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43-2018 Oversættelse - Uheldsmodeller\Gennemførelse\Oversættelse pixi\Regneark Landeveje\"/>
    </mc:Choice>
  </mc:AlternateContent>
  <xr:revisionPtr revIDLastSave="0" documentId="13_ncr:1_{C8860223-174E-438B-9190-64D7B88235F2}" xr6:coauthVersionLast="37" xr6:coauthVersionMax="37" xr10:uidLastSave="{00000000-0000-0000-0000-000000000000}"/>
  <bookViews>
    <workbookView xWindow="0" yWindow="0" windowWidth="19200" windowHeight="7356" xr2:uid="{00000000-000D-0000-FFFF-FFFF00000000}"/>
  </bookViews>
  <sheets>
    <sheet name="Input data" sheetId="1" r:id="rId1"/>
    <sheet name="Used data" sheetId="2" r:id="rId2"/>
    <sheet name="Calculation" sheetId="3" r:id="rId3"/>
    <sheet name="Results 2011-2016" sheetId="4" r:id="rId4"/>
  </sheets>
  <definedNames>
    <definedName name="year">#REF!</definedName>
  </definedNames>
  <calcPr calcId="162913"/>
</workbook>
</file>

<file path=xl/calcChain.xml><?xml version="1.0" encoding="utf-8"?>
<calcChain xmlns="http://schemas.openxmlformats.org/spreadsheetml/2006/main">
  <c r="Q7" i="4" l="1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504" i="4"/>
  <c r="O505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B230" i="3"/>
  <c r="AB231" i="3"/>
  <c r="AB232" i="3"/>
  <c r="AB233" i="3"/>
  <c r="AB234" i="3"/>
  <c r="AB235" i="3"/>
  <c r="AB236" i="3"/>
  <c r="AB237" i="3"/>
  <c r="AB238" i="3"/>
  <c r="AB239" i="3"/>
  <c r="AB240" i="3"/>
  <c r="AB241" i="3"/>
  <c r="AB242" i="3"/>
  <c r="AB243" i="3"/>
  <c r="AB244" i="3"/>
  <c r="AB245" i="3"/>
  <c r="AB246" i="3"/>
  <c r="AB247" i="3"/>
  <c r="AB248" i="3"/>
  <c r="AB249" i="3"/>
  <c r="AB250" i="3"/>
  <c r="AB251" i="3"/>
  <c r="AB252" i="3"/>
  <c r="AB253" i="3"/>
  <c r="AB254" i="3"/>
  <c r="AB255" i="3"/>
  <c r="AB256" i="3"/>
  <c r="AB257" i="3"/>
  <c r="AB258" i="3"/>
  <c r="AB259" i="3"/>
  <c r="AB260" i="3"/>
  <c r="AB261" i="3"/>
  <c r="AB262" i="3"/>
  <c r="AB263" i="3"/>
  <c r="AB264" i="3"/>
  <c r="AB265" i="3"/>
  <c r="AB266" i="3"/>
  <c r="AB267" i="3"/>
  <c r="AB268" i="3"/>
  <c r="AB269" i="3"/>
  <c r="AB270" i="3"/>
  <c r="AB271" i="3"/>
  <c r="AB272" i="3"/>
  <c r="AB273" i="3"/>
  <c r="AB274" i="3"/>
  <c r="AB275" i="3"/>
  <c r="AB276" i="3"/>
  <c r="AB277" i="3"/>
  <c r="AB278" i="3"/>
  <c r="AB279" i="3"/>
  <c r="AB280" i="3"/>
  <c r="AB281" i="3"/>
  <c r="AB282" i="3"/>
  <c r="AB283" i="3"/>
  <c r="AB284" i="3"/>
  <c r="AB285" i="3"/>
  <c r="AB286" i="3"/>
  <c r="AB287" i="3"/>
  <c r="AB288" i="3"/>
  <c r="AB289" i="3"/>
  <c r="AB290" i="3"/>
  <c r="AB291" i="3"/>
  <c r="AB292" i="3"/>
  <c r="AB293" i="3"/>
  <c r="AB294" i="3"/>
  <c r="AB295" i="3"/>
  <c r="AB296" i="3"/>
  <c r="AB297" i="3"/>
  <c r="AB298" i="3"/>
  <c r="AB299" i="3"/>
  <c r="AB300" i="3"/>
  <c r="AB301" i="3"/>
  <c r="AB302" i="3"/>
  <c r="AB303" i="3"/>
  <c r="AB304" i="3"/>
  <c r="AB305" i="3"/>
  <c r="AB306" i="3"/>
  <c r="AB307" i="3"/>
  <c r="AB308" i="3"/>
  <c r="AB309" i="3"/>
  <c r="AB310" i="3"/>
  <c r="AB311" i="3"/>
  <c r="AB312" i="3"/>
  <c r="AB313" i="3"/>
  <c r="AB314" i="3"/>
  <c r="AB315" i="3"/>
  <c r="AB316" i="3"/>
  <c r="AB317" i="3"/>
  <c r="AB318" i="3"/>
  <c r="AB319" i="3"/>
  <c r="AB320" i="3"/>
  <c r="AB321" i="3"/>
  <c r="AB322" i="3"/>
  <c r="AB323" i="3"/>
  <c r="AB324" i="3"/>
  <c r="AB325" i="3"/>
  <c r="AB326" i="3"/>
  <c r="AB327" i="3"/>
  <c r="AB328" i="3"/>
  <c r="AB329" i="3"/>
  <c r="AB330" i="3"/>
  <c r="AB331" i="3"/>
  <c r="AB332" i="3"/>
  <c r="AB333" i="3"/>
  <c r="AB334" i="3"/>
  <c r="AB335" i="3"/>
  <c r="AB336" i="3"/>
  <c r="AB337" i="3"/>
  <c r="AB338" i="3"/>
  <c r="AB339" i="3"/>
  <c r="AB340" i="3"/>
  <c r="AB341" i="3"/>
  <c r="AB342" i="3"/>
  <c r="AB343" i="3"/>
  <c r="AB344" i="3"/>
  <c r="AB345" i="3"/>
  <c r="AB346" i="3"/>
  <c r="AB347" i="3"/>
  <c r="AB348" i="3"/>
  <c r="AB349" i="3"/>
  <c r="AB350" i="3"/>
  <c r="AB351" i="3"/>
  <c r="AB352" i="3"/>
  <c r="AB353" i="3"/>
  <c r="AB354" i="3"/>
  <c r="AB355" i="3"/>
  <c r="AB356" i="3"/>
  <c r="AB357" i="3"/>
  <c r="AB358" i="3"/>
  <c r="AB359" i="3"/>
  <c r="AB360" i="3"/>
  <c r="AB361" i="3"/>
  <c r="AB362" i="3"/>
  <c r="AB363" i="3"/>
  <c r="AB364" i="3"/>
  <c r="AB365" i="3"/>
  <c r="AB366" i="3"/>
  <c r="AB367" i="3"/>
  <c r="AB368" i="3"/>
  <c r="AB369" i="3"/>
  <c r="AB370" i="3"/>
  <c r="AB371" i="3"/>
  <c r="AB372" i="3"/>
  <c r="AB373" i="3"/>
  <c r="AB374" i="3"/>
  <c r="AB375" i="3"/>
  <c r="AB376" i="3"/>
  <c r="AB377" i="3"/>
  <c r="AB378" i="3"/>
  <c r="AB379" i="3"/>
  <c r="AB380" i="3"/>
  <c r="AB381" i="3"/>
  <c r="AB382" i="3"/>
  <c r="AB383" i="3"/>
  <c r="AB384" i="3"/>
  <c r="AB385" i="3"/>
  <c r="AB386" i="3"/>
  <c r="AB387" i="3"/>
  <c r="AB388" i="3"/>
  <c r="AB389" i="3"/>
  <c r="AB390" i="3"/>
  <c r="AB391" i="3"/>
  <c r="AB392" i="3"/>
  <c r="AB393" i="3"/>
  <c r="AB394" i="3"/>
  <c r="AB395" i="3"/>
  <c r="AB396" i="3"/>
  <c r="AB397" i="3"/>
  <c r="AB398" i="3"/>
  <c r="AB399" i="3"/>
  <c r="AB400" i="3"/>
  <c r="AB401" i="3"/>
  <c r="AB402" i="3"/>
  <c r="AB403" i="3"/>
  <c r="AB404" i="3"/>
  <c r="AB405" i="3"/>
  <c r="AB406" i="3"/>
  <c r="AB407" i="3"/>
  <c r="AB408" i="3"/>
  <c r="AB409" i="3"/>
  <c r="AB410" i="3"/>
  <c r="AB411" i="3"/>
  <c r="AB412" i="3"/>
  <c r="AB413" i="3"/>
  <c r="AB414" i="3"/>
  <c r="AB415" i="3"/>
  <c r="AB416" i="3"/>
  <c r="AB417" i="3"/>
  <c r="AB418" i="3"/>
  <c r="AB419" i="3"/>
  <c r="AB420" i="3"/>
  <c r="AB421" i="3"/>
  <c r="AB422" i="3"/>
  <c r="AB423" i="3"/>
  <c r="AB424" i="3"/>
  <c r="AB425" i="3"/>
  <c r="AB426" i="3"/>
  <c r="AB427" i="3"/>
  <c r="AB428" i="3"/>
  <c r="AB429" i="3"/>
  <c r="AB430" i="3"/>
  <c r="AB431" i="3"/>
  <c r="AB432" i="3"/>
  <c r="AB433" i="3"/>
  <c r="AB434" i="3"/>
  <c r="AB435" i="3"/>
  <c r="AB436" i="3"/>
  <c r="AB437" i="3"/>
  <c r="AB438" i="3"/>
  <c r="AB439" i="3"/>
  <c r="AB440" i="3"/>
  <c r="AB441" i="3"/>
  <c r="AB442" i="3"/>
  <c r="AB443" i="3"/>
  <c r="AB444" i="3"/>
  <c r="AB445" i="3"/>
  <c r="AB446" i="3"/>
  <c r="AB447" i="3"/>
  <c r="AB448" i="3"/>
  <c r="AB449" i="3"/>
  <c r="AB450" i="3"/>
  <c r="AB451" i="3"/>
  <c r="AB452" i="3"/>
  <c r="AB453" i="3"/>
  <c r="AB454" i="3"/>
  <c r="AB455" i="3"/>
  <c r="AB456" i="3"/>
  <c r="AB457" i="3"/>
  <c r="AB458" i="3"/>
  <c r="AB459" i="3"/>
  <c r="AB460" i="3"/>
  <c r="AB461" i="3"/>
  <c r="AB462" i="3"/>
  <c r="AB463" i="3"/>
  <c r="AB464" i="3"/>
  <c r="AB465" i="3"/>
  <c r="AB466" i="3"/>
  <c r="AB467" i="3"/>
  <c r="AB468" i="3"/>
  <c r="AB469" i="3"/>
  <c r="AB470" i="3"/>
  <c r="AB471" i="3"/>
  <c r="AB472" i="3"/>
  <c r="AB473" i="3"/>
  <c r="AB474" i="3"/>
  <c r="AB475" i="3"/>
  <c r="AB476" i="3"/>
  <c r="AB477" i="3"/>
  <c r="AB478" i="3"/>
  <c r="AB479" i="3"/>
  <c r="AB480" i="3"/>
  <c r="AB481" i="3"/>
  <c r="AB482" i="3"/>
  <c r="AB483" i="3"/>
  <c r="AB484" i="3"/>
  <c r="AB485" i="3"/>
  <c r="AB486" i="3"/>
  <c r="AB487" i="3"/>
  <c r="AB488" i="3"/>
  <c r="AB489" i="3"/>
  <c r="AB490" i="3"/>
  <c r="AB491" i="3"/>
  <c r="AB492" i="3"/>
  <c r="AB493" i="3"/>
  <c r="AB494" i="3"/>
  <c r="AB495" i="3"/>
  <c r="AB496" i="3"/>
  <c r="AB497" i="3"/>
  <c r="AB498" i="3"/>
  <c r="AB499" i="3"/>
  <c r="AB500" i="3"/>
  <c r="AB501" i="3"/>
  <c r="AB502" i="3"/>
  <c r="AB503" i="3"/>
  <c r="AB504" i="3"/>
  <c r="AB505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3" i="3"/>
  <c r="AA384" i="3"/>
  <c r="AA385" i="3"/>
  <c r="AA386" i="3"/>
  <c r="AA387" i="3"/>
  <c r="AA388" i="3"/>
  <c r="AA389" i="3"/>
  <c r="AA390" i="3"/>
  <c r="AA391" i="3"/>
  <c r="AA392" i="3"/>
  <c r="AA393" i="3"/>
  <c r="AA394" i="3"/>
  <c r="AA395" i="3"/>
  <c r="AA396" i="3"/>
  <c r="AA397" i="3"/>
  <c r="AA398" i="3"/>
  <c r="AA399" i="3"/>
  <c r="AA400" i="3"/>
  <c r="AA401" i="3"/>
  <c r="AA402" i="3"/>
  <c r="AA403" i="3"/>
  <c r="AA404" i="3"/>
  <c r="AA405" i="3"/>
  <c r="AA406" i="3"/>
  <c r="AA407" i="3"/>
  <c r="AA408" i="3"/>
  <c r="AA409" i="3"/>
  <c r="AA410" i="3"/>
  <c r="AA411" i="3"/>
  <c r="AA412" i="3"/>
  <c r="AA413" i="3"/>
  <c r="AA414" i="3"/>
  <c r="AA415" i="3"/>
  <c r="AA416" i="3"/>
  <c r="AA417" i="3"/>
  <c r="AA418" i="3"/>
  <c r="AA419" i="3"/>
  <c r="AA420" i="3"/>
  <c r="AA421" i="3"/>
  <c r="AA422" i="3"/>
  <c r="AA423" i="3"/>
  <c r="AA424" i="3"/>
  <c r="AA425" i="3"/>
  <c r="AA426" i="3"/>
  <c r="AA427" i="3"/>
  <c r="AA428" i="3"/>
  <c r="AA429" i="3"/>
  <c r="AA430" i="3"/>
  <c r="AA431" i="3"/>
  <c r="AA432" i="3"/>
  <c r="AA433" i="3"/>
  <c r="AA434" i="3"/>
  <c r="AA435" i="3"/>
  <c r="AA436" i="3"/>
  <c r="AA437" i="3"/>
  <c r="AA438" i="3"/>
  <c r="AA439" i="3"/>
  <c r="AA440" i="3"/>
  <c r="AA441" i="3"/>
  <c r="AA442" i="3"/>
  <c r="AA443" i="3"/>
  <c r="AA444" i="3"/>
  <c r="AA445" i="3"/>
  <c r="AA446" i="3"/>
  <c r="AA447" i="3"/>
  <c r="AA448" i="3"/>
  <c r="AA449" i="3"/>
  <c r="AA450" i="3"/>
  <c r="AA451" i="3"/>
  <c r="AA452" i="3"/>
  <c r="AA453" i="3"/>
  <c r="AA454" i="3"/>
  <c r="AA455" i="3"/>
  <c r="AA456" i="3"/>
  <c r="AA457" i="3"/>
  <c r="AA458" i="3"/>
  <c r="AA459" i="3"/>
  <c r="AA460" i="3"/>
  <c r="AA461" i="3"/>
  <c r="AA462" i="3"/>
  <c r="AA463" i="3"/>
  <c r="AA464" i="3"/>
  <c r="AA465" i="3"/>
  <c r="AA466" i="3"/>
  <c r="AA467" i="3"/>
  <c r="AA468" i="3"/>
  <c r="AA469" i="3"/>
  <c r="AA470" i="3"/>
  <c r="AA471" i="3"/>
  <c r="AA472" i="3"/>
  <c r="AA473" i="3"/>
  <c r="AA474" i="3"/>
  <c r="AA475" i="3"/>
  <c r="AA476" i="3"/>
  <c r="AA477" i="3"/>
  <c r="AA478" i="3"/>
  <c r="AA479" i="3"/>
  <c r="AA480" i="3"/>
  <c r="AA481" i="3"/>
  <c r="AA482" i="3"/>
  <c r="AA483" i="3"/>
  <c r="AA484" i="3"/>
  <c r="AA485" i="3"/>
  <c r="AA486" i="3"/>
  <c r="AA487" i="3"/>
  <c r="AA488" i="3"/>
  <c r="AA489" i="3"/>
  <c r="AA490" i="3"/>
  <c r="AA491" i="3"/>
  <c r="AA492" i="3"/>
  <c r="AA493" i="3"/>
  <c r="AA494" i="3"/>
  <c r="AA495" i="3"/>
  <c r="AA496" i="3"/>
  <c r="AA497" i="3"/>
  <c r="AA498" i="3"/>
  <c r="AA499" i="3"/>
  <c r="AA500" i="3"/>
  <c r="AA501" i="3"/>
  <c r="AA502" i="3"/>
  <c r="AA503" i="3"/>
  <c r="AA504" i="3"/>
  <c r="AA505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Z384" i="3"/>
  <c r="Z385" i="3"/>
  <c r="Z386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401" i="3"/>
  <c r="Z402" i="3"/>
  <c r="Z403" i="3"/>
  <c r="Z404" i="3"/>
  <c r="Z405" i="3"/>
  <c r="Z406" i="3"/>
  <c r="Z407" i="3"/>
  <c r="Z408" i="3"/>
  <c r="Z409" i="3"/>
  <c r="Z410" i="3"/>
  <c r="Z411" i="3"/>
  <c r="Z412" i="3"/>
  <c r="Z413" i="3"/>
  <c r="Z414" i="3"/>
  <c r="Z415" i="3"/>
  <c r="Z416" i="3"/>
  <c r="Z417" i="3"/>
  <c r="Z418" i="3"/>
  <c r="Z419" i="3"/>
  <c r="Z420" i="3"/>
  <c r="Z421" i="3"/>
  <c r="Z422" i="3"/>
  <c r="Z423" i="3"/>
  <c r="Z424" i="3"/>
  <c r="Z425" i="3"/>
  <c r="Z426" i="3"/>
  <c r="Z427" i="3"/>
  <c r="Z428" i="3"/>
  <c r="Z429" i="3"/>
  <c r="Z430" i="3"/>
  <c r="Z431" i="3"/>
  <c r="Z432" i="3"/>
  <c r="Z433" i="3"/>
  <c r="Z434" i="3"/>
  <c r="Z435" i="3"/>
  <c r="Z436" i="3"/>
  <c r="Z437" i="3"/>
  <c r="Z438" i="3"/>
  <c r="Z439" i="3"/>
  <c r="Z440" i="3"/>
  <c r="Z441" i="3"/>
  <c r="Z442" i="3"/>
  <c r="Z443" i="3"/>
  <c r="Z444" i="3"/>
  <c r="Z445" i="3"/>
  <c r="Z446" i="3"/>
  <c r="Z447" i="3"/>
  <c r="Z448" i="3"/>
  <c r="Z449" i="3"/>
  <c r="Z450" i="3"/>
  <c r="Z451" i="3"/>
  <c r="Z452" i="3"/>
  <c r="Z453" i="3"/>
  <c r="Z454" i="3"/>
  <c r="Z455" i="3"/>
  <c r="Z456" i="3"/>
  <c r="Z457" i="3"/>
  <c r="Z458" i="3"/>
  <c r="Z459" i="3"/>
  <c r="Z460" i="3"/>
  <c r="Z461" i="3"/>
  <c r="Z462" i="3"/>
  <c r="Z463" i="3"/>
  <c r="Z464" i="3"/>
  <c r="Z465" i="3"/>
  <c r="Z466" i="3"/>
  <c r="Z467" i="3"/>
  <c r="Z468" i="3"/>
  <c r="Z469" i="3"/>
  <c r="Z470" i="3"/>
  <c r="Z471" i="3"/>
  <c r="Z472" i="3"/>
  <c r="Z473" i="3"/>
  <c r="Z474" i="3"/>
  <c r="Z475" i="3"/>
  <c r="Z476" i="3"/>
  <c r="Z477" i="3"/>
  <c r="Z478" i="3"/>
  <c r="Z479" i="3"/>
  <c r="Z480" i="3"/>
  <c r="Z481" i="3"/>
  <c r="Z482" i="3"/>
  <c r="Z483" i="3"/>
  <c r="Z484" i="3"/>
  <c r="Z485" i="3"/>
  <c r="Z486" i="3"/>
  <c r="Z487" i="3"/>
  <c r="Z488" i="3"/>
  <c r="Z489" i="3"/>
  <c r="Z490" i="3"/>
  <c r="Z491" i="3"/>
  <c r="Z492" i="3"/>
  <c r="Z493" i="3"/>
  <c r="Z494" i="3"/>
  <c r="Z495" i="3"/>
  <c r="Z496" i="3"/>
  <c r="Z497" i="3"/>
  <c r="Z498" i="3"/>
  <c r="Z499" i="3"/>
  <c r="Z500" i="3"/>
  <c r="Z501" i="3"/>
  <c r="Z502" i="3"/>
  <c r="Z503" i="3"/>
  <c r="Z504" i="3"/>
  <c r="Z505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307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Y320" i="3"/>
  <c r="Y321" i="3"/>
  <c r="Y322" i="3"/>
  <c r="Y323" i="3"/>
  <c r="Y324" i="3"/>
  <c r="Y325" i="3"/>
  <c r="Y326" i="3"/>
  <c r="Y327" i="3"/>
  <c r="Y328" i="3"/>
  <c r="Y329" i="3"/>
  <c r="Y330" i="3"/>
  <c r="Y331" i="3"/>
  <c r="Y332" i="3"/>
  <c r="Y333" i="3"/>
  <c r="Y334" i="3"/>
  <c r="Y335" i="3"/>
  <c r="Y336" i="3"/>
  <c r="Y337" i="3"/>
  <c r="Y338" i="3"/>
  <c r="Y339" i="3"/>
  <c r="Y340" i="3"/>
  <c r="Y341" i="3"/>
  <c r="Y342" i="3"/>
  <c r="Y343" i="3"/>
  <c r="Y344" i="3"/>
  <c r="Y345" i="3"/>
  <c r="Y346" i="3"/>
  <c r="Y347" i="3"/>
  <c r="Y348" i="3"/>
  <c r="Y349" i="3"/>
  <c r="Y350" i="3"/>
  <c r="Y351" i="3"/>
  <c r="Y352" i="3"/>
  <c r="Y353" i="3"/>
  <c r="Y354" i="3"/>
  <c r="Y355" i="3"/>
  <c r="Y356" i="3"/>
  <c r="Y357" i="3"/>
  <c r="Y358" i="3"/>
  <c r="Y359" i="3"/>
  <c r="Y360" i="3"/>
  <c r="Y361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Y374" i="3"/>
  <c r="Y375" i="3"/>
  <c r="Y376" i="3"/>
  <c r="Y377" i="3"/>
  <c r="Y378" i="3"/>
  <c r="Y379" i="3"/>
  <c r="Y380" i="3"/>
  <c r="Y381" i="3"/>
  <c r="Y382" i="3"/>
  <c r="Y383" i="3"/>
  <c r="Y384" i="3"/>
  <c r="Y385" i="3"/>
  <c r="Y386" i="3"/>
  <c r="Y387" i="3"/>
  <c r="Y388" i="3"/>
  <c r="Y389" i="3"/>
  <c r="Y390" i="3"/>
  <c r="Y391" i="3"/>
  <c r="Y392" i="3"/>
  <c r="Y393" i="3"/>
  <c r="Y394" i="3"/>
  <c r="Y395" i="3"/>
  <c r="Y396" i="3"/>
  <c r="Y397" i="3"/>
  <c r="Y398" i="3"/>
  <c r="Y399" i="3"/>
  <c r="Y400" i="3"/>
  <c r="Y401" i="3"/>
  <c r="Y402" i="3"/>
  <c r="Y403" i="3"/>
  <c r="Y404" i="3"/>
  <c r="Y405" i="3"/>
  <c r="Y406" i="3"/>
  <c r="Y407" i="3"/>
  <c r="Y408" i="3"/>
  <c r="Y409" i="3"/>
  <c r="Y410" i="3"/>
  <c r="Y411" i="3"/>
  <c r="Y412" i="3"/>
  <c r="Y413" i="3"/>
  <c r="Y414" i="3"/>
  <c r="Y415" i="3"/>
  <c r="Y416" i="3"/>
  <c r="Y417" i="3"/>
  <c r="Y418" i="3"/>
  <c r="Y419" i="3"/>
  <c r="Y420" i="3"/>
  <c r="Y421" i="3"/>
  <c r="Y422" i="3"/>
  <c r="Y423" i="3"/>
  <c r="Y424" i="3"/>
  <c r="Y425" i="3"/>
  <c r="Y426" i="3"/>
  <c r="Y427" i="3"/>
  <c r="Y428" i="3"/>
  <c r="Y429" i="3"/>
  <c r="Y430" i="3"/>
  <c r="Y431" i="3"/>
  <c r="Y432" i="3"/>
  <c r="Y433" i="3"/>
  <c r="Y434" i="3"/>
  <c r="Y435" i="3"/>
  <c r="Y436" i="3"/>
  <c r="Y437" i="3"/>
  <c r="Y438" i="3"/>
  <c r="Y439" i="3"/>
  <c r="Y440" i="3"/>
  <c r="Y441" i="3"/>
  <c r="Y442" i="3"/>
  <c r="Y443" i="3"/>
  <c r="Y444" i="3"/>
  <c r="Y445" i="3"/>
  <c r="Y446" i="3"/>
  <c r="Y447" i="3"/>
  <c r="Y448" i="3"/>
  <c r="Y449" i="3"/>
  <c r="Y450" i="3"/>
  <c r="Y451" i="3"/>
  <c r="Y452" i="3"/>
  <c r="Y453" i="3"/>
  <c r="Y454" i="3"/>
  <c r="Y455" i="3"/>
  <c r="Y456" i="3"/>
  <c r="Y457" i="3"/>
  <c r="Y458" i="3"/>
  <c r="Y459" i="3"/>
  <c r="Y460" i="3"/>
  <c r="Y461" i="3"/>
  <c r="Y462" i="3"/>
  <c r="Y463" i="3"/>
  <c r="Y464" i="3"/>
  <c r="Y465" i="3"/>
  <c r="Y466" i="3"/>
  <c r="Y467" i="3"/>
  <c r="Y468" i="3"/>
  <c r="Y469" i="3"/>
  <c r="Y470" i="3"/>
  <c r="Y471" i="3"/>
  <c r="Y472" i="3"/>
  <c r="Y473" i="3"/>
  <c r="Y474" i="3"/>
  <c r="Y475" i="3"/>
  <c r="Y476" i="3"/>
  <c r="Y477" i="3"/>
  <c r="Y478" i="3"/>
  <c r="Y479" i="3"/>
  <c r="Y480" i="3"/>
  <c r="Y481" i="3"/>
  <c r="Y482" i="3"/>
  <c r="Y483" i="3"/>
  <c r="Y484" i="3"/>
  <c r="Y485" i="3"/>
  <c r="Y486" i="3"/>
  <c r="Y487" i="3"/>
  <c r="Y488" i="3"/>
  <c r="Y489" i="3"/>
  <c r="Y490" i="3"/>
  <c r="Y491" i="3"/>
  <c r="Y492" i="3"/>
  <c r="Y493" i="3"/>
  <c r="Y494" i="3"/>
  <c r="Y495" i="3"/>
  <c r="Y496" i="3"/>
  <c r="Y497" i="3"/>
  <c r="Y498" i="3"/>
  <c r="Y499" i="3"/>
  <c r="Y500" i="3"/>
  <c r="Y501" i="3"/>
  <c r="Y502" i="3"/>
  <c r="Y503" i="3"/>
  <c r="Y504" i="3"/>
  <c r="Y505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493" i="3"/>
  <c r="X494" i="3"/>
  <c r="X495" i="3"/>
  <c r="X496" i="3"/>
  <c r="X497" i="3"/>
  <c r="X498" i="3"/>
  <c r="X499" i="3"/>
  <c r="X500" i="3"/>
  <c r="X501" i="3"/>
  <c r="X502" i="3"/>
  <c r="X503" i="3"/>
  <c r="X504" i="3"/>
  <c r="X505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421" i="3"/>
  <c r="W422" i="3"/>
  <c r="W423" i="3"/>
  <c r="W424" i="3"/>
  <c r="W425" i="3"/>
  <c r="W426" i="3"/>
  <c r="W427" i="3"/>
  <c r="W428" i="3"/>
  <c r="W429" i="3"/>
  <c r="W430" i="3"/>
  <c r="W431" i="3"/>
  <c r="W432" i="3"/>
  <c r="W433" i="3"/>
  <c r="W434" i="3"/>
  <c r="W435" i="3"/>
  <c r="W436" i="3"/>
  <c r="W437" i="3"/>
  <c r="W438" i="3"/>
  <c r="W439" i="3"/>
  <c r="W440" i="3"/>
  <c r="W441" i="3"/>
  <c r="W442" i="3"/>
  <c r="W443" i="3"/>
  <c r="W444" i="3"/>
  <c r="W445" i="3"/>
  <c r="W446" i="3"/>
  <c r="W447" i="3"/>
  <c r="W448" i="3"/>
  <c r="W449" i="3"/>
  <c r="W450" i="3"/>
  <c r="W451" i="3"/>
  <c r="W452" i="3"/>
  <c r="W453" i="3"/>
  <c r="W454" i="3"/>
  <c r="W455" i="3"/>
  <c r="W456" i="3"/>
  <c r="W457" i="3"/>
  <c r="W458" i="3"/>
  <c r="W459" i="3"/>
  <c r="W460" i="3"/>
  <c r="W461" i="3"/>
  <c r="W462" i="3"/>
  <c r="W463" i="3"/>
  <c r="W464" i="3"/>
  <c r="W465" i="3"/>
  <c r="W466" i="3"/>
  <c r="W467" i="3"/>
  <c r="W468" i="3"/>
  <c r="W469" i="3"/>
  <c r="W470" i="3"/>
  <c r="W471" i="3"/>
  <c r="W472" i="3"/>
  <c r="W473" i="3"/>
  <c r="W474" i="3"/>
  <c r="W475" i="3"/>
  <c r="W476" i="3"/>
  <c r="W477" i="3"/>
  <c r="W478" i="3"/>
  <c r="W479" i="3"/>
  <c r="W480" i="3"/>
  <c r="W481" i="3"/>
  <c r="W482" i="3"/>
  <c r="W483" i="3"/>
  <c r="W484" i="3"/>
  <c r="W485" i="3"/>
  <c r="W486" i="3"/>
  <c r="W487" i="3"/>
  <c r="W488" i="3"/>
  <c r="W489" i="3"/>
  <c r="W490" i="3"/>
  <c r="W491" i="3"/>
  <c r="W492" i="3"/>
  <c r="W493" i="3"/>
  <c r="W494" i="3"/>
  <c r="W495" i="3"/>
  <c r="W496" i="3"/>
  <c r="W497" i="3"/>
  <c r="W498" i="3"/>
  <c r="W499" i="3"/>
  <c r="W500" i="3"/>
  <c r="W501" i="3"/>
  <c r="W502" i="3"/>
  <c r="W503" i="3"/>
  <c r="W504" i="3"/>
  <c r="W505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34" i="3"/>
  <c r="V435" i="3"/>
  <c r="V436" i="3"/>
  <c r="V437" i="3"/>
  <c r="V438" i="3"/>
  <c r="V439" i="3"/>
  <c r="V440" i="3"/>
  <c r="V441" i="3"/>
  <c r="V442" i="3"/>
  <c r="V443" i="3"/>
  <c r="V444" i="3"/>
  <c r="V445" i="3"/>
  <c r="V446" i="3"/>
  <c r="V447" i="3"/>
  <c r="V448" i="3"/>
  <c r="V449" i="3"/>
  <c r="V450" i="3"/>
  <c r="V451" i="3"/>
  <c r="V452" i="3"/>
  <c r="V453" i="3"/>
  <c r="V454" i="3"/>
  <c r="V455" i="3"/>
  <c r="V456" i="3"/>
  <c r="V457" i="3"/>
  <c r="V458" i="3"/>
  <c r="V459" i="3"/>
  <c r="V460" i="3"/>
  <c r="V461" i="3"/>
  <c r="V462" i="3"/>
  <c r="V463" i="3"/>
  <c r="V464" i="3"/>
  <c r="V465" i="3"/>
  <c r="V466" i="3"/>
  <c r="V467" i="3"/>
  <c r="V468" i="3"/>
  <c r="V469" i="3"/>
  <c r="V470" i="3"/>
  <c r="V471" i="3"/>
  <c r="V472" i="3"/>
  <c r="V473" i="3"/>
  <c r="V474" i="3"/>
  <c r="V475" i="3"/>
  <c r="V476" i="3"/>
  <c r="V477" i="3"/>
  <c r="V478" i="3"/>
  <c r="V479" i="3"/>
  <c r="V480" i="3"/>
  <c r="V481" i="3"/>
  <c r="V482" i="3"/>
  <c r="V483" i="3"/>
  <c r="V484" i="3"/>
  <c r="V485" i="3"/>
  <c r="V486" i="3"/>
  <c r="V487" i="3"/>
  <c r="V488" i="3"/>
  <c r="V489" i="3"/>
  <c r="V490" i="3"/>
  <c r="V491" i="3"/>
  <c r="V492" i="3"/>
  <c r="V493" i="3"/>
  <c r="V494" i="3"/>
  <c r="V495" i="3"/>
  <c r="V496" i="3"/>
  <c r="V497" i="3"/>
  <c r="V498" i="3"/>
  <c r="V499" i="3"/>
  <c r="V500" i="3"/>
  <c r="V501" i="3"/>
  <c r="V502" i="3"/>
  <c r="V503" i="3"/>
  <c r="V504" i="3"/>
  <c r="V505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U502" i="3"/>
  <c r="U503" i="3"/>
  <c r="U504" i="3"/>
  <c r="U505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J111" i="3"/>
  <c r="AJ112" i="3"/>
  <c r="AJ113" i="3"/>
  <c r="AJ114" i="3"/>
  <c r="AJ115" i="3"/>
  <c r="AJ116" i="3"/>
  <c r="AJ117" i="3"/>
  <c r="AJ118" i="3"/>
  <c r="AJ119" i="3"/>
  <c r="AJ120" i="3"/>
  <c r="AJ121" i="3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J135" i="3"/>
  <c r="AJ136" i="3"/>
  <c r="AJ137" i="3"/>
  <c r="AJ138" i="3"/>
  <c r="AJ139" i="3"/>
  <c r="AJ140" i="3"/>
  <c r="AJ141" i="3"/>
  <c r="AJ142" i="3"/>
  <c r="AJ143" i="3"/>
  <c r="AJ144" i="3"/>
  <c r="AJ145" i="3"/>
  <c r="AJ146" i="3"/>
  <c r="AJ147" i="3"/>
  <c r="AJ148" i="3"/>
  <c r="AJ149" i="3"/>
  <c r="AJ150" i="3"/>
  <c r="AJ151" i="3"/>
  <c r="AJ152" i="3"/>
  <c r="AJ153" i="3"/>
  <c r="AJ154" i="3"/>
  <c r="AJ155" i="3"/>
  <c r="AJ156" i="3"/>
  <c r="AJ157" i="3"/>
  <c r="AJ158" i="3"/>
  <c r="AJ159" i="3"/>
  <c r="AJ160" i="3"/>
  <c r="AJ161" i="3"/>
  <c r="AJ162" i="3"/>
  <c r="AJ163" i="3"/>
  <c r="AJ164" i="3"/>
  <c r="AJ165" i="3"/>
  <c r="AJ166" i="3"/>
  <c r="AJ167" i="3"/>
  <c r="AJ168" i="3"/>
  <c r="AJ169" i="3"/>
  <c r="AJ170" i="3"/>
  <c r="AJ171" i="3"/>
  <c r="AJ172" i="3"/>
  <c r="AJ173" i="3"/>
  <c r="AJ174" i="3"/>
  <c r="AJ175" i="3"/>
  <c r="AJ176" i="3"/>
  <c r="AJ177" i="3"/>
  <c r="AJ178" i="3"/>
  <c r="AJ179" i="3"/>
  <c r="AJ180" i="3"/>
  <c r="AJ181" i="3"/>
  <c r="AJ182" i="3"/>
  <c r="AJ183" i="3"/>
  <c r="AJ184" i="3"/>
  <c r="AJ185" i="3"/>
  <c r="AJ186" i="3"/>
  <c r="AJ187" i="3"/>
  <c r="AJ188" i="3"/>
  <c r="AJ189" i="3"/>
  <c r="AJ190" i="3"/>
  <c r="AJ191" i="3"/>
  <c r="AJ192" i="3"/>
  <c r="AJ193" i="3"/>
  <c r="AJ194" i="3"/>
  <c r="AJ195" i="3"/>
  <c r="AJ196" i="3"/>
  <c r="AJ197" i="3"/>
  <c r="AJ198" i="3"/>
  <c r="AJ199" i="3"/>
  <c r="AJ200" i="3"/>
  <c r="AJ201" i="3"/>
  <c r="AJ202" i="3"/>
  <c r="AJ203" i="3"/>
  <c r="AJ204" i="3"/>
  <c r="AJ205" i="3"/>
  <c r="AJ206" i="3"/>
  <c r="AJ207" i="3"/>
  <c r="AJ208" i="3"/>
  <c r="AJ209" i="3"/>
  <c r="AJ210" i="3"/>
  <c r="AJ211" i="3"/>
  <c r="AJ212" i="3"/>
  <c r="AJ213" i="3"/>
  <c r="AJ214" i="3"/>
  <c r="AJ215" i="3"/>
  <c r="AJ216" i="3"/>
  <c r="AJ217" i="3"/>
  <c r="AJ218" i="3"/>
  <c r="AJ219" i="3"/>
  <c r="AJ220" i="3"/>
  <c r="AJ221" i="3"/>
  <c r="AJ222" i="3"/>
  <c r="AJ223" i="3"/>
  <c r="AJ224" i="3"/>
  <c r="AJ225" i="3"/>
  <c r="AJ226" i="3"/>
  <c r="AJ227" i="3"/>
  <c r="AJ228" i="3"/>
  <c r="AJ229" i="3"/>
  <c r="AJ230" i="3"/>
  <c r="AJ231" i="3"/>
  <c r="AJ232" i="3"/>
  <c r="AJ233" i="3"/>
  <c r="AJ234" i="3"/>
  <c r="AJ235" i="3"/>
  <c r="AJ236" i="3"/>
  <c r="AJ237" i="3"/>
  <c r="AJ238" i="3"/>
  <c r="AJ239" i="3"/>
  <c r="AJ240" i="3"/>
  <c r="AJ241" i="3"/>
  <c r="AJ242" i="3"/>
  <c r="AJ243" i="3"/>
  <c r="AJ244" i="3"/>
  <c r="AJ245" i="3"/>
  <c r="AJ246" i="3"/>
  <c r="AJ247" i="3"/>
  <c r="AJ248" i="3"/>
  <c r="AJ249" i="3"/>
  <c r="AJ250" i="3"/>
  <c r="AJ251" i="3"/>
  <c r="AJ252" i="3"/>
  <c r="AJ253" i="3"/>
  <c r="AJ254" i="3"/>
  <c r="AJ255" i="3"/>
  <c r="AJ256" i="3"/>
  <c r="AJ257" i="3"/>
  <c r="AJ258" i="3"/>
  <c r="AJ259" i="3"/>
  <c r="AJ260" i="3"/>
  <c r="AJ261" i="3"/>
  <c r="AJ262" i="3"/>
  <c r="AJ263" i="3"/>
  <c r="AJ264" i="3"/>
  <c r="AJ265" i="3"/>
  <c r="AJ266" i="3"/>
  <c r="AJ267" i="3"/>
  <c r="AJ268" i="3"/>
  <c r="AJ269" i="3"/>
  <c r="AJ270" i="3"/>
  <c r="AJ271" i="3"/>
  <c r="AJ272" i="3"/>
  <c r="AJ273" i="3"/>
  <c r="AJ274" i="3"/>
  <c r="AJ275" i="3"/>
  <c r="AJ276" i="3"/>
  <c r="AJ277" i="3"/>
  <c r="AJ278" i="3"/>
  <c r="AJ279" i="3"/>
  <c r="AJ280" i="3"/>
  <c r="AJ281" i="3"/>
  <c r="AJ282" i="3"/>
  <c r="AJ283" i="3"/>
  <c r="AJ284" i="3"/>
  <c r="AJ285" i="3"/>
  <c r="AJ286" i="3"/>
  <c r="AJ287" i="3"/>
  <c r="AJ288" i="3"/>
  <c r="AJ289" i="3"/>
  <c r="AJ290" i="3"/>
  <c r="AJ291" i="3"/>
  <c r="AJ292" i="3"/>
  <c r="AJ293" i="3"/>
  <c r="AJ294" i="3"/>
  <c r="AJ295" i="3"/>
  <c r="AJ296" i="3"/>
  <c r="AJ297" i="3"/>
  <c r="AJ298" i="3"/>
  <c r="AJ299" i="3"/>
  <c r="AJ300" i="3"/>
  <c r="AJ301" i="3"/>
  <c r="AJ302" i="3"/>
  <c r="AJ303" i="3"/>
  <c r="AJ304" i="3"/>
  <c r="AJ305" i="3"/>
  <c r="AJ306" i="3"/>
  <c r="AJ307" i="3"/>
  <c r="AJ308" i="3"/>
  <c r="AJ309" i="3"/>
  <c r="AJ310" i="3"/>
  <c r="AJ311" i="3"/>
  <c r="AJ312" i="3"/>
  <c r="AJ313" i="3"/>
  <c r="AJ314" i="3"/>
  <c r="AJ315" i="3"/>
  <c r="AJ316" i="3"/>
  <c r="AJ317" i="3"/>
  <c r="AJ318" i="3"/>
  <c r="AJ319" i="3"/>
  <c r="AJ320" i="3"/>
  <c r="AJ321" i="3"/>
  <c r="AJ322" i="3"/>
  <c r="AJ323" i="3"/>
  <c r="AJ324" i="3"/>
  <c r="AJ325" i="3"/>
  <c r="AJ326" i="3"/>
  <c r="AJ327" i="3"/>
  <c r="AJ328" i="3"/>
  <c r="AJ329" i="3"/>
  <c r="AJ330" i="3"/>
  <c r="AJ331" i="3"/>
  <c r="AJ332" i="3"/>
  <c r="AJ333" i="3"/>
  <c r="AJ334" i="3"/>
  <c r="AJ335" i="3"/>
  <c r="AJ336" i="3"/>
  <c r="AJ337" i="3"/>
  <c r="AJ338" i="3"/>
  <c r="AJ339" i="3"/>
  <c r="AJ340" i="3"/>
  <c r="AJ341" i="3"/>
  <c r="AJ342" i="3"/>
  <c r="AJ343" i="3"/>
  <c r="AJ344" i="3"/>
  <c r="AJ345" i="3"/>
  <c r="AJ346" i="3"/>
  <c r="AJ347" i="3"/>
  <c r="AJ348" i="3"/>
  <c r="AJ349" i="3"/>
  <c r="AJ350" i="3"/>
  <c r="AJ351" i="3"/>
  <c r="AJ352" i="3"/>
  <c r="AJ353" i="3"/>
  <c r="AJ354" i="3"/>
  <c r="AJ355" i="3"/>
  <c r="AJ356" i="3"/>
  <c r="AJ357" i="3"/>
  <c r="AJ358" i="3"/>
  <c r="AJ359" i="3"/>
  <c r="AJ360" i="3"/>
  <c r="AJ361" i="3"/>
  <c r="AJ362" i="3"/>
  <c r="AJ363" i="3"/>
  <c r="AJ364" i="3"/>
  <c r="AJ365" i="3"/>
  <c r="AJ366" i="3"/>
  <c r="AJ367" i="3"/>
  <c r="AJ368" i="3"/>
  <c r="AJ369" i="3"/>
  <c r="AJ370" i="3"/>
  <c r="AJ371" i="3"/>
  <c r="AJ372" i="3"/>
  <c r="AJ373" i="3"/>
  <c r="AJ374" i="3"/>
  <c r="AJ375" i="3"/>
  <c r="AJ376" i="3"/>
  <c r="AJ377" i="3"/>
  <c r="AJ378" i="3"/>
  <c r="AJ379" i="3"/>
  <c r="AJ380" i="3"/>
  <c r="AJ381" i="3"/>
  <c r="AJ382" i="3"/>
  <c r="AJ383" i="3"/>
  <c r="AJ384" i="3"/>
  <c r="AJ385" i="3"/>
  <c r="AJ386" i="3"/>
  <c r="AJ387" i="3"/>
  <c r="AJ388" i="3"/>
  <c r="AJ389" i="3"/>
  <c r="AJ390" i="3"/>
  <c r="AJ391" i="3"/>
  <c r="AJ392" i="3"/>
  <c r="AJ393" i="3"/>
  <c r="AJ394" i="3"/>
  <c r="AJ395" i="3"/>
  <c r="AJ396" i="3"/>
  <c r="AJ397" i="3"/>
  <c r="AJ398" i="3"/>
  <c r="AJ399" i="3"/>
  <c r="AJ400" i="3"/>
  <c r="AJ401" i="3"/>
  <c r="AJ402" i="3"/>
  <c r="AJ403" i="3"/>
  <c r="AJ404" i="3"/>
  <c r="AJ405" i="3"/>
  <c r="AJ406" i="3"/>
  <c r="AJ407" i="3"/>
  <c r="AJ408" i="3"/>
  <c r="AJ409" i="3"/>
  <c r="AJ410" i="3"/>
  <c r="AJ411" i="3"/>
  <c r="AJ412" i="3"/>
  <c r="AJ413" i="3"/>
  <c r="AJ414" i="3"/>
  <c r="AJ415" i="3"/>
  <c r="AJ416" i="3"/>
  <c r="AJ417" i="3"/>
  <c r="AJ418" i="3"/>
  <c r="AJ419" i="3"/>
  <c r="AJ420" i="3"/>
  <c r="AJ421" i="3"/>
  <c r="AJ422" i="3"/>
  <c r="AJ423" i="3"/>
  <c r="AJ424" i="3"/>
  <c r="AJ425" i="3"/>
  <c r="AJ426" i="3"/>
  <c r="AJ427" i="3"/>
  <c r="AJ428" i="3"/>
  <c r="AJ429" i="3"/>
  <c r="AJ430" i="3"/>
  <c r="AJ431" i="3"/>
  <c r="AJ432" i="3"/>
  <c r="AJ433" i="3"/>
  <c r="AJ434" i="3"/>
  <c r="AJ435" i="3"/>
  <c r="AJ436" i="3"/>
  <c r="AJ437" i="3"/>
  <c r="AJ438" i="3"/>
  <c r="AJ439" i="3"/>
  <c r="AJ440" i="3"/>
  <c r="AJ441" i="3"/>
  <c r="AJ442" i="3"/>
  <c r="AJ443" i="3"/>
  <c r="AJ444" i="3"/>
  <c r="AJ445" i="3"/>
  <c r="AJ446" i="3"/>
  <c r="AJ447" i="3"/>
  <c r="AJ448" i="3"/>
  <c r="AJ449" i="3"/>
  <c r="AJ450" i="3"/>
  <c r="AJ451" i="3"/>
  <c r="AJ452" i="3"/>
  <c r="AJ453" i="3"/>
  <c r="AJ454" i="3"/>
  <c r="AJ455" i="3"/>
  <c r="AJ456" i="3"/>
  <c r="AJ457" i="3"/>
  <c r="AJ458" i="3"/>
  <c r="AJ459" i="3"/>
  <c r="AJ460" i="3"/>
  <c r="AJ461" i="3"/>
  <c r="AJ462" i="3"/>
  <c r="AJ463" i="3"/>
  <c r="AJ464" i="3"/>
  <c r="AJ465" i="3"/>
  <c r="AJ466" i="3"/>
  <c r="AJ467" i="3"/>
  <c r="AJ468" i="3"/>
  <c r="AJ469" i="3"/>
  <c r="AJ470" i="3"/>
  <c r="AJ471" i="3"/>
  <c r="AJ472" i="3"/>
  <c r="AJ473" i="3"/>
  <c r="AJ474" i="3"/>
  <c r="AJ475" i="3"/>
  <c r="AJ476" i="3"/>
  <c r="AJ477" i="3"/>
  <c r="AJ478" i="3"/>
  <c r="AJ479" i="3"/>
  <c r="AJ480" i="3"/>
  <c r="AJ481" i="3"/>
  <c r="AJ482" i="3"/>
  <c r="AJ483" i="3"/>
  <c r="AJ484" i="3"/>
  <c r="AJ485" i="3"/>
  <c r="AJ486" i="3"/>
  <c r="AJ487" i="3"/>
  <c r="AJ488" i="3"/>
  <c r="AJ489" i="3"/>
  <c r="AJ490" i="3"/>
  <c r="AJ491" i="3"/>
  <c r="AJ492" i="3"/>
  <c r="AJ493" i="3"/>
  <c r="AJ494" i="3"/>
  <c r="AJ495" i="3"/>
  <c r="AJ496" i="3"/>
  <c r="AJ497" i="3"/>
  <c r="AJ498" i="3"/>
  <c r="AJ499" i="3"/>
  <c r="AJ500" i="3"/>
  <c r="AJ501" i="3"/>
  <c r="AJ502" i="3"/>
  <c r="AJ503" i="3"/>
  <c r="AJ504" i="3"/>
  <c r="AJ505" i="3"/>
  <c r="AI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I220" i="3"/>
  <c r="AI221" i="3"/>
  <c r="AI222" i="3"/>
  <c r="AI223" i="3"/>
  <c r="AI224" i="3"/>
  <c r="AI225" i="3"/>
  <c r="AI226" i="3"/>
  <c r="AI227" i="3"/>
  <c r="AI228" i="3"/>
  <c r="AI229" i="3"/>
  <c r="AI230" i="3"/>
  <c r="AI231" i="3"/>
  <c r="AI232" i="3"/>
  <c r="AI233" i="3"/>
  <c r="AI234" i="3"/>
  <c r="AI235" i="3"/>
  <c r="AI236" i="3"/>
  <c r="AI237" i="3"/>
  <c r="AI238" i="3"/>
  <c r="AI239" i="3"/>
  <c r="AI240" i="3"/>
  <c r="AI241" i="3"/>
  <c r="AI242" i="3"/>
  <c r="AI243" i="3"/>
  <c r="AI244" i="3"/>
  <c r="AI245" i="3"/>
  <c r="AI246" i="3"/>
  <c r="AI247" i="3"/>
  <c r="AI248" i="3"/>
  <c r="AI249" i="3"/>
  <c r="AI250" i="3"/>
  <c r="AI251" i="3"/>
  <c r="AI252" i="3"/>
  <c r="AI253" i="3"/>
  <c r="AI254" i="3"/>
  <c r="AI255" i="3"/>
  <c r="AI256" i="3"/>
  <c r="AI257" i="3"/>
  <c r="AI258" i="3"/>
  <c r="AI259" i="3"/>
  <c r="AI260" i="3"/>
  <c r="AI261" i="3"/>
  <c r="AI262" i="3"/>
  <c r="AI263" i="3"/>
  <c r="AI264" i="3"/>
  <c r="AI265" i="3"/>
  <c r="AI266" i="3"/>
  <c r="AI267" i="3"/>
  <c r="AI268" i="3"/>
  <c r="AI269" i="3"/>
  <c r="AI270" i="3"/>
  <c r="AI271" i="3"/>
  <c r="AI272" i="3"/>
  <c r="AI273" i="3"/>
  <c r="AI274" i="3"/>
  <c r="AI275" i="3"/>
  <c r="AI276" i="3"/>
  <c r="AI277" i="3"/>
  <c r="AI278" i="3"/>
  <c r="AI279" i="3"/>
  <c r="AI280" i="3"/>
  <c r="AI281" i="3"/>
  <c r="AI282" i="3"/>
  <c r="AI283" i="3"/>
  <c r="AI284" i="3"/>
  <c r="AI285" i="3"/>
  <c r="AI286" i="3"/>
  <c r="AI287" i="3"/>
  <c r="AI288" i="3"/>
  <c r="AI289" i="3"/>
  <c r="AI290" i="3"/>
  <c r="AI291" i="3"/>
  <c r="AI292" i="3"/>
  <c r="AI293" i="3"/>
  <c r="AI294" i="3"/>
  <c r="AI295" i="3"/>
  <c r="AI296" i="3"/>
  <c r="AI297" i="3"/>
  <c r="AI298" i="3"/>
  <c r="AI299" i="3"/>
  <c r="AI300" i="3"/>
  <c r="AI301" i="3"/>
  <c r="AI302" i="3"/>
  <c r="AI303" i="3"/>
  <c r="AI304" i="3"/>
  <c r="AI305" i="3"/>
  <c r="AI306" i="3"/>
  <c r="AI307" i="3"/>
  <c r="AI308" i="3"/>
  <c r="AI309" i="3"/>
  <c r="AI310" i="3"/>
  <c r="AI311" i="3"/>
  <c r="AI312" i="3"/>
  <c r="AI313" i="3"/>
  <c r="AI314" i="3"/>
  <c r="AI315" i="3"/>
  <c r="AI316" i="3"/>
  <c r="AI317" i="3"/>
  <c r="AI318" i="3"/>
  <c r="AI319" i="3"/>
  <c r="AI320" i="3"/>
  <c r="AI321" i="3"/>
  <c r="AI322" i="3"/>
  <c r="AI323" i="3"/>
  <c r="AI324" i="3"/>
  <c r="AI325" i="3"/>
  <c r="AI326" i="3"/>
  <c r="AI327" i="3"/>
  <c r="AI328" i="3"/>
  <c r="AI329" i="3"/>
  <c r="AI330" i="3"/>
  <c r="AI331" i="3"/>
  <c r="AI332" i="3"/>
  <c r="AI333" i="3"/>
  <c r="AI334" i="3"/>
  <c r="AI335" i="3"/>
  <c r="AI336" i="3"/>
  <c r="AI337" i="3"/>
  <c r="AI338" i="3"/>
  <c r="AI339" i="3"/>
  <c r="AI340" i="3"/>
  <c r="AI341" i="3"/>
  <c r="AI342" i="3"/>
  <c r="AI343" i="3"/>
  <c r="AI344" i="3"/>
  <c r="AI345" i="3"/>
  <c r="AI346" i="3"/>
  <c r="AI347" i="3"/>
  <c r="AI348" i="3"/>
  <c r="AI349" i="3"/>
  <c r="AI350" i="3"/>
  <c r="AI351" i="3"/>
  <c r="AI352" i="3"/>
  <c r="AI353" i="3"/>
  <c r="AI354" i="3"/>
  <c r="AI355" i="3"/>
  <c r="AI356" i="3"/>
  <c r="AI357" i="3"/>
  <c r="AI358" i="3"/>
  <c r="AI359" i="3"/>
  <c r="AI360" i="3"/>
  <c r="AI361" i="3"/>
  <c r="AI362" i="3"/>
  <c r="AI363" i="3"/>
  <c r="AI364" i="3"/>
  <c r="AI365" i="3"/>
  <c r="AI366" i="3"/>
  <c r="AI367" i="3"/>
  <c r="AI368" i="3"/>
  <c r="AI369" i="3"/>
  <c r="AI370" i="3"/>
  <c r="AI371" i="3"/>
  <c r="AI372" i="3"/>
  <c r="AI373" i="3"/>
  <c r="AI374" i="3"/>
  <c r="AI375" i="3"/>
  <c r="AI376" i="3"/>
  <c r="AI377" i="3"/>
  <c r="AI378" i="3"/>
  <c r="AI379" i="3"/>
  <c r="AI380" i="3"/>
  <c r="AI381" i="3"/>
  <c r="AI382" i="3"/>
  <c r="AI383" i="3"/>
  <c r="AI384" i="3"/>
  <c r="AI385" i="3"/>
  <c r="AI386" i="3"/>
  <c r="AI387" i="3"/>
  <c r="AI388" i="3"/>
  <c r="AI389" i="3"/>
  <c r="AI390" i="3"/>
  <c r="AI391" i="3"/>
  <c r="AI392" i="3"/>
  <c r="AI393" i="3"/>
  <c r="AI394" i="3"/>
  <c r="AI395" i="3"/>
  <c r="AI396" i="3"/>
  <c r="AI397" i="3"/>
  <c r="AI398" i="3"/>
  <c r="AI399" i="3"/>
  <c r="AI400" i="3"/>
  <c r="AI401" i="3"/>
  <c r="AI402" i="3"/>
  <c r="AI403" i="3"/>
  <c r="AI404" i="3"/>
  <c r="AI405" i="3"/>
  <c r="AI406" i="3"/>
  <c r="AI407" i="3"/>
  <c r="AI408" i="3"/>
  <c r="AI409" i="3"/>
  <c r="AI410" i="3"/>
  <c r="AI411" i="3"/>
  <c r="AI412" i="3"/>
  <c r="AI413" i="3"/>
  <c r="AI414" i="3"/>
  <c r="AI415" i="3"/>
  <c r="AI416" i="3"/>
  <c r="AI417" i="3"/>
  <c r="AI418" i="3"/>
  <c r="AI419" i="3"/>
  <c r="AI420" i="3"/>
  <c r="AI421" i="3"/>
  <c r="AI422" i="3"/>
  <c r="AI423" i="3"/>
  <c r="AI424" i="3"/>
  <c r="AI425" i="3"/>
  <c r="AI426" i="3"/>
  <c r="AI427" i="3"/>
  <c r="AI428" i="3"/>
  <c r="AI429" i="3"/>
  <c r="AI430" i="3"/>
  <c r="AI431" i="3"/>
  <c r="AI432" i="3"/>
  <c r="AI433" i="3"/>
  <c r="AI434" i="3"/>
  <c r="AI435" i="3"/>
  <c r="AI436" i="3"/>
  <c r="AI437" i="3"/>
  <c r="AI438" i="3"/>
  <c r="AI439" i="3"/>
  <c r="AI440" i="3"/>
  <c r="AI441" i="3"/>
  <c r="AI442" i="3"/>
  <c r="AI443" i="3"/>
  <c r="AI444" i="3"/>
  <c r="AI445" i="3"/>
  <c r="AI446" i="3"/>
  <c r="AI447" i="3"/>
  <c r="AI448" i="3"/>
  <c r="AI449" i="3"/>
  <c r="AI450" i="3"/>
  <c r="AI451" i="3"/>
  <c r="AI452" i="3"/>
  <c r="AI453" i="3"/>
  <c r="AI454" i="3"/>
  <c r="AI455" i="3"/>
  <c r="AI456" i="3"/>
  <c r="AI457" i="3"/>
  <c r="AI458" i="3"/>
  <c r="AI459" i="3"/>
  <c r="AI460" i="3"/>
  <c r="AI461" i="3"/>
  <c r="AI462" i="3"/>
  <c r="AI463" i="3"/>
  <c r="AI464" i="3"/>
  <c r="AI465" i="3"/>
  <c r="AI466" i="3"/>
  <c r="AI467" i="3"/>
  <c r="AI468" i="3"/>
  <c r="AI469" i="3"/>
  <c r="AI470" i="3"/>
  <c r="AI471" i="3"/>
  <c r="AI472" i="3"/>
  <c r="AI473" i="3"/>
  <c r="AI474" i="3"/>
  <c r="AI475" i="3"/>
  <c r="AI476" i="3"/>
  <c r="AI477" i="3"/>
  <c r="AI478" i="3"/>
  <c r="AI479" i="3"/>
  <c r="AI480" i="3"/>
  <c r="AI481" i="3"/>
  <c r="AI482" i="3"/>
  <c r="AI483" i="3"/>
  <c r="AI484" i="3"/>
  <c r="AI485" i="3"/>
  <c r="AI486" i="3"/>
  <c r="AI487" i="3"/>
  <c r="AI488" i="3"/>
  <c r="AI489" i="3"/>
  <c r="AI490" i="3"/>
  <c r="AI491" i="3"/>
  <c r="AI492" i="3"/>
  <c r="AI493" i="3"/>
  <c r="AI494" i="3"/>
  <c r="AI495" i="3"/>
  <c r="AI496" i="3"/>
  <c r="AI497" i="3"/>
  <c r="AI498" i="3"/>
  <c r="AI499" i="3"/>
  <c r="AI500" i="3"/>
  <c r="AI501" i="3"/>
  <c r="AI502" i="3"/>
  <c r="AI503" i="3"/>
  <c r="AI504" i="3"/>
  <c r="AI505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222" i="3"/>
  <c r="AH223" i="3"/>
  <c r="AH224" i="3"/>
  <c r="AH225" i="3"/>
  <c r="AH226" i="3"/>
  <c r="AH227" i="3"/>
  <c r="AH228" i="3"/>
  <c r="AH229" i="3"/>
  <c r="AH230" i="3"/>
  <c r="AH231" i="3"/>
  <c r="AH232" i="3"/>
  <c r="AH233" i="3"/>
  <c r="AH234" i="3"/>
  <c r="AH235" i="3"/>
  <c r="AH236" i="3"/>
  <c r="AH237" i="3"/>
  <c r="AH238" i="3"/>
  <c r="AH239" i="3"/>
  <c r="AH240" i="3"/>
  <c r="AH241" i="3"/>
  <c r="AH242" i="3"/>
  <c r="AH243" i="3"/>
  <c r="AH244" i="3"/>
  <c r="AH245" i="3"/>
  <c r="AH246" i="3"/>
  <c r="AH247" i="3"/>
  <c r="AH248" i="3"/>
  <c r="AH249" i="3"/>
  <c r="AH250" i="3"/>
  <c r="AH251" i="3"/>
  <c r="AH252" i="3"/>
  <c r="AH253" i="3"/>
  <c r="AH254" i="3"/>
  <c r="AH255" i="3"/>
  <c r="AH256" i="3"/>
  <c r="AH257" i="3"/>
  <c r="AH258" i="3"/>
  <c r="AH259" i="3"/>
  <c r="AH260" i="3"/>
  <c r="AH261" i="3"/>
  <c r="AH262" i="3"/>
  <c r="AH263" i="3"/>
  <c r="AH264" i="3"/>
  <c r="AH265" i="3"/>
  <c r="AH266" i="3"/>
  <c r="AH267" i="3"/>
  <c r="AH268" i="3"/>
  <c r="AH269" i="3"/>
  <c r="AH270" i="3"/>
  <c r="AH271" i="3"/>
  <c r="AH272" i="3"/>
  <c r="AH273" i="3"/>
  <c r="AH274" i="3"/>
  <c r="AH275" i="3"/>
  <c r="AH276" i="3"/>
  <c r="AH277" i="3"/>
  <c r="AH278" i="3"/>
  <c r="AH279" i="3"/>
  <c r="AH280" i="3"/>
  <c r="AH281" i="3"/>
  <c r="AH282" i="3"/>
  <c r="AH283" i="3"/>
  <c r="AH284" i="3"/>
  <c r="AH285" i="3"/>
  <c r="AH286" i="3"/>
  <c r="AH287" i="3"/>
  <c r="AH288" i="3"/>
  <c r="AH289" i="3"/>
  <c r="AH290" i="3"/>
  <c r="AH291" i="3"/>
  <c r="AH292" i="3"/>
  <c r="AH293" i="3"/>
  <c r="AH294" i="3"/>
  <c r="AH295" i="3"/>
  <c r="AH296" i="3"/>
  <c r="AH297" i="3"/>
  <c r="AH298" i="3"/>
  <c r="AH299" i="3"/>
  <c r="AH300" i="3"/>
  <c r="AH301" i="3"/>
  <c r="AH302" i="3"/>
  <c r="AH303" i="3"/>
  <c r="AH304" i="3"/>
  <c r="AH305" i="3"/>
  <c r="AH306" i="3"/>
  <c r="AH307" i="3"/>
  <c r="AH308" i="3"/>
  <c r="AH309" i="3"/>
  <c r="AH310" i="3"/>
  <c r="AH311" i="3"/>
  <c r="AH312" i="3"/>
  <c r="AH313" i="3"/>
  <c r="AH314" i="3"/>
  <c r="AH315" i="3"/>
  <c r="AH316" i="3"/>
  <c r="AH317" i="3"/>
  <c r="AH318" i="3"/>
  <c r="AH319" i="3"/>
  <c r="AH320" i="3"/>
  <c r="AH321" i="3"/>
  <c r="AH322" i="3"/>
  <c r="AH323" i="3"/>
  <c r="AH324" i="3"/>
  <c r="AH325" i="3"/>
  <c r="AH326" i="3"/>
  <c r="AH327" i="3"/>
  <c r="AH328" i="3"/>
  <c r="AH329" i="3"/>
  <c r="AH330" i="3"/>
  <c r="AH331" i="3"/>
  <c r="AH332" i="3"/>
  <c r="AH333" i="3"/>
  <c r="AH334" i="3"/>
  <c r="AH335" i="3"/>
  <c r="AH336" i="3"/>
  <c r="AH337" i="3"/>
  <c r="AH338" i="3"/>
  <c r="AH339" i="3"/>
  <c r="AH340" i="3"/>
  <c r="AH341" i="3"/>
  <c r="AH342" i="3"/>
  <c r="AH343" i="3"/>
  <c r="AH344" i="3"/>
  <c r="AH345" i="3"/>
  <c r="AH346" i="3"/>
  <c r="AH347" i="3"/>
  <c r="AH348" i="3"/>
  <c r="AH349" i="3"/>
  <c r="AH350" i="3"/>
  <c r="AH351" i="3"/>
  <c r="AH352" i="3"/>
  <c r="AH353" i="3"/>
  <c r="AH354" i="3"/>
  <c r="AH355" i="3"/>
  <c r="AH356" i="3"/>
  <c r="AH357" i="3"/>
  <c r="AH358" i="3"/>
  <c r="AH359" i="3"/>
  <c r="AH360" i="3"/>
  <c r="AH361" i="3"/>
  <c r="AH362" i="3"/>
  <c r="AH363" i="3"/>
  <c r="AH364" i="3"/>
  <c r="AH365" i="3"/>
  <c r="AH366" i="3"/>
  <c r="AH367" i="3"/>
  <c r="AH368" i="3"/>
  <c r="AH369" i="3"/>
  <c r="AH370" i="3"/>
  <c r="AH371" i="3"/>
  <c r="AH372" i="3"/>
  <c r="AH373" i="3"/>
  <c r="AH374" i="3"/>
  <c r="AH375" i="3"/>
  <c r="AH376" i="3"/>
  <c r="AH377" i="3"/>
  <c r="AH378" i="3"/>
  <c r="AH379" i="3"/>
  <c r="AH380" i="3"/>
  <c r="AH381" i="3"/>
  <c r="AH382" i="3"/>
  <c r="AH383" i="3"/>
  <c r="AH384" i="3"/>
  <c r="AH385" i="3"/>
  <c r="AH386" i="3"/>
  <c r="AH387" i="3"/>
  <c r="AH388" i="3"/>
  <c r="AH389" i="3"/>
  <c r="AH390" i="3"/>
  <c r="AH391" i="3"/>
  <c r="AH392" i="3"/>
  <c r="AH393" i="3"/>
  <c r="AH394" i="3"/>
  <c r="AH395" i="3"/>
  <c r="AH396" i="3"/>
  <c r="AH397" i="3"/>
  <c r="AH398" i="3"/>
  <c r="AH399" i="3"/>
  <c r="AH400" i="3"/>
  <c r="AH401" i="3"/>
  <c r="AH402" i="3"/>
  <c r="AH403" i="3"/>
  <c r="AH404" i="3"/>
  <c r="AH405" i="3"/>
  <c r="AH406" i="3"/>
  <c r="AH407" i="3"/>
  <c r="AH408" i="3"/>
  <c r="AH409" i="3"/>
  <c r="AH410" i="3"/>
  <c r="AH411" i="3"/>
  <c r="AH412" i="3"/>
  <c r="AH413" i="3"/>
  <c r="AH414" i="3"/>
  <c r="AH415" i="3"/>
  <c r="AH416" i="3"/>
  <c r="AH417" i="3"/>
  <c r="AH418" i="3"/>
  <c r="AH419" i="3"/>
  <c r="AH420" i="3"/>
  <c r="AH421" i="3"/>
  <c r="AH422" i="3"/>
  <c r="AH423" i="3"/>
  <c r="AH424" i="3"/>
  <c r="AH425" i="3"/>
  <c r="AH426" i="3"/>
  <c r="AH427" i="3"/>
  <c r="AH428" i="3"/>
  <c r="AH429" i="3"/>
  <c r="AH430" i="3"/>
  <c r="AH431" i="3"/>
  <c r="AH432" i="3"/>
  <c r="AH433" i="3"/>
  <c r="AH434" i="3"/>
  <c r="AH435" i="3"/>
  <c r="AH436" i="3"/>
  <c r="AH437" i="3"/>
  <c r="AH438" i="3"/>
  <c r="AH439" i="3"/>
  <c r="AH440" i="3"/>
  <c r="AH441" i="3"/>
  <c r="AH442" i="3"/>
  <c r="AH443" i="3"/>
  <c r="AH444" i="3"/>
  <c r="AH445" i="3"/>
  <c r="AH446" i="3"/>
  <c r="AH447" i="3"/>
  <c r="AH448" i="3"/>
  <c r="AH449" i="3"/>
  <c r="AH450" i="3"/>
  <c r="AH451" i="3"/>
  <c r="AH452" i="3"/>
  <c r="AH453" i="3"/>
  <c r="AH454" i="3"/>
  <c r="AH455" i="3"/>
  <c r="AH456" i="3"/>
  <c r="AH457" i="3"/>
  <c r="AH458" i="3"/>
  <c r="AH459" i="3"/>
  <c r="AH460" i="3"/>
  <c r="AH461" i="3"/>
  <c r="AH462" i="3"/>
  <c r="AH463" i="3"/>
  <c r="AH464" i="3"/>
  <c r="AH465" i="3"/>
  <c r="AH466" i="3"/>
  <c r="AH467" i="3"/>
  <c r="AH468" i="3"/>
  <c r="AH469" i="3"/>
  <c r="AH470" i="3"/>
  <c r="AH471" i="3"/>
  <c r="AH472" i="3"/>
  <c r="AH473" i="3"/>
  <c r="AH474" i="3"/>
  <c r="AH475" i="3"/>
  <c r="AH476" i="3"/>
  <c r="AH477" i="3"/>
  <c r="AH478" i="3"/>
  <c r="AH479" i="3"/>
  <c r="AH480" i="3"/>
  <c r="AH481" i="3"/>
  <c r="AH482" i="3"/>
  <c r="AH483" i="3"/>
  <c r="AH484" i="3"/>
  <c r="AH485" i="3"/>
  <c r="AH486" i="3"/>
  <c r="AH487" i="3"/>
  <c r="AH488" i="3"/>
  <c r="AH489" i="3"/>
  <c r="AH490" i="3"/>
  <c r="AH491" i="3"/>
  <c r="AH492" i="3"/>
  <c r="AH493" i="3"/>
  <c r="AH494" i="3"/>
  <c r="AH495" i="3"/>
  <c r="AH496" i="3"/>
  <c r="AH497" i="3"/>
  <c r="AH498" i="3"/>
  <c r="AH499" i="3"/>
  <c r="AH500" i="3"/>
  <c r="AH501" i="3"/>
  <c r="AH502" i="3"/>
  <c r="AH503" i="3"/>
  <c r="AH504" i="3"/>
  <c r="AH505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59" i="3"/>
  <c r="AG260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3" i="3"/>
  <c r="AG334" i="3"/>
  <c r="AG335" i="3"/>
  <c r="AG336" i="3"/>
  <c r="AG337" i="3"/>
  <c r="AG338" i="3"/>
  <c r="AG339" i="3"/>
  <c r="AG340" i="3"/>
  <c r="AG341" i="3"/>
  <c r="AG342" i="3"/>
  <c r="AG343" i="3"/>
  <c r="AG344" i="3"/>
  <c r="AG345" i="3"/>
  <c r="AG346" i="3"/>
  <c r="AG347" i="3"/>
  <c r="AG348" i="3"/>
  <c r="AG349" i="3"/>
  <c r="AG350" i="3"/>
  <c r="AG351" i="3"/>
  <c r="AG352" i="3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8" i="3"/>
  <c r="AG379" i="3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398" i="3"/>
  <c r="AG399" i="3"/>
  <c r="AG400" i="3"/>
  <c r="AG401" i="3"/>
  <c r="AG402" i="3"/>
  <c r="AG403" i="3"/>
  <c r="AG404" i="3"/>
  <c r="AG405" i="3"/>
  <c r="AG406" i="3"/>
  <c r="AG407" i="3"/>
  <c r="AG408" i="3"/>
  <c r="AG409" i="3"/>
  <c r="AG410" i="3"/>
  <c r="AG411" i="3"/>
  <c r="AG412" i="3"/>
  <c r="AG413" i="3"/>
  <c r="AG414" i="3"/>
  <c r="AG415" i="3"/>
  <c r="AG416" i="3"/>
  <c r="AG417" i="3"/>
  <c r="AG418" i="3"/>
  <c r="AG419" i="3"/>
  <c r="AG420" i="3"/>
  <c r="AG421" i="3"/>
  <c r="AG422" i="3"/>
  <c r="AG423" i="3"/>
  <c r="AG424" i="3"/>
  <c r="AG425" i="3"/>
  <c r="AG426" i="3"/>
  <c r="AG427" i="3"/>
  <c r="AG428" i="3"/>
  <c r="AG429" i="3"/>
  <c r="AG430" i="3"/>
  <c r="AG431" i="3"/>
  <c r="AG432" i="3"/>
  <c r="AG433" i="3"/>
  <c r="AG434" i="3"/>
  <c r="AG435" i="3"/>
  <c r="AG436" i="3"/>
  <c r="AG437" i="3"/>
  <c r="AG438" i="3"/>
  <c r="AG439" i="3"/>
  <c r="AG440" i="3"/>
  <c r="AG441" i="3"/>
  <c r="AG442" i="3"/>
  <c r="AG443" i="3"/>
  <c r="AG444" i="3"/>
  <c r="AG445" i="3"/>
  <c r="AG446" i="3"/>
  <c r="AG447" i="3"/>
  <c r="AG448" i="3"/>
  <c r="AG449" i="3"/>
  <c r="AG450" i="3"/>
  <c r="AG451" i="3"/>
  <c r="AG452" i="3"/>
  <c r="AG453" i="3"/>
  <c r="AG454" i="3"/>
  <c r="AG455" i="3"/>
  <c r="AG456" i="3"/>
  <c r="AG457" i="3"/>
  <c r="AG458" i="3"/>
  <c r="AG459" i="3"/>
  <c r="AG460" i="3"/>
  <c r="AG461" i="3"/>
  <c r="AG462" i="3"/>
  <c r="AG463" i="3"/>
  <c r="AG464" i="3"/>
  <c r="AG465" i="3"/>
  <c r="AG466" i="3"/>
  <c r="AG467" i="3"/>
  <c r="AG468" i="3"/>
  <c r="AG469" i="3"/>
  <c r="AG470" i="3"/>
  <c r="AG471" i="3"/>
  <c r="AG472" i="3"/>
  <c r="AG473" i="3"/>
  <c r="AG474" i="3"/>
  <c r="AG475" i="3"/>
  <c r="AG476" i="3"/>
  <c r="AG477" i="3"/>
  <c r="AG478" i="3"/>
  <c r="AG479" i="3"/>
  <c r="AG480" i="3"/>
  <c r="AG481" i="3"/>
  <c r="AG482" i="3"/>
  <c r="AG483" i="3"/>
  <c r="AG484" i="3"/>
  <c r="AG485" i="3"/>
  <c r="AG486" i="3"/>
  <c r="AG487" i="3"/>
  <c r="AG488" i="3"/>
  <c r="AG489" i="3"/>
  <c r="AG490" i="3"/>
  <c r="AG491" i="3"/>
  <c r="AG492" i="3"/>
  <c r="AG493" i="3"/>
  <c r="AG494" i="3"/>
  <c r="AG495" i="3"/>
  <c r="AG496" i="3"/>
  <c r="AG497" i="3"/>
  <c r="AG498" i="3"/>
  <c r="AG499" i="3"/>
  <c r="AG500" i="3"/>
  <c r="AG501" i="3"/>
  <c r="AG502" i="3"/>
  <c r="AG503" i="3"/>
  <c r="AG504" i="3"/>
  <c r="AG505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69" i="3"/>
  <c r="AF370" i="3"/>
  <c r="AF371" i="3"/>
  <c r="AF372" i="3"/>
  <c r="AF373" i="3"/>
  <c r="AF374" i="3"/>
  <c r="AF375" i="3"/>
  <c r="AF376" i="3"/>
  <c r="AF377" i="3"/>
  <c r="AF378" i="3"/>
  <c r="AF379" i="3"/>
  <c r="AF380" i="3"/>
  <c r="AF381" i="3"/>
  <c r="AF382" i="3"/>
  <c r="AF383" i="3"/>
  <c r="AF384" i="3"/>
  <c r="AF385" i="3"/>
  <c r="AF386" i="3"/>
  <c r="AF387" i="3"/>
  <c r="AF388" i="3"/>
  <c r="AF389" i="3"/>
  <c r="AF390" i="3"/>
  <c r="AF391" i="3"/>
  <c r="AF392" i="3"/>
  <c r="AF393" i="3"/>
  <c r="AF394" i="3"/>
  <c r="AF395" i="3"/>
  <c r="AF396" i="3"/>
  <c r="AF397" i="3"/>
  <c r="AF398" i="3"/>
  <c r="AF399" i="3"/>
  <c r="AF400" i="3"/>
  <c r="AF401" i="3"/>
  <c r="AF402" i="3"/>
  <c r="AF403" i="3"/>
  <c r="AF404" i="3"/>
  <c r="AF405" i="3"/>
  <c r="AF406" i="3"/>
  <c r="AF407" i="3"/>
  <c r="AF408" i="3"/>
  <c r="AF409" i="3"/>
  <c r="AF410" i="3"/>
  <c r="AF411" i="3"/>
  <c r="AF412" i="3"/>
  <c r="AF413" i="3"/>
  <c r="AF414" i="3"/>
  <c r="AF415" i="3"/>
  <c r="AF416" i="3"/>
  <c r="AF417" i="3"/>
  <c r="AF418" i="3"/>
  <c r="AF419" i="3"/>
  <c r="AF420" i="3"/>
  <c r="AF421" i="3"/>
  <c r="AF422" i="3"/>
  <c r="AF423" i="3"/>
  <c r="AF424" i="3"/>
  <c r="AF425" i="3"/>
  <c r="AF426" i="3"/>
  <c r="AF427" i="3"/>
  <c r="AF428" i="3"/>
  <c r="AF429" i="3"/>
  <c r="AF430" i="3"/>
  <c r="AF431" i="3"/>
  <c r="AF432" i="3"/>
  <c r="AF433" i="3"/>
  <c r="AF434" i="3"/>
  <c r="AF435" i="3"/>
  <c r="AF436" i="3"/>
  <c r="AF437" i="3"/>
  <c r="AF438" i="3"/>
  <c r="AF439" i="3"/>
  <c r="AF440" i="3"/>
  <c r="AF441" i="3"/>
  <c r="AF442" i="3"/>
  <c r="AF443" i="3"/>
  <c r="AF444" i="3"/>
  <c r="AF445" i="3"/>
  <c r="AF446" i="3"/>
  <c r="AF447" i="3"/>
  <c r="AF448" i="3"/>
  <c r="AF449" i="3"/>
  <c r="AF450" i="3"/>
  <c r="AF451" i="3"/>
  <c r="AF452" i="3"/>
  <c r="AF453" i="3"/>
  <c r="AF454" i="3"/>
  <c r="AF455" i="3"/>
  <c r="AF456" i="3"/>
  <c r="AF457" i="3"/>
  <c r="AF458" i="3"/>
  <c r="AF459" i="3"/>
  <c r="AF460" i="3"/>
  <c r="AF461" i="3"/>
  <c r="AF462" i="3"/>
  <c r="AF463" i="3"/>
  <c r="AF464" i="3"/>
  <c r="AF465" i="3"/>
  <c r="AF466" i="3"/>
  <c r="AF467" i="3"/>
  <c r="AF468" i="3"/>
  <c r="AF469" i="3"/>
  <c r="AF470" i="3"/>
  <c r="AF471" i="3"/>
  <c r="AF472" i="3"/>
  <c r="AF473" i="3"/>
  <c r="AF474" i="3"/>
  <c r="AF475" i="3"/>
  <c r="AF476" i="3"/>
  <c r="AF477" i="3"/>
  <c r="AF478" i="3"/>
  <c r="AF479" i="3"/>
  <c r="AF480" i="3"/>
  <c r="AF481" i="3"/>
  <c r="AF482" i="3"/>
  <c r="AF483" i="3"/>
  <c r="AF484" i="3"/>
  <c r="AF485" i="3"/>
  <c r="AF486" i="3"/>
  <c r="AF487" i="3"/>
  <c r="AF488" i="3"/>
  <c r="AF489" i="3"/>
  <c r="AF490" i="3"/>
  <c r="AF491" i="3"/>
  <c r="AF492" i="3"/>
  <c r="AF493" i="3"/>
  <c r="AF494" i="3"/>
  <c r="AF495" i="3"/>
  <c r="AF496" i="3"/>
  <c r="AF497" i="3"/>
  <c r="AF498" i="3"/>
  <c r="AF499" i="3"/>
  <c r="AF500" i="3"/>
  <c r="AF501" i="3"/>
  <c r="AF502" i="3"/>
  <c r="AF503" i="3"/>
  <c r="AF504" i="3"/>
  <c r="AF505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67" i="3"/>
  <c r="AE168" i="3"/>
  <c r="AE169" i="3"/>
  <c r="AE170" i="3"/>
  <c r="AE171" i="3"/>
  <c r="AE172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E191" i="3"/>
  <c r="AE192" i="3"/>
  <c r="AE193" i="3"/>
  <c r="AE194" i="3"/>
  <c r="AE195" i="3"/>
  <c r="AE196" i="3"/>
  <c r="AE197" i="3"/>
  <c r="AE198" i="3"/>
  <c r="AE199" i="3"/>
  <c r="AE200" i="3"/>
  <c r="AE201" i="3"/>
  <c r="AE202" i="3"/>
  <c r="AE203" i="3"/>
  <c r="AE204" i="3"/>
  <c r="AE205" i="3"/>
  <c r="AE206" i="3"/>
  <c r="AE207" i="3"/>
  <c r="AE208" i="3"/>
  <c r="AE209" i="3"/>
  <c r="AE210" i="3"/>
  <c r="AE211" i="3"/>
  <c r="AE212" i="3"/>
  <c r="AE213" i="3"/>
  <c r="AE214" i="3"/>
  <c r="AE215" i="3"/>
  <c r="AE216" i="3"/>
  <c r="AE217" i="3"/>
  <c r="AE218" i="3"/>
  <c r="AE219" i="3"/>
  <c r="AE220" i="3"/>
  <c r="AE221" i="3"/>
  <c r="AE222" i="3"/>
  <c r="AE223" i="3"/>
  <c r="AE224" i="3"/>
  <c r="AE225" i="3"/>
  <c r="AE226" i="3"/>
  <c r="AE227" i="3"/>
  <c r="AE228" i="3"/>
  <c r="AE229" i="3"/>
  <c r="AE230" i="3"/>
  <c r="AE231" i="3"/>
  <c r="AE232" i="3"/>
  <c r="AE233" i="3"/>
  <c r="AE234" i="3"/>
  <c r="AE235" i="3"/>
  <c r="AE236" i="3"/>
  <c r="AE237" i="3"/>
  <c r="AE238" i="3"/>
  <c r="AE239" i="3"/>
  <c r="AE240" i="3"/>
  <c r="AE241" i="3"/>
  <c r="AE242" i="3"/>
  <c r="AE243" i="3"/>
  <c r="AE244" i="3"/>
  <c r="AE245" i="3"/>
  <c r="AE246" i="3"/>
  <c r="AE247" i="3"/>
  <c r="AE248" i="3"/>
  <c r="AE249" i="3"/>
  <c r="AE250" i="3"/>
  <c r="AE251" i="3"/>
  <c r="AE252" i="3"/>
  <c r="AE253" i="3"/>
  <c r="AE254" i="3"/>
  <c r="AE255" i="3"/>
  <c r="AE256" i="3"/>
  <c r="AE257" i="3"/>
  <c r="AE258" i="3"/>
  <c r="AE259" i="3"/>
  <c r="AE260" i="3"/>
  <c r="AE261" i="3"/>
  <c r="AE262" i="3"/>
  <c r="AE263" i="3"/>
  <c r="AE264" i="3"/>
  <c r="AE265" i="3"/>
  <c r="AE266" i="3"/>
  <c r="AE267" i="3"/>
  <c r="AE268" i="3"/>
  <c r="AE269" i="3"/>
  <c r="AE270" i="3"/>
  <c r="AE271" i="3"/>
  <c r="AE272" i="3"/>
  <c r="AE273" i="3"/>
  <c r="AE274" i="3"/>
  <c r="AE275" i="3"/>
  <c r="AE276" i="3"/>
  <c r="AE277" i="3"/>
  <c r="AE278" i="3"/>
  <c r="AE279" i="3"/>
  <c r="AE280" i="3"/>
  <c r="AE281" i="3"/>
  <c r="AE282" i="3"/>
  <c r="AE283" i="3"/>
  <c r="AE284" i="3"/>
  <c r="AE285" i="3"/>
  <c r="AE286" i="3"/>
  <c r="AE287" i="3"/>
  <c r="AE288" i="3"/>
  <c r="AE289" i="3"/>
  <c r="AE290" i="3"/>
  <c r="AE291" i="3"/>
  <c r="AE292" i="3"/>
  <c r="AE293" i="3"/>
  <c r="AE294" i="3"/>
  <c r="AE295" i="3"/>
  <c r="AE296" i="3"/>
  <c r="AE297" i="3"/>
  <c r="AE298" i="3"/>
  <c r="AE299" i="3"/>
  <c r="AE300" i="3"/>
  <c r="AE301" i="3"/>
  <c r="AE302" i="3"/>
  <c r="AE303" i="3"/>
  <c r="AE304" i="3"/>
  <c r="AE305" i="3"/>
  <c r="AE306" i="3"/>
  <c r="AE307" i="3"/>
  <c r="AE308" i="3"/>
  <c r="AE309" i="3"/>
  <c r="AE310" i="3"/>
  <c r="AE311" i="3"/>
  <c r="AE312" i="3"/>
  <c r="AE313" i="3"/>
  <c r="AE314" i="3"/>
  <c r="AE315" i="3"/>
  <c r="AE316" i="3"/>
  <c r="AE317" i="3"/>
  <c r="AE318" i="3"/>
  <c r="AE319" i="3"/>
  <c r="AE320" i="3"/>
  <c r="AE321" i="3"/>
  <c r="AE322" i="3"/>
  <c r="AE323" i="3"/>
  <c r="AE324" i="3"/>
  <c r="AE325" i="3"/>
  <c r="AE326" i="3"/>
  <c r="AE327" i="3"/>
  <c r="AE328" i="3"/>
  <c r="AE329" i="3"/>
  <c r="AE330" i="3"/>
  <c r="AE331" i="3"/>
  <c r="AE332" i="3"/>
  <c r="AE333" i="3"/>
  <c r="AE334" i="3"/>
  <c r="AE335" i="3"/>
  <c r="AE336" i="3"/>
  <c r="AE337" i="3"/>
  <c r="AE338" i="3"/>
  <c r="AE339" i="3"/>
  <c r="AE340" i="3"/>
  <c r="AE341" i="3"/>
  <c r="AE342" i="3"/>
  <c r="AE343" i="3"/>
  <c r="AE344" i="3"/>
  <c r="AE345" i="3"/>
  <c r="AE346" i="3"/>
  <c r="AE347" i="3"/>
  <c r="AE348" i="3"/>
  <c r="AE349" i="3"/>
  <c r="AE350" i="3"/>
  <c r="AE351" i="3"/>
  <c r="AE352" i="3"/>
  <c r="AE353" i="3"/>
  <c r="AE354" i="3"/>
  <c r="AE355" i="3"/>
  <c r="AE356" i="3"/>
  <c r="AE357" i="3"/>
  <c r="AE358" i="3"/>
  <c r="AE359" i="3"/>
  <c r="AE360" i="3"/>
  <c r="AE361" i="3"/>
  <c r="AE362" i="3"/>
  <c r="AE363" i="3"/>
  <c r="AE364" i="3"/>
  <c r="AE365" i="3"/>
  <c r="AE366" i="3"/>
  <c r="AE367" i="3"/>
  <c r="AE368" i="3"/>
  <c r="AE369" i="3"/>
  <c r="AE370" i="3"/>
  <c r="AE371" i="3"/>
  <c r="AE372" i="3"/>
  <c r="AE373" i="3"/>
  <c r="AE374" i="3"/>
  <c r="AE375" i="3"/>
  <c r="AE376" i="3"/>
  <c r="AE377" i="3"/>
  <c r="AE378" i="3"/>
  <c r="AE379" i="3"/>
  <c r="AE380" i="3"/>
  <c r="AE381" i="3"/>
  <c r="AE382" i="3"/>
  <c r="AE383" i="3"/>
  <c r="AE384" i="3"/>
  <c r="AE385" i="3"/>
  <c r="AE386" i="3"/>
  <c r="AE387" i="3"/>
  <c r="AE388" i="3"/>
  <c r="AE389" i="3"/>
  <c r="AE390" i="3"/>
  <c r="AE391" i="3"/>
  <c r="AE392" i="3"/>
  <c r="AE393" i="3"/>
  <c r="AE394" i="3"/>
  <c r="AE395" i="3"/>
  <c r="AE396" i="3"/>
  <c r="AE397" i="3"/>
  <c r="AE398" i="3"/>
  <c r="AE399" i="3"/>
  <c r="AE400" i="3"/>
  <c r="AE401" i="3"/>
  <c r="AE402" i="3"/>
  <c r="AE403" i="3"/>
  <c r="AE404" i="3"/>
  <c r="AE405" i="3"/>
  <c r="AE406" i="3"/>
  <c r="AE407" i="3"/>
  <c r="AE408" i="3"/>
  <c r="AE409" i="3"/>
  <c r="AE410" i="3"/>
  <c r="AE411" i="3"/>
  <c r="AE412" i="3"/>
  <c r="AE413" i="3"/>
  <c r="AE414" i="3"/>
  <c r="AE415" i="3"/>
  <c r="AE416" i="3"/>
  <c r="AE417" i="3"/>
  <c r="AE418" i="3"/>
  <c r="AE419" i="3"/>
  <c r="AE420" i="3"/>
  <c r="AE421" i="3"/>
  <c r="AE422" i="3"/>
  <c r="AE423" i="3"/>
  <c r="AE424" i="3"/>
  <c r="AE425" i="3"/>
  <c r="AE426" i="3"/>
  <c r="AE427" i="3"/>
  <c r="AE428" i="3"/>
  <c r="AE429" i="3"/>
  <c r="AE430" i="3"/>
  <c r="AE431" i="3"/>
  <c r="AE432" i="3"/>
  <c r="AE433" i="3"/>
  <c r="AE434" i="3"/>
  <c r="AE435" i="3"/>
  <c r="AE436" i="3"/>
  <c r="AE437" i="3"/>
  <c r="AE438" i="3"/>
  <c r="AE439" i="3"/>
  <c r="AE440" i="3"/>
  <c r="AE441" i="3"/>
  <c r="AE442" i="3"/>
  <c r="AE443" i="3"/>
  <c r="AE444" i="3"/>
  <c r="AE445" i="3"/>
  <c r="AE446" i="3"/>
  <c r="AE447" i="3"/>
  <c r="AE448" i="3"/>
  <c r="AE449" i="3"/>
  <c r="AE450" i="3"/>
  <c r="AE451" i="3"/>
  <c r="AE452" i="3"/>
  <c r="AE453" i="3"/>
  <c r="AE454" i="3"/>
  <c r="AE455" i="3"/>
  <c r="AE456" i="3"/>
  <c r="AE457" i="3"/>
  <c r="AE458" i="3"/>
  <c r="AE459" i="3"/>
  <c r="AE460" i="3"/>
  <c r="AE461" i="3"/>
  <c r="AE462" i="3"/>
  <c r="AE463" i="3"/>
  <c r="AE464" i="3"/>
  <c r="AE465" i="3"/>
  <c r="AE466" i="3"/>
  <c r="AE467" i="3"/>
  <c r="AE468" i="3"/>
  <c r="AE469" i="3"/>
  <c r="AE470" i="3"/>
  <c r="AE471" i="3"/>
  <c r="AE472" i="3"/>
  <c r="AE473" i="3"/>
  <c r="AE474" i="3"/>
  <c r="AE475" i="3"/>
  <c r="AE476" i="3"/>
  <c r="AE477" i="3"/>
  <c r="AE478" i="3"/>
  <c r="AE479" i="3"/>
  <c r="AE480" i="3"/>
  <c r="AE481" i="3"/>
  <c r="AE482" i="3"/>
  <c r="AE483" i="3"/>
  <c r="AE484" i="3"/>
  <c r="AE485" i="3"/>
  <c r="AE486" i="3"/>
  <c r="AE487" i="3"/>
  <c r="AE488" i="3"/>
  <c r="AE489" i="3"/>
  <c r="AE490" i="3"/>
  <c r="AE491" i="3"/>
  <c r="AE492" i="3"/>
  <c r="AE493" i="3"/>
  <c r="AE494" i="3"/>
  <c r="AE495" i="3"/>
  <c r="AE496" i="3"/>
  <c r="AE497" i="3"/>
  <c r="AE498" i="3"/>
  <c r="AE499" i="3"/>
  <c r="AE500" i="3"/>
  <c r="AE501" i="3"/>
  <c r="AE502" i="3"/>
  <c r="AE503" i="3"/>
  <c r="AE504" i="3"/>
  <c r="AE505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320" i="3"/>
  <c r="AD321" i="3"/>
  <c r="AD322" i="3"/>
  <c r="AD323" i="3"/>
  <c r="AD324" i="3"/>
  <c r="AD325" i="3"/>
  <c r="AD326" i="3"/>
  <c r="AD327" i="3"/>
  <c r="AD328" i="3"/>
  <c r="AD329" i="3"/>
  <c r="AD330" i="3"/>
  <c r="AD331" i="3"/>
  <c r="AD332" i="3"/>
  <c r="AD333" i="3"/>
  <c r="AD334" i="3"/>
  <c r="AD335" i="3"/>
  <c r="AD336" i="3"/>
  <c r="AD337" i="3"/>
  <c r="AD338" i="3"/>
  <c r="AD339" i="3"/>
  <c r="AD340" i="3"/>
  <c r="AD341" i="3"/>
  <c r="AD342" i="3"/>
  <c r="AD343" i="3"/>
  <c r="AD344" i="3"/>
  <c r="AD345" i="3"/>
  <c r="AD346" i="3"/>
  <c r="AD347" i="3"/>
  <c r="AD348" i="3"/>
  <c r="AD349" i="3"/>
  <c r="AD350" i="3"/>
  <c r="AD351" i="3"/>
  <c r="AD352" i="3"/>
  <c r="AD353" i="3"/>
  <c r="AD354" i="3"/>
  <c r="AD355" i="3"/>
  <c r="AD356" i="3"/>
  <c r="AD357" i="3"/>
  <c r="AD358" i="3"/>
  <c r="AD359" i="3"/>
  <c r="AD360" i="3"/>
  <c r="AD361" i="3"/>
  <c r="AD362" i="3"/>
  <c r="AD363" i="3"/>
  <c r="AD364" i="3"/>
  <c r="AD365" i="3"/>
  <c r="AD366" i="3"/>
  <c r="AD367" i="3"/>
  <c r="AD368" i="3"/>
  <c r="AD369" i="3"/>
  <c r="AD370" i="3"/>
  <c r="AD371" i="3"/>
  <c r="AD372" i="3"/>
  <c r="AD373" i="3"/>
  <c r="AD374" i="3"/>
  <c r="AD375" i="3"/>
  <c r="AD376" i="3"/>
  <c r="AD377" i="3"/>
  <c r="AD378" i="3"/>
  <c r="AD379" i="3"/>
  <c r="AD380" i="3"/>
  <c r="AD381" i="3"/>
  <c r="AD382" i="3"/>
  <c r="AD383" i="3"/>
  <c r="AD384" i="3"/>
  <c r="AD385" i="3"/>
  <c r="AD386" i="3"/>
  <c r="AD387" i="3"/>
  <c r="AD388" i="3"/>
  <c r="AD389" i="3"/>
  <c r="AD390" i="3"/>
  <c r="AD391" i="3"/>
  <c r="AD392" i="3"/>
  <c r="AD393" i="3"/>
  <c r="AD394" i="3"/>
  <c r="AD395" i="3"/>
  <c r="AD396" i="3"/>
  <c r="AD397" i="3"/>
  <c r="AD398" i="3"/>
  <c r="AD399" i="3"/>
  <c r="AD400" i="3"/>
  <c r="AD401" i="3"/>
  <c r="AD402" i="3"/>
  <c r="AD403" i="3"/>
  <c r="AD404" i="3"/>
  <c r="AD405" i="3"/>
  <c r="AD406" i="3"/>
  <c r="AD407" i="3"/>
  <c r="AD408" i="3"/>
  <c r="AD409" i="3"/>
  <c r="AD410" i="3"/>
  <c r="AD411" i="3"/>
  <c r="AD412" i="3"/>
  <c r="AD413" i="3"/>
  <c r="AD414" i="3"/>
  <c r="AD415" i="3"/>
  <c r="AD416" i="3"/>
  <c r="AD417" i="3"/>
  <c r="AD418" i="3"/>
  <c r="AD419" i="3"/>
  <c r="AD420" i="3"/>
  <c r="AD421" i="3"/>
  <c r="AD422" i="3"/>
  <c r="AD423" i="3"/>
  <c r="AD424" i="3"/>
  <c r="AD425" i="3"/>
  <c r="AD426" i="3"/>
  <c r="AD427" i="3"/>
  <c r="AD428" i="3"/>
  <c r="AD429" i="3"/>
  <c r="AD430" i="3"/>
  <c r="AD431" i="3"/>
  <c r="AD432" i="3"/>
  <c r="AD433" i="3"/>
  <c r="AD434" i="3"/>
  <c r="AD435" i="3"/>
  <c r="AD436" i="3"/>
  <c r="AD437" i="3"/>
  <c r="AD438" i="3"/>
  <c r="AD439" i="3"/>
  <c r="AD440" i="3"/>
  <c r="AD441" i="3"/>
  <c r="AD442" i="3"/>
  <c r="AD443" i="3"/>
  <c r="AD444" i="3"/>
  <c r="AD445" i="3"/>
  <c r="AD446" i="3"/>
  <c r="AD447" i="3"/>
  <c r="AD448" i="3"/>
  <c r="AD449" i="3"/>
  <c r="AD450" i="3"/>
  <c r="AD451" i="3"/>
  <c r="AD452" i="3"/>
  <c r="AD453" i="3"/>
  <c r="AD454" i="3"/>
  <c r="AD455" i="3"/>
  <c r="AD456" i="3"/>
  <c r="AD457" i="3"/>
  <c r="AD458" i="3"/>
  <c r="AD459" i="3"/>
  <c r="AD460" i="3"/>
  <c r="AD461" i="3"/>
  <c r="AD462" i="3"/>
  <c r="AD463" i="3"/>
  <c r="AD464" i="3"/>
  <c r="AD465" i="3"/>
  <c r="AD466" i="3"/>
  <c r="AD467" i="3"/>
  <c r="AD468" i="3"/>
  <c r="AD469" i="3"/>
  <c r="AD470" i="3"/>
  <c r="AD471" i="3"/>
  <c r="AD472" i="3"/>
  <c r="AD473" i="3"/>
  <c r="AD474" i="3"/>
  <c r="AD475" i="3"/>
  <c r="AD476" i="3"/>
  <c r="AD477" i="3"/>
  <c r="AD478" i="3"/>
  <c r="AD479" i="3"/>
  <c r="AD480" i="3"/>
  <c r="AD481" i="3"/>
  <c r="AD482" i="3"/>
  <c r="AD483" i="3"/>
  <c r="AD484" i="3"/>
  <c r="AD485" i="3"/>
  <c r="AD486" i="3"/>
  <c r="AD487" i="3"/>
  <c r="AD488" i="3"/>
  <c r="AD489" i="3"/>
  <c r="AD490" i="3"/>
  <c r="AD491" i="3"/>
  <c r="AD492" i="3"/>
  <c r="AD493" i="3"/>
  <c r="AD494" i="3"/>
  <c r="AD495" i="3"/>
  <c r="AD496" i="3"/>
  <c r="AD497" i="3"/>
  <c r="AD498" i="3"/>
  <c r="AD499" i="3"/>
  <c r="AD500" i="3"/>
  <c r="AD501" i="3"/>
  <c r="AD502" i="3"/>
  <c r="AD503" i="3"/>
  <c r="AD504" i="3"/>
  <c r="AD505" i="3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G15" i="1" l="1"/>
  <c r="G9" i="2" s="1"/>
  <c r="H9" i="2"/>
  <c r="G16" i="1"/>
  <c r="G10" i="2" s="1"/>
  <c r="H10" i="2"/>
  <c r="G17" i="1"/>
  <c r="G11" i="2" s="1"/>
  <c r="H11" i="2"/>
  <c r="G18" i="1"/>
  <c r="G12" i="2" s="1"/>
  <c r="H12" i="2"/>
  <c r="G19" i="1"/>
  <c r="G13" i="2" s="1"/>
  <c r="H13" i="2"/>
  <c r="G20" i="1"/>
  <c r="G14" i="2" s="1"/>
  <c r="H14" i="2"/>
  <c r="G21" i="1"/>
  <c r="G15" i="2" s="1"/>
  <c r="H15" i="2"/>
  <c r="G22" i="1"/>
  <c r="G16" i="2" s="1"/>
  <c r="H16" i="2"/>
  <c r="G23" i="1"/>
  <c r="G17" i="2" s="1"/>
  <c r="H17" i="2"/>
  <c r="G24" i="1"/>
  <c r="G18" i="2" s="1"/>
  <c r="H18" i="2"/>
  <c r="G25" i="1"/>
  <c r="G19" i="2" s="1"/>
  <c r="H19" i="2"/>
  <c r="G26" i="1"/>
  <c r="G20" i="2" s="1"/>
  <c r="H20" i="2"/>
  <c r="G27" i="1"/>
  <c r="G21" i="2" s="1"/>
  <c r="H21" i="2"/>
  <c r="G28" i="1"/>
  <c r="G22" i="2"/>
  <c r="H22" i="2"/>
  <c r="G29" i="1"/>
  <c r="G23" i="2" s="1"/>
  <c r="H23" i="2"/>
  <c r="G30" i="1"/>
  <c r="G24" i="2" s="1"/>
  <c r="H24" i="2"/>
  <c r="G31" i="1"/>
  <c r="G25" i="2" s="1"/>
  <c r="H25" i="2"/>
  <c r="G32" i="1"/>
  <c r="G26" i="2"/>
  <c r="H26" i="2"/>
  <c r="G33" i="1"/>
  <c r="G27" i="2" s="1"/>
  <c r="H27" i="2"/>
  <c r="G34" i="1"/>
  <c r="G28" i="2" s="1"/>
  <c r="H28" i="2"/>
  <c r="G35" i="1"/>
  <c r="G29" i="2" s="1"/>
  <c r="H29" i="2"/>
  <c r="G36" i="1"/>
  <c r="G30" i="2" s="1"/>
  <c r="H30" i="2"/>
  <c r="G37" i="1"/>
  <c r="G31" i="2" s="1"/>
  <c r="H31" i="2"/>
  <c r="G38" i="1"/>
  <c r="G32" i="2" s="1"/>
  <c r="H32" i="2"/>
  <c r="G39" i="1"/>
  <c r="G33" i="2" s="1"/>
  <c r="H33" i="2"/>
  <c r="G40" i="1"/>
  <c r="G34" i="2"/>
  <c r="H34" i="2"/>
  <c r="G41" i="1"/>
  <c r="G35" i="2" s="1"/>
  <c r="H35" i="2"/>
  <c r="G42" i="1"/>
  <c r="G36" i="2" s="1"/>
  <c r="H36" i="2"/>
  <c r="G43" i="1"/>
  <c r="G37" i="2" s="1"/>
  <c r="H37" i="2"/>
  <c r="G44" i="1"/>
  <c r="G38" i="2" s="1"/>
  <c r="H38" i="2"/>
  <c r="G45" i="1"/>
  <c r="G39" i="2" s="1"/>
  <c r="H39" i="2"/>
  <c r="G46" i="1"/>
  <c r="G40" i="2" s="1"/>
  <c r="H40" i="2"/>
  <c r="G47" i="1"/>
  <c r="G41" i="2"/>
  <c r="H41" i="2"/>
  <c r="G48" i="1"/>
  <c r="G42" i="2"/>
  <c r="H42" i="2"/>
  <c r="G49" i="1"/>
  <c r="G43" i="2" s="1"/>
  <c r="H43" i="2"/>
  <c r="G50" i="1"/>
  <c r="G44" i="2" s="1"/>
  <c r="H44" i="2"/>
  <c r="G51" i="1"/>
  <c r="G45" i="2" s="1"/>
  <c r="H45" i="2"/>
  <c r="G52" i="1"/>
  <c r="G46" i="2" s="1"/>
  <c r="H46" i="2"/>
  <c r="G53" i="1"/>
  <c r="G47" i="2" s="1"/>
  <c r="H47" i="2"/>
  <c r="G54" i="1"/>
  <c r="G48" i="2" s="1"/>
  <c r="H48" i="2"/>
  <c r="G55" i="1"/>
  <c r="G49" i="2"/>
  <c r="H49" i="2"/>
  <c r="G56" i="1"/>
  <c r="G50" i="2"/>
  <c r="H50" i="2"/>
  <c r="G57" i="1"/>
  <c r="G51" i="2" s="1"/>
  <c r="H51" i="2"/>
  <c r="G58" i="1"/>
  <c r="G52" i="2" s="1"/>
  <c r="H52" i="2"/>
  <c r="G59" i="1"/>
  <c r="G53" i="2" s="1"/>
  <c r="H53" i="2"/>
  <c r="G60" i="1"/>
  <c r="G54" i="2" s="1"/>
  <c r="H54" i="2"/>
  <c r="G61" i="1"/>
  <c r="G55" i="2" s="1"/>
  <c r="H55" i="2"/>
  <c r="G62" i="1"/>
  <c r="G56" i="2" s="1"/>
  <c r="H56" i="2"/>
  <c r="G63" i="1"/>
  <c r="G57" i="2" s="1"/>
  <c r="H57" i="2"/>
  <c r="G64" i="1"/>
  <c r="G58" i="2"/>
  <c r="H58" i="2"/>
  <c r="G65" i="1"/>
  <c r="G59" i="2" s="1"/>
  <c r="H59" i="2"/>
  <c r="G66" i="1"/>
  <c r="G60" i="2" s="1"/>
  <c r="H60" i="2"/>
  <c r="G67" i="1"/>
  <c r="G61" i="2" s="1"/>
  <c r="H61" i="2"/>
  <c r="G68" i="1"/>
  <c r="G62" i="2" s="1"/>
  <c r="H62" i="2"/>
  <c r="G69" i="1"/>
  <c r="G63" i="2" s="1"/>
  <c r="H63" i="2"/>
  <c r="G70" i="1"/>
  <c r="G64" i="2" s="1"/>
  <c r="H64" i="2"/>
  <c r="G71" i="1"/>
  <c r="G65" i="2" s="1"/>
  <c r="H65" i="2"/>
  <c r="G72" i="1"/>
  <c r="G66" i="2"/>
  <c r="H66" i="2"/>
  <c r="G73" i="1"/>
  <c r="G67" i="2" s="1"/>
  <c r="H67" i="2"/>
  <c r="G74" i="1"/>
  <c r="G68" i="2" s="1"/>
  <c r="H68" i="2"/>
  <c r="G75" i="1"/>
  <c r="G69" i="2" s="1"/>
  <c r="H69" i="2"/>
  <c r="G76" i="1"/>
  <c r="G70" i="2"/>
  <c r="H70" i="2"/>
  <c r="G77" i="1"/>
  <c r="G71" i="2" s="1"/>
  <c r="H71" i="2"/>
  <c r="G78" i="1"/>
  <c r="G72" i="2" s="1"/>
  <c r="H72" i="2"/>
  <c r="G79" i="1"/>
  <c r="G73" i="2" s="1"/>
  <c r="H73" i="2"/>
  <c r="G80" i="1"/>
  <c r="G74" i="2" s="1"/>
  <c r="H74" i="2"/>
  <c r="G81" i="1"/>
  <c r="G75" i="2" s="1"/>
  <c r="H75" i="2"/>
  <c r="G82" i="1"/>
  <c r="G76" i="2" s="1"/>
  <c r="H76" i="2"/>
  <c r="G83" i="1"/>
  <c r="G77" i="2" s="1"/>
  <c r="H77" i="2"/>
  <c r="G84" i="1"/>
  <c r="G78" i="2"/>
  <c r="H78" i="2"/>
  <c r="G85" i="1"/>
  <c r="G79" i="2" s="1"/>
  <c r="H79" i="2"/>
  <c r="G86" i="1"/>
  <c r="G80" i="2" s="1"/>
  <c r="H80" i="2"/>
  <c r="G87" i="1"/>
  <c r="G81" i="2" s="1"/>
  <c r="H81" i="2"/>
  <c r="G88" i="1"/>
  <c r="G82" i="2"/>
  <c r="H82" i="2"/>
  <c r="G89" i="1"/>
  <c r="G83" i="2" s="1"/>
  <c r="H83" i="2"/>
  <c r="G90" i="1"/>
  <c r="G84" i="2" s="1"/>
  <c r="H84" i="2"/>
  <c r="G91" i="1"/>
  <c r="G85" i="2" s="1"/>
  <c r="H85" i="2"/>
  <c r="G92" i="1"/>
  <c r="G86" i="2" s="1"/>
  <c r="H86" i="2"/>
  <c r="G93" i="1"/>
  <c r="G87" i="2" s="1"/>
  <c r="H87" i="2"/>
  <c r="G94" i="1"/>
  <c r="G88" i="2" s="1"/>
  <c r="H88" i="2"/>
  <c r="G95" i="1"/>
  <c r="G89" i="2" s="1"/>
  <c r="H89" i="2"/>
  <c r="G96" i="1"/>
  <c r="G90" i="2"/>
  <c r="H90" i="2"/>
  <c r="G97" i="1"/>
  <c r="G91" i="2" s="1"/>
  <c r="H91" i="2"/>
  <c r="G98" i="1"/>
  <c r="G92" i="2" s="1"/>
  <c r="H92" i="2"/>
  <c r="G99" i="1"/>
  <c r="G93" i="2" s="1"/>
  <c r="H93" i="2"/>
  <c r="G100" i="1"/>
  <c r="G94" i="2" s="1"/>
  <c r="H94" i="2"/>
  <c r="G101" i="1"/>
  <c r="G95" i="2" s="1"/>
  <c r="H95" i="2"/>
  <c r="G102" i="1"/>
  <c r="G96" i="2" s="1"/>
  <c r="H96" i="2"/>
  <c r="G103" i="1"/>
  <c r="G97" i="2" s="1"/>
  <c r="H97" i="2"/>
  <c r="G104" i="1"/>
  <c r="G98" i="2"/>
  <c r="H98" i="2"/>
  <c r="G105" i="1"/>
  <c r="G99" i="2" s="1"/>
  <c r="H99" i="2"/>
  <c r="G106" i="1"/>
  <c r="G100" i="2" s="1"/>
  <c r="H100" i="2"/>
  <c r="G107" i="1"/>
  <c r="G101" i="2" s="1"/>
  <c r="H101" i="2"/>
  <c r="G108" i="1"/>
  <c r="G102" i="2"/>
  <c r="H102" i="2"/>
  <c r="G109" i="1"/>
  <c r="G103" i="2" s="1"/>
  <c r="H103" i="2"/>
  <c r="G110" i="1"/>
  <c r="G104" i="2" s="1"/>
  <c r="H104" i="2"/>
  <c r="G111" i="1"/>
  <c r="G105" i="2" s="1"/>
  <c r="H105" i="2"/>
  <c r="G112" i="1"/>
  <c r="G106" i="2" s="1"/>
  <c r="H106" i="2"/>
  <c r="G113" i="1"/>
  <c r="G107" i="2" s="1"/>
  <c r="H107" i="2"/>
  <c r="G114" i="1"/>
  <c r="G108" i="2" s="1"/>
  <c r="H108" i="2"/>
  <c r="G115" i="1"/>
  <c r="G109" i="2" s="1"/>
  <c r="H109" i="2"/>
  <c r="G116" i="1"/>
  <c r="G110" i="2" s="1"/>
  <c r="H110" i="2"/>
  <c r="G117" i="1"/>
  <c r="G111" i="2" s="1"/>
  <c r="H111" i="2"/>
  <c r="G118" i="1"/>
  <c r="G112" i="2" s="1"/>
  <c r="H112" i="2"/>
  <c r="G119" i="1"/>
  <c r="G113" i="2" s="1"/>
  <c r="H113" i="2"/>
  <c r="G120" i="1"/>
  <c r="G114" i="2"/>
  <c r="H114" i="2"/>
  <c r="G121" i="1"/>
  <c r="G115" i="2" s="1"/>
  <c r="H115" i="2"/>
  <c r="G122" i="1"/>
  <c r="G116" i="2" s="1"/>
  <c r="H116" i="2"/>
  <c r="G123" i="1"/>
  <c r="G117" i="2" s="1"/>
  <c r="H117" i="2"/>
  <c r="G124" i="1"/>
  <c r="G118" i="2" s="1"/>
  <c r="H118" i="2"/>
  <c r="G125" i="1"/>
  <c r="G119" i="2" s="1"/>
  <c r="H119" i="2"/>
  <c r="G126" i="1"/>
  <c r="G120" i="2" s="1"/>
  <c r="H120" i="2"/>
  <c r="G127" i="1"/>
  <c r="G121" i="2" s="1"/>
  <c r="H121" i="2"/>
  <c r="G128" i="1"/>
  <c r="G122" i="2" s="1"/>
  <c r="H122" i="2"/>
  <c r="G129" i="1"/>
  <c r="G123" i="2" s="1"/>
  <c r="H123" i="2"/>
  <c r="G130" i="1"/>
  <c r="G124" i="2" s="1"/>
  <c r="H124" i="2"/>
  <c r="G131" i="1"/>
  <c r="G125" i="2" s="1"/>
  <c r="H125" i="2"/>
  <c r="G132" i="1"/>
  <c r="G126" i="2" s="1"/>
  <c r="H126" i="2"/>
  <c r="G133" i="1"/>
  <c r="G127" i="2" s="1"/>
  <c r="H127" i="2"/>
  <c r="G134" i="1"/>
  <c r="G128" i="2" s="1"/>
  <c r="H128" i="2"/>
  <c r="G135" i="1"/>
  <c r="G129" i="2" s="1"/>
  <c r="H129" i="2"/>
  <c r="G136" i="1"/>
  <c r="G130" i="2" s="1"/>
  <c r="H130" i="2"/>
  <c r="G137" i="1"/>
  <c r="G131" i="2" s="1"/>
  <c r="H131" i="2"/>
  <c r="G138" i="1"/>
  <c r="G132" i="2" s="1"/>
  <c r="H132" i="2"/>
  <c r="G139" i="1"/>
  <c r="G133" i="2" s="1"/>
  <c r="H133" i="2"/>
  <c r="G140" i="1"/>
  <c r="G134" i="2"/>
  <c r="H134" i="2"/>
  <c r="G141" i="1"/>
  <c r="G135" i="2" s="1"/>
  <c r="H135" i="2"/>
  <c r="G142" i="1"/>
  <c r="G136" i="2" s="1"/>
  <c r="H136" i="2"/>
  <c r="G143" i="1"/>
  <c r="G137" i="2" s="1"/>
  <c r="H137" i="2"/>
  <c r="G144" i="1"/>
  <c r="G138" i="2" s="1"/>
  <c r="H138" i="2"/>
  <c r="G145" i="1"/>
  <c r="G139" i="2" s="1"/>
  <c r="H139" i="2"/>
  <c r="G146" i="1"/>
  <c r="G140" i="2" s="1"/>
  <c r="H140" i="2"/>
  <c r="G147" i="1"/>
  <c r="G141" i="2" s="1"/>
  <c r="H141" i="2"/>
  <c r="G148" i="1"/>
  <c r="G142" i="2"/>
  <c r="H142" i="2"/>
  <c r="G149" i="1"/>
  <c r="G143" i="2" s="1"/>
  <c r="H143" i="2"/>
  <c r="G150" i="1"/>
  <c r="G144" i="2" s="1"/>
  <c r="H144" i="2"/>
  <c r="G151" i="1"/>
  <c r="G145" i="2" s="1"/>
  <c r="H145" i="2"/>
  <c r="G152" i="1"/>
  <c r="G146" i="2" s="1"/>
  <c r="H146" i="2"/>
  <c r="G153" i="1"/>
  <c r="G147" i="2" s="1"/>
  <c r="H147" i="2"/>
  <c r="G154" i="1"/>
  <c r="G148" i="2" s="1"/>
  <c r="H148" i="2"/>
  <c r="G155" i="1"/>
  <c r="G149" i="2" s="1"/>
  <c r="H149" i="2"/>
  <c r="G156" i="1"/>
  <c r="G150" i="2"/>
  <c r="H150" i="2"/>
  <c r="G157" i="1"/>
  <c r="G151" i="2" s="1"/>
  <c r="H151" i="2"/>
  <c r="G158" i="1"/>
  <c r="G152" i="2" s="1"/>
  <c r="H152" i="2"/>
  <c r="G159" i="1"/>
  <c r="G153" i="2" s="1"/>
  <c r="H153" i="2"/>
  <c r="G160" i="1"/>
  <c r="G154" i="2"/>
  <c r="H154" i="2"/>
  <c r="G161" i="1"/>
  <c r="G155" i="2" s="1"/>
  <c r="H155" i="2"/>
  <c r="G162" i="1"/>
  <c r="G156" i="2" s="1"/>
  <c r="H156" i="2"/>
  <c r="G163" i="1"/>
  <c r="G157" i="2" s="1"/>
  <c r="H157" i="2"/>
  <c r="G164" i="1"/>
  <c r="G158" i="2" s="1"/>
  <c r="H158" i="2"/>
  <c r="G165" i="1"/>
  <c r="G159" i="2" s="1"/>
  <c r="H159" i="2"/>
  <c r="G166" i="1"/>
  <c r="G160" i="2" s="1"/>
  <c r="H160" i="2"/>
  <c r="G167" i="1"/>
  <c r="G161" i="2" s="1"/>
  <c r="H161" i="2"/>
  <c r="G168" i="1"/>
  <c r="G162" i="2"/>
  <c r="H162" i="2"/>
  <c r="G169" i="1"/>
  <c r="G163" i="2" s="1"/>
  <c r="H163" i="2"/>
  <c r="G170" i="1"/>
  <c r="G164" i="2" s="1"/>
  <c r="H164" i="2"/>
  <c r="G171" i="1"/>
  <c r="G165" i="2" s="1"/>
  <c r="H165" i="2"/>
  <c r="G172" i="1"/>
  <c r="G166" i="2"/>
  <c r="H166" i="2"/>
  <c r="G173" i="1"/>
  <c r="G167" i="2" s="1"/>
  <c r="H167" i="2"/>
  <c r="G174" i="1"/>
  <c r="G168" i="2" s="1"/>
  <c r="H168" i="2"/>
  <c r="G175" i="1"/>
  <c r="G169" i="2" s="1"/>
  <c r="H169" i="2"/>
  <c r="G176" i="1"/>
  <c r="G170" i="2" s="1"/>
  <c r="H170" i="2"/>
  <c r="G177" i="1"/>
  <c r="G171" i="2" s="1"/>
  <c r="H171" i="2"/>
  <c r="G178" i="1"/>
  <c r="G172" i="2" s="1"/>
  <c r="H172" i="2"/>
  <c r="G179" i="1"/>
  <c r="G173" i="2" s="1"/>
  <c r="H173" i="2"/>
  <c r="G180" i="1"/>
  <c r="G174" i="2" s="1"/>
  <c r="H174" i="2"/>
  <c r="G181" i="1"/>
  <c r="G175" i="2" s="1"/>
  <c r="H175" i="2"/>
  <c r="G182" i="1"/>
  <c r="G176" i="2" s="1"/>
  <c r="H176" i="2"/>
  <c r="G183" i="1"/>
  <c r="G177" i="2" s="1"/>
  <c r="H177" i="2"/>
  <c r="G184" i="1"/>
  <c r="G178" i="2"/>
  <c r="H178" i="2"/>
  <c r="G185" i="1"/>
  <c r="G179" i="2" s="1"/>
  <c r="H179" i="2"/>
  <c r="G186" i="1"/>
  <c r="G180" i="2" s="1"/>
  <c r="H180" i="2"/>
  <c r="G187" i="1"/>
  <c r="G181" i="2" s="1"/>
  <c r="H181" i="2"/>
  <c r="G188" i="1"/>
  <c r="G182" i="2" s="1"/>
  <c r="H182" i="2"/>
  <c r="G189" i="1"/>
  <c r="G183" i="2" s="1"/>
  <c r="H183" i="2"/>
  <c r="G190" i="1"/>
  <c r="G184" i="2" s="1"/>
  <c r="H184" i="2"/>
  <c r="G191" i="1"/>
  <c r="G185" i="2" s="1"/>
  <c r="H185" i="2"/>
  <c r="G192" i="1"/>
  <c r="G186" i="2"/>
  <c r="H186" i="2"/>
  <c r="G193" i="1"/>
  <c r="G187" i="2" s="1"/>
  <c r="H187" i="2"/>
  <c r="G194" i="1"/>
  <c r="G188" i="2" s="1"/>
  <c r="H188" i="2"/>
  <c r="G195" i="1"/>
  <c r="G189" i="2" s="1"/>
  <c r="H189" i="2"/>
  <c r="G196" i="1"/>
  <c r="G190" i="2" s="1"/>
  <c r="H190" i="2"/>
  <c r="G197" i="1"/>
  <c r="G191" i="2" s="1"/>
  <c r="H191" i="2"/>
  <c r="G198" i="1"/>
  <c r="G192" i="2" s="1"/>
  <c r="H192" i="2"/>
  <c r="G199" i="1"/>
  <c r="G193" i="2" s="1"/>
  <c r="H193" i="2"/>
  <c r="G200" i="1"/>
  <c r="G194" i="2"/>
  <c r="H194" i="2"/>
  <c r="G201" i="1"/>
  <c r="G195" i="2" s="1"/>
  <c r="H195" i="2"/>
  <c r="G202" i="1"/>
  <c r="G196" i="2" s="1"/>
  <c r="H196" i="2"/>
  <c r="G203" i="1"/>
  <c r="G197" i="2" s="1"/>
  <c r="H197" i="2"/>
  <c r="G204" i="1"/>
  <c r="G198" i="2" s="1"/>
  <c r="H198" i="2"/>
  <c r="G205" i="1"/>
  <c r="G199" i="2" s="1"/>
  <c r="H199" i="2"/>
  <c r="G206" i="1"/>
  <c r="G200" i="2" s="1"/>
  <c r="H200" i="2"/>
  <c r="G207" i="1"/>
  <c r="G201" i="2" s="1"/>
  <c r="H201" i="2"/>
  <c r="G208" i="1"/>
  <c r="G202" i="2" s="1"/>
  <c r="H202" i="2"/>
  <c r="G209" i="1"/>
  <c r="G203" i="2" s="1"/>
  <c r="H203" i="2"/>
  <c r="G210" i="1"/>
  <c r="G204" i="2" s="1"/>
  <c r="H204" i="2"/>
  <c r="G211" i="1"/>
  <c r="G205" i="2" s="1"/>
  <c r="H205" i="2"/>
  <c r="G212" i="1"/>
  <c r="G206" i="2" s="1"/>
  <c r="H206" i="2"/>
  <c r="G213" i="1"/>
  <c r="G207" i="2" s="1"/>
  <c r="H207" i="2"/>
  <c r="G214" i="1"/>
  <c r="G208" i="2" s="1"/>
  <c r="H208" i="2"/>
  <c r="G215" i="1"/>
  <c r="G209" i="2" s="1"/>
  <c r="H209" i="2"/>
  <c r="G216" i="1"/>
  <c r="G210" i="2"/>
  <c r="H210" i="2"/>
  <c r="G217" i="1"/>
  <c r="G211" i="2" s="1"/>
  <c r="H211" i="2"/>
  <c r="G218" i="1"/>
  <c r="G212" i="2" s="1"/>
  <c r="H212" i="2"/>
  <c r="G219" i="1"/>
  <c r="G213" i="2" s="1"/>
  <c r="H213" i="2"/>
  <c r="G220" i="1"/>
  <c r="G214" i="2"/>
  <c r="H214" i="2"/>
  <c r="G221" i="1"/>
  <c r="G215" i="2" s="1"/>
  <c r="H215" i="2"/>
  <c r="G222" i="1"/>
  <c r="G216" i="2" s="1"/>
  <c r="H216" i="2"/>
  <c r="G223" i="1"/>
  <c r="G217" i="2" s="1"/>
  <c r="H217" i="2"/>
  <c r="G224" i="1"/>
  <c r="G218" i="2" s="1"/>
  <c r="H218" i="2"/>
  <c r="G225" i="1"/>
  <c r="G219" i="2" s="1"/>
  <c r="H219" i="2"/>
  <c r="G226" i="1"/>
  <c r="G220" i="2" s="1"/>
  <c r="H220" i="2"/>
  <c r="G227" i="1"/>
  <c r="G221" i="2" s="1"/>
  <c r="H221" i="2"/>
  <c r="G228" i="1"/>
  <c r="G222" i="2" s="1"/>
  <c r="H222" i="2"/>
  <c r="G229" i="1"/>
  <c r="G223" i="2" s="1"/>
  <c r="H223" i="2"/>
  <c r="G230" i="1"/>
  <c r="G224" i="2" s="1"/>
  <c r="H224" i="2"/>
  <c r="G231" i="1"/>
  <c r="G225" i="2" s="1"/>
  <c r="H225" i="2"/>
  <c r="G232" i="1"/>
  <c r="G226" i="2"/>
  <c r="H226" i="2"/>
  <c r="G233" i="1"/>
  <c r="G227" i="2" s="1"/>
  <c r="H227" i="2"/>
  <c r="G234" i="1"/>
  <c r="G228" i="2" s="1"/>
  <c r="H228" i="2"/>
  <c r="G235" i="1"/>
  <c r="G229" i="2" s="1"/>
  <c r="H229" i="2"/>
  <c r="G236" i="1"/>
  <c r="G230" i="2" s="1"/>
  <c r="H230" i="2"/>
  <c r="G237" i="1"/>
  <c r="G231" i="2"/>
  <c r="H231" i="2"/>
  <c r="G238" i="1"/>
  <c r="G232" i="2" s="1"/>
  <c r="H232" i="2"/>
  <c r="G239" i="1"/>
  <c r="G233" i="2" s="1"/>
  <c r="H233" i="2"/>
  <c r="G240" i="1"/>
  <c r="G234" i="2" s="1"/>
  <c r="H234" i="2"/>
  <c r="G241" i="1"/>
  <c r="G235" i="2" s="1"/>
  <c r="H235" i="2"/>
  <c r="G242" i="1"/>
  <c r="G236" i="2" s="1"/>
  <c r="H236" i="2"/>
  <c r="G243" i="1"/>
  <c r="G237" i="2" s="1"/>
  <c r="H237" i="2"/>
  <c r="G244" i="1"/>
  <c r="G238" i="2"/>
  <c r="H238" i="2"/>
  <c r="G245" i="1"/>
  <c r="G239" i="2"/>
  <c r="H239" i="2"/>
  <c r="G246" i="1"/>
  <c r="G240" i="2" s="1"/>
  <c r="H240" i="2"/>
  <c r="G247" i="1"/>
  <c r="G241" i="2" s="1"/>
  <c r="H241" i="2"/>
  <c r="G248" i="1"/>
  <c r="G242" i="2" s="1"/>
  <c r="H242" i="2"/>
  <c r="G249" i="1"/>
  <c r="G243" i="2" s="1"/>
  <c r="H243" i="2"/>
  <c r="G250" i="1"/>
  <c r="G244" i="2" s="1"/>
  <c r="H244" i="2"/>
  <c r="G251" i="1"/>
  <c r="G245" i="2" s="1"/>
  <c r="H245" i="2"/>
  <c r="G252" i="1"/>
  <c r="G246" i="2"/>
  <c r="H246" i="2"/>
  <c r="G253" i="1"/>
  <c r="G247" i="2"/>
  <c r="H247" i="2"/>
  <c r="G254" i="1"/>
  <c r="G248" i="2" s="1"/>
  <c r="H248" i="2"/>
  <c r="G255" i="1"/>
  <c r="G249" i="2" s="1"/>
  <c r="H249" i="2"/>
  <c r="G256" i="1"/>
  <c r="G250" i="2" s="1"/>
  <c r="H250" i="2"/>
  <c r="G257" i="1"/>
  <c r="G251" i="2" s="1"/>
  <c r="H251" i="2"/>
  <c r="G258" i="1"/>
  <c r="G252" i="2" s="1"/>
  <c r="H252" i="2"/>
  <c r="G259" i="1"/>
  <c r="G253" i="2" s="1"/>
  <c r="H253" i="2"/>
  <c r="G260" i="1"/>
  <c r="G254" i="2"/>
  <c r="H254" i="2"/>
  <c r="G261" i="1"/>
  <c r="G255" i="2" s="1"/>
  <c r="H255" i="2"/>
  <c r="G262" i="1"/>
  <c r="G256" i="2"/>
  <c r="H256" i="2"/>
  <c r="G263" i="1"/>
  <c r="G257" i="2" s="1"/>
  <c r="H257" i="2"/>
  <c r="G264" i="1"/>
  <c r="G258" i="2" s="1"/>
  <c r="H258" i="2"/>
  <c r="G265" i="1"/>
  <c r="G259" i="2" s="1"/>
  <c r="H259" i="2"/>
  <c r="G266" i="1"/>
  <c r="G260" i="2" s="1"/>
  <c r="H260" i="2"/>
  <c r="G267" i="1"/>
  <c r="G261" i="2" s="1"/>
  <c r="H261" i="2"/>
  <c r="G268" i="1"/>
  <c r="G262" i="2" s="1"/>
  <c r="H262" i="2"/>
  <c r="G269" i="1"/>
  <c r="G263" i="2" s="1"/>
  <c r="H263" i="2"/>
  <c r="G270" i="1"/>
  <c r="G264" i="2" s="1"/>
  <c r="H264" i="2"/>
  <c r="G271" i="1"/>
  <c r="G265" i="2" s="1"/>
  <c r="H265" i="2"/>
  <c r="G272" i="1"/>
  <c r="G266" i="2" s="1"/>
  <c r="H266" i="2"/>
  <c r="G273" i="1"/>
  <c r="G267" i="2" s="1"/>
  <c r="H267" i="2"/>
  <c r="G274" i="1"/>
  <c r="G268" i="2" s="1"/>
  <c r="H268" i="2"/>
  <c r="G275" i="1"/>
  <c r="G269" i="2" s="1"/>
  <c r="H269" i="2"/>
  <c r="G276" i="1"/>
  <c r="G270" i="2" s="1"/>
  <c r="H270" i="2"/>
  <c r="G277" i="1"/>
  <c r="G271" i="2" s="1"/>
  <c r="H271" i="2"/>
  <c r="G278" i="1"/>
  <c r="G272" i="2" s="1"/>
  <c r="H272" i="2"/>
  <c r="G279" i="1"/>
  <c r="G273" i="2" s="1"/>
  <c r="H273" i="2"/>
  <c r="G280" i="1"/>
  <c r="G274" i="2" s="1"/>
  <c r="H274" i="2"/>
  <c r="G281" i="1"/>
  <c r="G275" i="2" s="1"/>
  <c r="H275" i="2"/>
  <c r="G282" i="1"/>
  <c r="G276" i="2" s="1"/>
  <c r="H276" i="2"/>
  <c r="G283" i="1"/>
  <c r="G277" i="2" s="1"/>
  <c r="H277" i="2"/>
  <c r="G284" i="1"/>
  <c r="G278" i="2" s="1"/>
  <c r="H278" i="2"/>
  <c r="G285" i="1"/>
  <c r="G279" i="2" s="1"/>
  <c r="H279" i="2"/>
  <c r="G286" i="1"/>
  <c r="G280" i="2"/>
  <c r="H280" i="2"/>
  <c r="G287" i="1"/>
  <c r="G281" i="2" s="1"/>
  <c r="H281" i="2"/>
  <c r="G288" i="1"/>
  <c r="G282" i="2" s="1"/>
  <c r="H282" i="2"/>
  <c r="G289" i="1"/>
  <c r="G283" i="2" s="1"/>
  <c r="H283" i="2"/>
  <c r="G290" i="1"/>
  <c r="G284" i="2" s="1"/>
  <c r="H284" i="2"/>
  <c r="G291" i="1"/>
  <c r="G285" i="2" s="1"/>
  <c r="H285" i="2"/>
  <c r="G292" i="1"/>
  <c r="G286" i="2" s="1"/>
  <c r="H286" i="2"/>
  <c r="G293" i="1"/>
  <c r="G287" i="2"/>
  <c r="H287" i="2"/>
  <c r="G294" i="1"/>
  <c r="G288" i="2"/>
  <c r="H288" i="2"/>
  <c r="G295" i="1"/>
  <c r="G289" i="2" s="1"/>
  <c r="H289" i="2"/>
  <c r="G296" i="1"/>
  <c r="G290" i="2" s="1"/>
  <c r="H290" i="2"/>
  <c r="G297" i="1"/>
  <c r="G291" i="2" s="1"/>
  <c r="H291" i="2"/>
  <c r="G298" i="1"/>
  <c r="G292" i="2" s="1"/>
  <c r="H292" i="2"/>
  <c r="G299" i="1"/>
  <c r="G293" i="2" s="1"/>
  <c r="H293" i="2"/>
  <c r="G300" i="1"/>
  <c r="G294" i="2"/>
  <c r="H294" i="2"/>
  <c r="G301" i="1"/>
  <c r="G295" i="2"/>
  <c r="H295" i="2"/>
  <c r="G302" i="1"/>
  <c r="G296" i="2" s="1"/>
  <c r="H296" i="2"/>
  <c r="G303" i="1"/>
  <c r="G297" i="2" s="1"/>
  <c r="H297" i="2"/>
  <c r="G304" i="1"/>
  <c r="G298" i="2" s="1"/>
  <c r="H298" i="2"/>
  <c r="G305" i="1"/>
  <c r="G299" i="2" s="1"/>
  <c r="H299" i="2"/>
  <c r="G306" i="1"/>
  <c r="G300" i="2" s="1"/>
  <c r="H300" i="2"/>
  <c r="G307" i="1"/>
  <c r="G301" i="2" s="1"/>
  <c r="H301" i="2"/>
  <c r="G308" i="1"/>
  <c r="G302" i="2" s="1"/>
  <c r="H302" i="2"/>
  <c r="G309" i="1"/>
  <c r="G303" i="2"/>
  <c r="H303" i="2"/>
  <c r="G310" i="1"/>
  <c r="G304" i="2" s="1"/>
  <c r="H304" i="2"/>
  <c r="G311" i="1"/>
  <c r="G305" i="2" s="1"/>
  <c r="H305" i="2"/>
  <c r="G312" i="1"/>
  <c r="G306" i="2" s="1"/>
  <c r="H306" i="2"/>
  <c r="G313" i="1"/>
  <c r="G307" i="2" s="1"/>
  <c r="H307" i="2"/>
  <c r="G314" i="1"/>
  <c r="G308" i="2" s="1"/>
  <c r="H308" i="2"/>
  <c r="G315" i="1"/>
  <c r="G309" i="2" s="1"/>
  <c r="H309" i="2"/>
  <c r="G316" i="1"/>
  <c r="G310" i="2"/>
  <c r="H310" i="2"/>
  <c r="G317" i="1"/>
  <c r="G311" i="2"/>
  <c r="H311" i="2"/>
  <c r="G318" i="1"/>
  <c r="G312" i="2" s="1"/>
  <c r="H312" i="2"/>
  <c r="G319" i="1"/>
  <c r="G313" i="2" s="1"/>
  <c r="H313" i="2"/>
  <c r="G320" i="1"/>
  <c r="G314" i="2" s="1"/>
  <c r="H314" i="2"/>
  <c r="G321" i="1"/>
  <c r="G315" i="2" s="1"/>
  <c r="H315" i="2"/>
  <c r="G322" i="1"/>
  <c r="G316" i="2" s="1"/>
  <c r="H316" i="2"/>
  <c r="G323" i="1"/>
  <c r="G317" i="2" s="1"/>
  <c r="H317" i="2"/>
  <c r="G324" i="1"/>
  <c r="G318" i="2"/>
  <c r="H318" i="2"/>
  <c r="G325" i="1"/>
  <c r="G319" i="2"/>
  <c r="H319" i="2"/>
  <c r="G326" i="1"/>
  <c r="G320" i="2"/>
  <c r="H320" i="2"/>
  <c r="G327" i="1"/>
  <c r="G321" i="2" s="1"/>
  <c r="H321" i="2"/>
  <c r="G328" i="1"/>
  <c r="G322" i="2" s="1"/>
  <c r="H322" i="2"/>
  <c r="G329" i="1"/>
  <c r="G323" i="2" s="1"/>
  <c r="H323" i="2"/>
  <c r="G330" i="1"/>
  <c r="G324" i="2" s="1"/>
  <c r="H324" i="2"/>
  <c r="G331" i="1"/>
  <c r="G325" i="2" s="1"/>
  <c r="H325" i="2"/>
  <c r="G332" i="1"/>
  <c r="G326" i="2"/>
  <c r="H326" i="2"/>
  <c r="G333" i="1"/>
  <c r="G327" i="2" s="1"/>
  <c r="H327" i="2"/>
  <c r="G334" i="1"/>
  <c r="G328" i="2"/>
  <c r="H328" i="2"/>
  <c r="G335" i="1"/>
  <c r="G329" i="2" s="1"/>
  <c r="H329" i="2"/>
  <c r="G336" i="1"/>
  <c r="G330" i="2" s="1"/>
  <c r="H330" i="2"/>
  <c r="G337" i="1"/>
  <c r="G331" i="2" s="1"/>
  <c r="H331" i="2"/>
  <c r="G338" i="1"/>
  <c r="G332" i="2" s="1"/>
  <c r="H332" i="2"/>
  <c r="G339" i="1"/>
  <c r="G333" i="2" s="1"/>
  <c r="H333" i="2"/>
  <c r="G340" i="1"/>
  <c r="G334" i="2"/>
  <c r="H334" i="2"/>
  <c r="G341" i="1"/>
  <c r="G335" i="2"/>
  <c r="H335" i="2"/>
  <c r="G342" i="1"/>
  <c r="G336" i="2"/>
  <c r="H336" i="2"/>
  <c r="G343" i="1"/>
  <c r="G337" i="2" s="1"/>
  <c r="H337" i="2"/>
  <c r="G344" i="1"/>
  <c r="G338" i="2" s="1"/>
  <c r="H338" i="2"/>
  <c r="G345" i="1"/>
  <c r="G339" i="2" s="1"/>
  <c r="H339" i="2"/>
  <c r="G346" i="1"/>
  <c r="G340" i="2" s="1"/>
  <c r="H340" i="2"/>
  <c r="G347" i="1"/>
  <c r="G341" i="2" s="1"/>
  <c r="H341" i="2"/>
  <c r="G348" i="1"/>
  <c r="G342" i="2"/>
  <c r="H342" i="2"/>
  <c r="G349" i="1"/>
  <c r="G343" i="2"/>
  <c r="H343" i="2"/>
  <c r="G350" i="1"/>
  <c r="G344" i="2" s="1"/>
  <c r="H344" i="2"/>
  <c r="G351" i="1"/>
  <c r="G345" i="2" s="1"/>
  <c r="H345" i="2"/>
  <c r="G352" i="1"/>
  <c r="G346" i="2" s="1"/>
  <c r="H346" i="2"/>
  <c r="G353" i="1"/>
  <c r="G347" i="2" s="1"/>
  <c r="H347" i="2"/>
  <c r="G354" i="1"/>
  <c r="G348" i="2" s="1"/>
  <c r="H348" i="2"/>
  <c r="G355" i="1"/>
  <c r="G349" i="2" s="1"/>
  <c r="H349" i="2"/>
  <c r="G356" i="1"/>
  <c r="G350" i="2"/>
  <c r="H350" i="2"/>
  <c r="G357" i="1"/>
  <c r="G351" i="2"/>
  <c r="H351" i="2"/>
  <c r="G358" i="1"/>
  <c r="G352" i="2" s="1"/>
  <c r="H352" i="2"/>
  <c r="G359" i="1"/>
  <c r="G353" i="2" s="1"/>
  <c r="H353" i="2"/>
  <c r="G360" i="1"/>
  <c r="G354" i="2" s="1"/>
  <c r="H354" i="2"/>
  <c r="G361" i="1"/>
  <c r="G355" i="2" s="1"/>
  <c r="H355" i="2"/>
  <c r="G362" i="1"/>
  <c r="G356" i="2" s="1"/>
  <c r="H356" i="2"/>
  <c r="G363" i="1"/>
  <c r="G357" i="2" s="1"/>
  <c r="H357" i="2"/>
  <c r="G364" i="1"/>
  <c r="G358" i="2" s="1"/>
  <c r="H358" i="2"/>
  <c r="G365" i="1"/>
  <c r="G359" i="2"/>
  <c r="H359" i="2"/>
  <c r="G366" i="1"/>
  <c r="G360" i="2"/>
  <c r="H360" i="2"/>
  <c r="G367" i="1"/>
  <c r="G361" i="2" s="1"/>
  <c r="H361" i="2"/>
  <c r="G368" i="1"/>
  <c r="G362" i="2" s="1"/>
  <c r="H362" i="2"/>
  <c r="G369" i="1"/>
  <c r="G363" i="2" s="1"/>
  <c r="H363" i="2"/>
  <c r="G370" i="1"/>
  <c r="G364" i="2" s="1"/>
  <c r="H364" i="2"/>
  <c r="G371" i="1"/>
  <c r="G365" i="2" s="1"/>
  <c r="H365" i="2"/>
  <c r="G372" i="1"/>
  <c r="G366" i="2"/>
  <c r="H366" i="2"/>
  <c r="G373" i="1"/>
  <c r="G367" i="2"/>
  <c r="H367" i="2"/>
  <c r="G374" i="1"/>
  <c r="G368" i="2"/>
  <c r="H368" i="2"/>
  <c r="G375" i="1"/>
  <c r="G369" i="2" s="1"/>
  <c r="H369" i="2"/>
  <c r="G376" i="1"/>
  <c r="G370" i="2" s="1"/>
  <c r="H370" i="2"/>
  <c r="G377" i="1"/>
  <c r="G371" i="2" s="1"/>
  <c r="H371" i="2"/>
  <c r="G378" i="1"/>
  <c r="G372" i="2" s="1"/>
  <c r="H372" i="2"/>
  <c r="G379" i="1"/>
  <c r="G373" i="2"/>
  <c r="H373" i="2"/>
  <c r="G380" i="1"/>
  <c r="G374" i="2" s="1"/>
  <c r="H374" i="2"/>
  <c r="G381" i="1"/>
  <c r="G375" i="2"/>
  <c r="H375" i="2"/>
  <c r="G382" i="1"/>
  <c r="G376" i="2" s="1"/>
  <c r="H376" i="2"/>
  <c r="G383" i="1"/>
  <c r="G377" i="2" s="1"/>
  <c r="H377" i="2"/>
  <c r="G384" i="1"/>
  <c r="G378" i="2" s="1"/>
  <c r="H378" i="2"/>
  <c r="G385" i="1"/>
  <c r="G379" i="2" s="1"/>
  <c r="H379" i="2"/>
  <c r="G386" i="1"/>
  <c r="G380" i="2" s="1"/>
  <c r="H380" i="2"/>
  <c r="G387" i="1"/>
  <c r="G381" i="2" s="1"/>
  <c r="H381" i="2"/>
  <c r="G388" i="1"/>
  <c r="G382" i="2"/>
  <c r="H382" i="2"/>
  <c r="G389" i="1"/>
  <c r="G383" i="2"/>
  <c r="H383" i="2"/>
  <c r="G390" i="1"/>
  <c r="G384" i="2" s="1"/>
  <c r="H384" i="2"/>
  <c r="G391" i="1"/>
  <c r="G385" i="2" s="1"/>
  <c r="H385" i="2"/>
  <c r="G392" i="1"/>
  <c r="G386" i="2" s="1"/>
  <c r="H386" i="2"/>
  <c r="G393" i="1"/>
  <c r="G387" i="2" s="1"/>
  <c r="H387" i="2"/>
  <c r="G394" i="1"/>
  <c r="G388" i="2" s="1"/>
  <c r="H388" i="2"/>
  <c r="G395" i="1"/>
  <c r="G389" i="2" s="1"/>
  <c r="H389" i="2"/>
  <c r="G396" i="1"/>
  <c r="G390" i="2"/>
  <c r="H390" i="2"/>
  <c r="G397" i="1"/>
  <c r="G391" i="2"/>
  <c r="H391" i="2"/>
  <c r="G398" i="1"/>
  <c r="G392" i="2"/>
  <c r="H392" i="2"/>
  <c r="G399" i="1"/>
  <c r="G393" i="2" s="1"/>
  <c r="H393" i="2"/>
  <c r="G400" i="1"/>
  <c r="G394" i="2" s="1"/>
  <c r="H394" i="2"/>
  <c r="G401" i="1"/>
  <c r="G395" i="2" s="1"/>
  <c r="H395" i="2"/>
  <c r="G402" i="1"/>
  <c r="G396" i="2" s="1"/>
  <c r="H396" i="2"/>
  <c r="G403" i="1"/>
  <c r="G397" i="2" s="1"/>
  <c r="H397" i="2"/>
  <c r="G404" i="1"/>
  <c r="G398" i="2" s="1"/>
  <c r="H398" i="2"/>
  <c r="G405" i="1"/>
  <c r="G399" i="2" s="1"/>
  <c r="H399" i="2"/>
  <c r="G406" i="1"/>
  <c r="G400" i="2"/>
  <c r="H400" i="2"/>
  <c r="G407" i="1"/>
  <c r="G401" i="2" s="1"/>
  <c r="H401" i="2"/>
  <c r="G408" i="1"/>
  <c r="G402" i="2" s="1"/>
  <c r="H402" i="2"/>
  <c r="G409" i="1"/>
  <c r="G403" i="2" s="1"/>
  <c r="H403" i="2"/>
  <c r="G410" i="1"/>
  <c r="G404" i="2" s="1"/>
  <c r="H404" i="2"/>
  <c r="G411" i="1"/>
  <c r="G405" i="2" s="1"/>
  <c r="H405" i="2"/>
  <c r="G412" i="1"/>
  <c r="G406" i="2" s="1"/>
  <c r="H406" i="2"/>
  <c r="G413" i="1"/>
  <c r="G407" i="2" s="1"/>
  <c r="H407" i="2"/>
  <c r="G414" i="1"/>
  <c r="G408" i="2" s="1"/>
  <c r="H408" i="2"/>
  <c r="G415" i="1"/>
  <c r="G409" i="2" s="1"/>
  <c r="H409" i="2"/>
  <c r="G416" i="1"/>
  <c r="G410" i="2"/>
  <c r="H410" i="2"/>
  <c r="G417" i="1"/>
  <c r="G411" i="2" s="1"/>
  <c r="H411" i="2"/>
  <c r="G418" i="1"/>
  <c r="G412" i="2" s="1"/>
  <c r="H412" i="2"/>
  <c r="G419" i="1"/>
  <c r="G413" i="2" s="1"/>
  <c r="H413" i="2"/>
  <c r="G420" i="1"/>
  <c r="G414" i="2" s="1"/>
  <c r="H414" i="2"/>
  <c r="G421" i="1"/>
  <c r="G415" i="2"/>
  <c r="H415" i="2"/>
  <c r="G422" i="1"/>
  <c r="G416" i="2" s="1"/>
  <c r="H416" i="2"/>
  <c r="G423" i="1"/>
  <c r="G417" i="2" s="1"/>
  <c r="H417" i="2"/>
  <c r="G424" i="1"/>
  <c r="G418" i="2"/>
  <c r="H418" i="2"/>
  <c r="G425" i="1"/>
  <c r="G419" i="2" s="1"/>
  <c r="H419" i="2"/>
  <c r="G426" i="1"/>
  <c r="G420" i="2" s="1"/>
  <c r="H420" i="2"/>
  <c r="G427" i="1"/>
  <c r="G421" i="2" s="1"/>
  <c r="H421" i="2"/>
  <c r="G428" i="1"/>
  <c r="G422" i="2" s="1"/>
  <c r="H422" i="2"/>
  <c r="G429" i="1"/>
  <c r="G423" i="2"/>
  <c r="H423" i="2"/>
  <c r="G430" i="1"/>
  <c r="G424" i="2" s="1"/>
  <c r="H424" i="2"/>
  <c r="G431" i="1"/>
  <c r="G425" i="2" s="1"/>
  <c r="H425" i="2"/>
  <c r="G432" i="1"/>
  <c r="G426" i="2"/>
  <c r="H426" i="2"/>
  <c r="G433" i="1"/>
  <c r="G427" i="2" s="1"/>
  <c r="H427" i="2"/>
  <c r="G434" i="1"/>
  <c r="G428" i="2" s="1"/>
  <c r="H428" i="2"/>
  <c r="G435" i="1"/>
  <c r="G429" i="2" s="1"/>
  <c r="H429" i="2"/>
  <c r="G436" i="1"/>
  <c r="G430" i="2" s="1"/>
  <c r="H430" i="2"/>
  <c r="G437" i="1"/>
  <c r="G431" i="2"/>
  <c r="H431" i="2"/>
  <c r="G438" i="1"/>
  <c r="G432" i="2" s="1"/>
  <c r="H432" i="2"/>
  <c r="G439" i="1"/>
  <c r="G433" i="2" s="1"/>
  <c r="H433" i="2"/>
  <c r="G440" i="1"/>
  <c r="G434" i="2"/>
  <c r="H434" i="2"/>
  <c r="G441" i="1"/>
  <c r="G435" i="2" s="1"/>
  <c r="H435" i="2"/>
  <c r="G442" i="1"/>
  <c r="G436" i="2" s="1"/>
  <c r="H436" i="2"/>
  <c r="G443" i="1"/>
  <c r="G437" i="2" s="1"/>
  <c r="H437" i="2"/>
  <c r="G444" i="1"/>
  <c r="G438" i="2" s="1"/>
  <c r="H438" i="2"/>
  <c r="G445" i="1"/>
  <c r="G439" i="2"/>
  <c r="H439" i="2"/>
  <c r="G446" i="1"/>
  <c r="G440" i="2" s="1"/>
  <c r="H440" i="2"/>
  <c r="G447" i="1"/>
  <c r="G441" i="2" s="1"/>
  <c r="H441" i="2"/>
  <c r="G448" i="1"/>
  <c r="G442" i="2"/>
  <c r="H442" i="2"/>
  <c r="G449" i="1"/>
  <c r="G443" i="2" s="1"/>
  <c r="H443" i="2"/>
  <c r="G450" i="1"/>
  <c r="G444" i="2" s="1"/>
  <c r="H444" i="2"/>
  <c r="G451" i="1"/>
  <c r="G445" i="2" s="1"/>
  <c r="H445" i="2"/>
  <c r="G452" i="1"/>
  <c r="G446" i="2" s="1"/>
  <c r="H446" i="2"/>
  <c r="G453" i="1"/>
  <c r="G447" i="2" s="1"/>
  <c r="H447" i="2"/>
  <c r="G454" i="1"/>
  <c r="G448" i="2"/>
  <c r="H448" i="2"/>
  <c r="G455" i="1"/>
  <c r="G449" i="2" s="1"/>
  <c r="H449" i="2"/>
  <c r="G456" i="1"/>
  <c r="G450" i="2" s="1"/>
  <c r="H450" i="2"/>
  <c r="G457" i="1"/>
  <c r="G451" i="2"/>
  <c r="H451" i="2"/>
  <c r="G458" i="1"/>
  <c r="G452" i="2" s="1"/>
  <c r="H452" i="2"/>
  <c r="G459" i="1"/>
  <c r="G453" i="2" s="1"/>
  <c r="H453" i="2"/>
  <c r="G460" i="1"/>
  <c r="G454" i="2" s="1"/>
  <c r="H454" i="2"/>
  <c r="G461" i="1"/>
  <c r="G455" i="2" s="1"/>
  <c r="H455" i="2"/>
  <c r="G462" i="1"/>
  <c r="G456" i="2" s="1"/>
  <c r="H456" i="2"/>
  <c r="G463" i="1"/>
  <c r="G457" i="2" s="1"/>
  <c r="H457" i="2"/>
  <c r="G464" i="1"/>
  <c r="G458" i="2" s="1"/>
  <c r="H458" i="2"/>
  <c r="G465" i="1"/>
  <c r="G459" i="2" s="1"/>
  <c r="H459" i="2"/>
  <c r="G466" i="1"/>
  <c r="G460" i="2" s="1"/>
  <c r="H460" i="2"/>
  <c r="G467" i="1"/>
  <c r="G461" i="2" s="1"/>
  <c r="H461" i="2"/>
  <c r="G468" i="1"/>
  <c r="G462" i="2" s="1"/>
  <c r="H462" i="2"/>
  <c r="G469" i="1"/>
  <c r="G463" i="2" s="1"/>
  <c r="H463" i="2"/>
  <c r="G470" i="1"/>
  <c r="G464" i="2" s="1"/>
  <c r="H464" i="2"/>
  <c r="G471" i="1"/>
  <c r="G465" i="2" s="1"/>
  <c r="H465" i="2"/>
  <c r="G472" i="1"/>
  <c r="G466" i="2" s="1"/>
  <c r="H466" i="2"/>
  <c r="G473" i="1"/>
  <c r="G467" i="2" s="1"/>
  <c r="H467" i="2"/>
  <c r="G474" i="1"/>
  <c r="G468" i="2" s="1"/>
  <c r="H468" i="2"/>
  <c r="G475" i="1"/>
  <c r="G469" i="2" s="1"/>
  <c r="H469" i="2"/>
  <c r="G476" i="1"/>
  <c r="G470" i="2" s="1"/>
  <c r="H470" i="2"/>
  <c r="G477" i="1"/>
  <c r="G471" i="2" s="1"/>
  <c r="H471" i="2"/>
  <c r="G478" i="1"/>
  <c r="G472" i="2"/>
  <c r="H472" i="2"/>
  <c r="G479" i="1"/>
  <c r="G473" i="2" s="1"/>
  <c r="H473" i="2"/>
  <c r="G480" i="1"/>
  <c r="G474" i="2" s="1"/>
  <c r="H474" i="2"/>
  <c r="G481" i="1"/>
  <c r="G475" i="2"/>
  <c r="H475" i="2"/>
  <c r="G482" i="1"/>
  <c r="G476" i="2" s="1"/>
  <c r="H476" i="2"/>
  <c r="G483" i="1"/>
  <c r="G477" i="2" s="1"/>
  <c r="H477" i="2"/>
  <c r="G484" i="1"/>
  <c r="G478" i="2" s="1"/>
  <c r="H478" i="2"/>
  <c r="G485" i="1"/>
  <c r="G479" i="2" s="1"/>
  <c r="H479" i="2"/>
  <c r="G486" i="1"/>
  <c r="G480" i="2" s="1"/>
  <c r="H480" i="2"/>
  <c r="G487" i="1"/>
  <c r="G481" i="2" s="1"/>
  <c r="H481" i="2"/>
  <c r="G488" i="1"/>
  <c r="G482" i="2" s="1"/>
  <c r="H482" i="2"/>
  <c r="G489" i="1"/>
  <c r="G483" i="2" s="1"/>
  <c r="H483" i="2"/>
  <c r="G490" i="1"/>
  <c r="G484" i="2" s="1"/>
  <c r="H484" i="2"/>
  <c r="G491" i="1"/>
  <c r="G485" i="2" s="1"/>
  <c r="H485" i="2"/>
  <c r="G492" i="1"/>
  <c r="G486" i="2" s="1"/>
  <c r="H486" i="2"/>
  <c r="G493" i="1"/>
  <c r="G487" i="2" s="1"/>
  <c r="H487" i="2"/>
  <c r="G494" i="1"/>
  <c r="G488" i="2"/>
  <c r="H488" i="2"/>
  <c r="G495" i="1"/>
  <c r="G489" i="2" s="1"/>
  <c r="H489" i="2"/>
  <c r="G496" i="1"/>
  <c r="G490" i="2" s="1"/>
  <c r="H490" i="2"/>
  <c r="G497" i="1"/>
  <c r="G491" i="2"/>
  <c r="H491" i="2"/>
  <c r="G498" i="1"/>
  <c r="G492" i="2" s="1"/>
  <c r="H492" i="2"/>
  <c r="G499" i="1"/>
  <c r="G493" i="2" s="1"/>
  <c r="H493" i="2"/>
  <c r="G500" i="1"/>
  <c r="G494" i="2" s="1"/>
  <c r="H494" i="2"/>
  <c r="G501" i="1"/>
  <c r="G495" i="2" s="1"/>
  <c r="H495" i="2"/>
  <c r="G502" i="1"/>
  <c r="G496" i="2" s="1"/>
  <c r="H496" i="2"/>
  <c r="G503" i="1"/>
  <c r="G497" i="2" s="1"/>
  <c r="H497" i="2"/>
  <c r="G504" i="1"/>
  <c r="G498" i="2" s="1"/>
  <c r="H498" i="2"/>
  <c r="G505" i="1"/>
  <c r="G499" i="2"/>
  <c r="H499" i="2"/>
  <c r="G506" i="1"/>
  <c r="G500" i="2" s="1"/>
  <c r="H500" i="2"/>
  <c r="G507" i="1"/>
  <c r="G501" i="2" s="1"/>
  <c r="H501" i="2"/>
  <c r="G508" i="1"/>
  <c r="G502" i="2" s="1"/>
  <c r="H502" i="2"/>
  <c r="G509" i="1"/>
  <c r="G503" i="2" s="1"/>
  <c r="H503" i="2"/>
  <c r="G510" i="1"/>
  <c r="G504" i="2" s="1"/>
  <c r="H504" i="2"/>
  <c r="G511" i="1"/>
  <c r="G505" i="2" s="1"/>
  <c r="H505" i="2"/>
  <c r="D6" i="2"/>
  <c r="E6" i="2"/>
  <c r="F6" i="2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A7" i="2"/>
  <c r="B7" i="2"/>
  <c r="C7" i="2"/>
  <c r="D7" i="2"/>
  <c r="E7" i="2"/>
  <c r="F7" i="2"/>
  <c r="H7" i="2"/>
  <c r="A8" i="2"/>
  <c r="B8" i="2"/>
  <c r="C8" i="2"/>
  <c r="D8" i="2"/>
  <c r="E8" i="2"/>
  <c r="F8" i="2"/>
  <c r="H8" i="2"/>
  <c r="A9" i="2"/>
  <c r="B9" i="2"/>
  <c r="C9" i="2"/>
  <c r="D9" i="2"/>
  <c r="E9" i="2"/>
  <c r="F9" i="2"/>
  <c r="A10" i="2"/>
  <c r="B10" i="2"/>
  <c r="C10" i="2"/>
  <c r="D10" i="2"/>
  <c r="E10" i="2"/>
  <c r="F10" i="2"/>
  <c r="A11" i="2"/>
  <c r="B11" i="2"/>
  <c r="C11" i="2"/>
  <c r="D11" i="2"/>
  <c r="E11" i="2"/>
  <c r="F11" i="2"/>
  <c r="A12" i="2"/>
  <c r="B12" i="2"/>
  <c r="C12" i="2"/>
  <c r="D12" i="2"/>
  <c r="E12" i="2"/>
  <c r="F12" i="2"/>
  <c r="A13" i="2"/>
  <c r="B13" i="2"/>
  <c r="C13" i="2"/>
  <c r="D13" i="2"/>
  <c r="E13" i="2"/>
  <c r="F13" i="2"/>
  <c r="A14" i="2"/>
  <c r="B14" i="2"/>
  <c r="C14" i="2"/>
  <c r="D14" i="2"/>
  <c r="E14" i="2"/>
  <c r="F14" i="2"/>
  <c r="A15" i="2"/>
  <c r="B15" i="2"/>
  <c r="C15" i="2"/>
  <c r="D15" i="2"/>
  <c r="E15" i="2"/>
  <c r="F15" i="2"/>
  <c r="A16" i="2"/>
  <c r="B16" i="2"/>
  <c r="C16" i="2"/>
  <c r="D16" i="2"/>
  <c r="E16" i="2"/>
  <c r="F16" i="2"/>
  <c r="A17" i="2"/>
  <c r="B17" i="2"/>
  <c r="C17" i="2"/>
  <c r="D17" i="2"/>
  <c r="E17" i="2"/>
  <c r="F17" i="2"/>
  <c r="A18" i="2"/>
  <c r="B18" i="2"/>
  <c r="C18" i="2"/>
  <c r="D18" i="2"/>
  <c r="E18" i="2"/>
  <c r="F18" i="2"/>
  <c r="A19" i="2"/>
  <c r="B19" i="2"/>
  <c r="C19" i="2"/>
  <c r="D19" i="2"/>
  <c r="E19" i="2"/>
  <c r="F19" i="2"/>
  <c r="A20" i="2"/>
  <c r="B20" i="2"/>
  <c r="C20" i="2"/>
  <c r="D20" i="2"/>
  <c r="E20" i="2"/>
  <c r="F20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6" i="2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30" i="2"/>
  <c r="B30" i="2"/>
  <c r="C30" i="2"/>
  <c r="D30" i="2"/>
  <c r="E30" i="2"/>
  <c r="F30" i="2"/>
  <c r="A31" i="2"/>
  <c r="B31" i="2"/>
  <c r="C31" i="2"/>
  <c r="D31" i="2"/>
  <c r="E31" i="2"/>
  <c r="F31" i="2"/>
  <c r="A32" i="2"/>
  <c r="B32" i="2"/>
  <c r="C32" i="2"/>
  <c r="D32" i="2"/>
  <c r="E32" i="2"/>
  <c r="F32" i="2"/>
  <c r="A33" i="2"/>
  <c r="B33" i="2"/>
  <c r="C33" i="2"/>
  <c r="D33" i="2"/>
  <c r="E33" i="2"/>
  <c r="F33" i="2"/>
  <c r="A34" i="2"/>
  <c r="B34" i="2"/>
  <c r="C34" i="2"/>
  <c r="D34" i="2"/>
  <c r="E34" i="2"/>
  <c r="F34" i="2"/>
  <c r="A35" i="2"/>
  <c r="B35" i="2"/>
  <c r="C35" i="2"/>
  <c r="D35" i="2"/>
  <c r="E35" i="2"/>
  <c r="F35" i="2"/>
  <c r="A36" i="2"/>
  <c r="B36" i="2"/>
  <c r="C36" i="2"/>
  <c r="D36" i="2"/>
  <c r="E36" i="2"/>
  <c r="F36" i="2"/>
  <c r="A37" i="2"/>
  <c r="B37" i="2"/>
  <c r="C37" i="2"/>
  <c r="D37" i="2"/>
  <c r="E37" i="2"/>
  <c r="F37" i="2"/>
  <c r="A38" i="2"/>
  <c r="B38" i="2"/>
  <c r="C38" i="2"/>
  <c r="D38" i="2"/>
  <c r="E38" i="2"/>
  <c r="F38" i="2"/>
  <c r="A39" i="2"/>
  <c r="B39" i="2"/>
  <c r="C39" i="2"/>
  <c r="D39" i="2"/>
  <c r="E39" i="2"/>
  <c r="F39" i="2"/>
  <c r="A40" i="2"/>
  <c r="B40" i="2"/>
  <c r="C40" i="2"/>
  <c r="D40" i="2"/>
  <c r="E40" i="2"/>
  <c r="F40" i="2"/>
  <c r="A41" i="2"/>
  <c r="B41" i="2"/>
  <c r="C41" i="2"/>
  <c r="D41" i="2"/>
  <c r="E41" i="2"/>
  <c r="F41" i="2"/>
  <c r="A42" i="2"/>
  <c r="B42" i="2"/>
  <c r="C42" i="2"/>
  <c r="D42" i="2"/>
  <c r="E42" i="2"/>
  <c r="F42" i="2"/>
  <c r="A43" i="2"/>
  <c r="B43" i="2"/>
  <c r="C43" i="2"/>
  <c r="D43" i="2"/>
  <c r="E43" i="2"/>
  <c r="F43" i="2"/>
  <c r="A44" i="2"/>
  <c r="B44" i="2"/>
  <c r="C44" i="2"/>
  <c r="D44" i="2"/>
  <c r="E44" i="2"/>
  <c r="F44" i="2"/>
  <c r="A45" i="2"/>
  <c r="B45" i="2"/>
  <c r="C45" i="2"/>
  <c r="D45" i="2"/>
  <c r="E45" i="2"/>
  <c r="F45" i="2"/>
  <c r="A46" i="2"/>
  <c r="B46" i="2"/>
  <c r="C46" i="2"/>
  <c r="D46" i="2"/>
  <c r="E46" i="2"/>
  <c r="F46" i="2"/>
  <c r="A47" i="2"/>
  <c r="B47" i="2"/>
  <c r="C47" i="2"/>
  <c r="D47" i="2"/>
  <c r="E47" i="2"/>
  <c r="F47" i="2"/>
  <c r="A48" i="2"/>
  <c r="B48" i="2"/>
  <c r="C48" i="2"/>
  <c r="D48" i="2"/>
  <c r="E48" i="2"/>
  <c r="F48" i="2"/>
  <c r="A49" i="2"/>
  <c r="B49" i="2"/>
  <c r="C49" i="2"/>
  <c r="D49" i="2"/>
  <c r="E49" i="2"/>
  <c r="F49" i="2"/>
  <c r="A50" i="2"/>
  <c r="B50" i="2"/>
  <c r="C50" i="2"/>
  <c r="D50" i="2"/>
  <c r="E50" i="2"/>
  <c r="F50" i="2"/>
  <c r="A51" i="2"/>
  <c r="B51" i="2"/>
  <c r="C51" i="2"/>
  <c r="D51" i="2"/>
  <c r="E51" i="2"/>
  <c r="F51" i="2"/>
  <c r="A52" i="2"/>
  <c r="B52" i="2"/>
  <c r="C52" i="2"/>
  <c r="D52" i="2"/>
  <c r="E52" i="2"/>
  <c r="F52" i="2"/>
  <c r="A53" i="2"/>
  <c r="B53" i="2"/>
  <c r="C53" i="2"/>
  <c r="D53" i="2"/>
  <c r="E53" i="2"/>
  <c r="F53" i="2"/>
  <c r="A54" i="2"/>
  <c r="B54" i="2"/>
  <c r="C54" i="2"/>
  <c r="D54" i="2"/>
  <c r="E54" i="2"/>
  <c r="F54" i="2"/>
  <c r="A55" i="2"/>
  <c r="B55" i="2"/>
  <c r="C55" i="2"/>
  <c r="D55" i="2"/>
  <c r="E55" i="2"/>
  <c r="F55" i="2"/>
  <c r="A56" i="2"/>
  <c r="B56" i="2"/>
  <c r="C56" i="2"/>
  <c r="D56" i="2"/>
  <c r="E56" i="2"/>
  <c r="F56" i="2"/>
  <c r="A57" i="2"/>
  <c r="B57" i="2"/>
  <c r="C57" i="2"/>
  <c r="D57" i="2"/>
  <c r="E57" i="2"/>
  <c r="F57" i="2"/>
  <c r="A58" i="2"/>
  <c r="B58" i="2"/>
  <c r="C58" i="2"/>
  <c r="D58" i="2"/>
  <c r="E58" i="2"/>
  <c r="F58" i="2"/>
  <c r="A59" i="2"/>
  <c r="B59" i="2"/>
  <c r="C59" i="2"/>
  <c r="D59" i="2"/>
  <c r="E59" i="2"/>
  <c r="F59" i="2"/>
  <c r="A60" i="2"/>
  <c r="B60" i="2"/>
  <c r="C60" i="2"/>
  <c r="D60" i="2"/>
  <c r="E60" i="2"/>
  <c r="F60" i="2"/>
  <c r="A61" i="2"/>
  <c r="B61" i="2"/>
  <c r="C61" i="2"/>
  <c r="D61" i="2"/>
  <c r="E61" i="2"/>
  <c r="F61" i="2"/>
  <c r="A62" i="2"/>
  <c r="B62" i="2"/>
  <c r="C62" i="2"/>
  <c r="D62" i="2"/>
  <c r="E62" i="2"/>
  <c r="F62" i="2"/>
  <c r="A63" i="2"/>
  <c r="B63" i="2"/>
  <c r="C63" i="2"/>
  <c r="D63" i="2"/>
  <c r="E63" i="2"/>
  <c r="F63" i="2"/>
  <c r="A64" i="2"/>
  <c r="B64" i="2"/>
  <c r="C64" i="2"/>
  <c r="D64" i="2"/>
  <c r="E64" i="2"/>
  <c r="F64" i="2"/>
  <c r="A65" i="2"/>
  <c r="B65" i="2"/>
  <c r="C65" i="2"/>
  <c r="D65" i="2"/>
  <c r="E65" i="2"/>
  <c r="F65" i="2"/>
  <c r="A66" i="2"/>
  <c r="B66" i="2"/>
  <c r="C66" i="2"/>
  <c r="D66" i="2"/>
  <c r="E66" i="2"/>
  <c r="F66" i="2"/>
  <c r="A67" i="2"/>
  <c r="B67" i="2"/>
  <c r="C67" i="2"/>
  <c r="D67" i="2"/>
  <c r="E67" i="2"/>
  <c r="F67" i="2"/>
  <c r="A68" i="2"/>
  <c r="B68" i="2"/>
  <c r="C68" i="2"/>
  <c r="D68" i="2"/>
  <c r="E68" i="2"/>
  <c r="F68" i="2"/>
  <c r="A69" i="2"/>
  <c r="B69" i="2"/>
  <c r="C69" i="2"/>
  <c r="D69" i="2"/>
  <c r="E69" i="2"/>
  <c r="F69" i="2"/>
  <c r="A70" i="2"/>
  <c r="B70" i="2"/>
  <c r="C70" i="2"/>
  <c r="D70" i="2"/>
  <c r="E70" i="2"/>
  <c r="F70" i="2"/>
  <c r="A71" i="2"/>
  <c r="B71" i="2"/>
  <c r="C71" i="2"/>
  <c r="D71" i="2"/>
  <c r="E71" i="2"/>
  <c r="F71" i="2"/>
  <c r="A72" i="2"/>
  <c r="B72" i="2"/>
  <c r="C72" i="2"/>
  <c r="D72" i="2"/>
  <c r="E72" i="2"/>
  <c r="F72" i="2"/>
  <c r="A73" i="2"/>
  <c r="B73" i="2"/>
  <c r="C73" i="2"/>
  <c r="D73" i="2"/>
  <c r="E73" i="2"/>
  <c r="F73" i="2"/>
  <c r="A74" i="2"/>
  <c r="B74" i="2"/>
  <c r="C74" i="2"/>
  <c r="D74" i="2"/>
  <c r="E74" i="2"/>
  <c r="F74" i="2"/>
  <c r="A75" i="2"/>
  <c r="B75" i="2"/>
  <c r="C75" i="2"/>
  <c r="D75" i="2"/>
  <c r="E75" i="2"/>
  <c r="F75" i="2"/>
  <c r="A76" i="2"/>
  <c r="B76" i="2"/>
  <c r="C76" i="2"/>
  <c r="D76" i="2"/>
  <c r="E76" i="2"/>
  <c r="F76" i="2"/>
  <c r="A77" i="2"/>
  <c r="B77" i="2"/>
  <c r="C77" i="2"/>
  <c r="D77" i="2"/>
  <c r="E77" i="2"/>
  <c r="F77" i="2"/>
  <c r="A78" i="2"/>
  <c r="B78" i="2"/>
  <c r="C78" i="2"/>
  <c r="D78" i="2"/>
  <c r="E78" i="2"/>
  <c r="F78" i="2"/>
  <c r="A79" i="2"/>
  <c r="B79" i="2"/>
  <c r="C79" i="2"/>
  <c r="D79" i="2"/>
  <c r="E79" i="2"/>
  <c r="F79" i="2"/>
  <c r="A80" i="2"/>
  <c r="B80" i="2"/>
  <c r="C80" i="2"/>
  <c r="D80" i="2"/>
  <c r="E80" i="2"/>
  <c r="F80" i="2"/>
  <c r="A81" i="2"/>
  <c r="B81" i="2"/>
  <c r="C81" i="2"/>
  <c r="D81" i="2"/>
  <c r="E81" i="2"/>
  <c r="F81" i="2"/>
  <c r="A82" i="2"/>
  <c r="B82" i="2"/>
  <c r="C82" i="2"/>
  <c r="D82" i="2"/>
  <c r="E82" i="2"/>
  <c r="F82" i="2"/>
  <c r="A83" i="2"/>
  <c r="B83" i="2"/>
  <c r="C83" i="2"/>
  <c r="D83" i="2"/>
  <c r="E83" i="2"/>
  <c r="F83" i="2"/>
  <c r="A84" i="2"/>
  <c r="B84" i="2"/>
  <c r="C84" i="2"/>
  <c r="D84" i="2"/>
  <c r="E84" i="2"/>
  <c r="F84" i="2"/>
  <c r="A85" i="2"/>
  <c r="B85" i="2"/>
  <c r="C85" i="2"/>
  <c r="D85" i="2"/>
  <c r="E85" i="2"/>
  <c r="F85" i="2"/>
  <c r="A86" i="2"/>
  <c r="B86" i="2"/>
  <c r="C86" i="2"/>
  <c r="D86" i="2"/>
  <c r="E86" i="2"/>
  <c r="F86" i="2"/>
  <c r="A87" i="2"/>
  <c r="B87" i="2"/>
  <c r="C87" i="2"/>
  <c r="D87" i="2"/>
  <c r="E87" i="2"/>
  <c r="F87" i="2"/>
  <c r="A88" i="2"/>
  <c r="B88" i="2"/>
  <c r="C88" i="2"/>
  <c r="D88" i="2"/>
  <c r="E88" i="2"/>
  <c r="F88" i="2"/>
  <c r="A89" i="2"/>
  <c r="B89" i="2"/>
  <c r="C89" i="2"/>
  <c r="D89" i="2"/>
  <c r="E89" i="2"/>
  <c r="F89" i="2"/>
  <c r="A90" i="2"/>
  <c r="B90" i="2"/>
  <c r="C90" i="2"/>
  <c r="D90" i="2"/>
  <c r="E90" i="2"/>
  <c r="F90" i="2"/>
  <c r="A91" i="2"/>
  <c r="B91" i="2"/>
  <c r="C91" i="2"/>
  <c r="D91" i="2"/>
  <c r="E91" i="2"/>
  <c r="F91" i="2"/>
  <c r="A92" i="2"/>
  <c r="B92" i="2"/>
  <c r="C92" i="2"/>
  <c r="D92" i="2"/>
  <c r="E92" i="2"/>
  <c r="F92" i="2"/>
  <c r="A93" i="2"/>
  <c r="B93" i="2"/>
  <c r="C93" i="2"/>
  <c r="D93" i="2"/>
  <c r="E93" i="2"/>
  <c r="F93" i="2"/>
  <c r="A94" i="2"/>
  <c r="B94" i="2"/>
  <c r="C94" i="2"/>
  <c r="D94" i="2"/>
  <c r="E94" i="2"/>
  <c r="F94" i="2"/>
  <c r="A95" i="2"/>
  <c r="B95" i="2"/>
  <c r="C95" i="2"/>
  <c r="D95" i="2"/>
  <c r="E95" i="2"/>
  <c r="F95" i="2"/>
  <c r="A96" i="2"/>
  <c r="B96" i="2"/>
  <c r="C96" i="2"/>
  <c r="D96" i="2"/>
  <c r="E96" i="2"/>
  <c r="F96" i="2"/>
  <c r="A97" i="2"/>
  <c r="B97" i="2"/>
  <c r="C97" i="2"/>
  <c r="D97" i="2"/>
  <c r="E97" i="2"/>
  <c r="F97" i="2"/>
  <c r="A98" i="2"/>
  <c r="B98" i="2"/>
  <c r="C98" i="2"/>
  <c r="D98" i="2"/>
  <c r="E98" i="2"/>
  <c r="F98" i="2"/>
  <c r="A99" i="2"/>
  <c r="B99" i="2"/>
  <c r="C99" i="2"/>
  <c r="D99" i="2"/>
  <c r="E99" i="2"/>
  <c r="F99" i="2"/>
  <c r="A100" i="2"/>
  <c r="B100" i="2"/>
  <c r="C100" i="2"/>
  <c r="D100" i="2"/>
  <c r="E100" i="2"/>
  <c r="F100" i="2"/>
  <c r="A101" i="2"/>
  <c r="B101" i="2"/>
  <c r="C101" i="2"/>
  <c r="D101" i="2"/>
  <c r="E101" i="2"/>
  <c r="F101" i="2"/>
  <c r="A102" i="2"/>
  <c r="B102" i="2"/>
  <c r="C102" i="2"/>
  <c r="D102" i="2"/>
  <c r="E102" i="2"/>
  <c r="F102" i="2"/>
  <c r="A103" i="2"/>
  <c r="B103" i="2"/>
  <c r="C103" i="2"/>
  <c r="D103" i="2"/>
  <c r="E103" i="2"/>
  <c r="F103" i="2"/>
  <c r="A104" i="2"/>
  <c r="B104" i="2"/>
  <c r="C104" i="2"/>
  <c r="D104" i="2"/>
  <c r="E104" i="2"/>
  <c r="F104" i="2"/>
  <c r="A105" i="2"/>
  <c r="B105" i="2"/>
  <c r="C105" i="2"/>
  <c r="D105" i="2"/>
  <c r="E105" i="2"/>
  <c r="F105" i="2"/>
  <c r="A106" i="2"/>
  <c r="B106" i="2"/>
  <c r="C106" i="2"/>
  <c r="D106" i="2"/>
  <c r="E106" i="2"/>
  <c r="F106" i="2"/>
  <c r="A107" i="2"/>
  <c r="B107" i="2"/>
  <c r="C107" i="2"/>
  <c r="D107" i="2"/>
  <c r="E107" i="2"/>
  <c r="F107" i="2"/>
  <c r="A108" i="2"/>
  <c r="B108" i="2"/>
  <c r="C108" i="2"/>
  <c r="D108" i="2"/>
  <c r="E108" i="2"/>
  <c r="F108" i="2"/>
  <c r="A109" i="2"/>
  <c r="B109" i="2"/>
  <c r="C109" i="2"/>
  <c r="D109" i="2"/>
  <c r="E109" i="2"/>
  <c r="F109" i="2"/>
  <c r="A110" i="2"/>
  <c r="B110" i="2"/>
  <c r="C110" i="2"/>
  <c r="D110" i="2"/>
  <c r="E110" i="2"/>
  <c r="F110" i="2"/>
  <c r="A111" i="2"/>
  <c r="B111" i="2"/>
  <c r="C111" i="2"/>
  <c r="D111" i="2"/>
  <c r="E111" i="2"/>
  <c r="F111" i="2"/>
  <c r="A112" i="2"/>
  <c r="B112" i="2"/>
  <c r="C112" i="2"/>
  <c r="D112" i="2"/>
  <c r="E112" i="2"/>
  <c r="F112" i="2"/>
  <c r="A113" i="2"/>
  <c r="B113" i="2"/>
  <c r="C113" i="2"/>
  <c r="D113" i="2"/>
  <c r="E113" i="2"/>
  <c r="F113" i="2"/>
  <c r="A114" i="2"/>
  <c r="B114" i="2"/>
  <c r="C114" i="2"/>
  <c r="D114" i="2"/>
  <c r="E114" i="2"/>
  <c r="F114" i="2"/>
  <c r="A115" i="2"/>
  <c r="B115" i="2"/>
  <c r="C115" i="2"/>
  <c r="D115" i="2"/>
  <c r="E115" i="2"/>
  <c r="F115" i="2"/>
  <c r="A116" i="2"/>
  <c r="B116" i="2"/>
  <c r="C116" i="2"/>
  <c r="D116" i="2"/>
  <c r="E116" i="2"/>
  <c r="F116" i="2"/>
  <c r="A117" i="2"/>
  <c r="B117" i="2"/>
  <c r="C117" i="2"/>
  <c r="D117" i="2"/>
  <c r="E117" i="2"/>
  <c r="F117" i="2"/>
  <c r="A118" i="2"/>
  <c r="B118" i="2"/>
  <c r="C118" i="2"/>
  <c r="D118" i="2"/>
  <c r="E118" i="2"/>
  <c r="F118" i="2"/>
  <c r="A119" i="2"/>
  <c r="B119" i="2"/>
  <c r="C119" i="2"/>
  <c r="D119" i="2"/>
  <c r="E119" i="2"/>
  <c r="F119" i="2"/>
  <c r="A120" i="2"/>
  <c r="B120" i="2"/>
  <c r="C120" i="2"/>
  <c r="D120" i="2"/>
  <c r="E120" i="2"/>
  <c r="F120" i="2"/>
  <c r="A121" i="2"/>
  <c r="B121" i="2"/>
  <c r="C121" i="2"/>
  <c r="D121" i="2"/>
  <c r="E121" i="2"/>
  <c r="F121" i="2"/>
  <c r="A122" i="2"/>
  <c r="B122" i="2"/>
  <c r="C122" i="2"/>
  <c r="D122" i="2"/>
  <c r="E122" i="2"/>
  <c r="F122" i="2"/>
  <c r="A123" i="2"/>
  <c r="B123" i="2"/>
  <c r="C123" i="2"/>
  <c r="D123" i="2"/>
  <c r="E123" i="2"/>
  <c r="F123" i="2"/>
  <c r="A124" i="2"/>
  <c r="B124" i="2"/>
  <c r="C124" i="2"/>
  <c r="D124" i="2"/>
  <c r="E124" i="2"/>
  <c r="F124" i="2"/>
  <c r="A125" i="2"/>
  <c r="B125" i="2"/>
  <c r="C125" i="2"/>
  <c r="D125" i="2"/>
  <c r="E125" i="2"/>
  <c r="F125" i="2"/>
  <c r="A126" i="2"/>
  <c r="B126" i="2"/>
  <c r="C126" i="2"/>
  <c r="D126" i="2"/>
  <c r="E126" i="2"/>
  <c r="F126" i="2"/>
  <c r="A127" i="2"/>
  <c r="B127" i="2"/>
  <c r="C127" i="2"/>
  <c r="D127" i="2"/>
  <c r="E127" i="2"/>
  <c r="F127" i="2"/>
  <c r="A128" i="2"/>
  <c r="B128" i="2"/>
  <c r="C128" i="2"/>
  <c r="D128" i="2"/>
  <c r="E128" i="2"/>
  <c r="F128" i="2"/>
  <c r="A129" i="2"/>
  <c r="B129" i="2"/>
  <c r="C129" i="2"/>
  <c r="D129" i="2"/>
  <c r="E129" i="2"/>
  <c r="F129" i="2"/>
  <c r="A130" i="2"/>
  <c r="B130" i="2"/>
  <c r="C130" i="2"/>
  <c r="D130" i="2"/>
  <c r="E130" i="2"/>
  <c r="F130" i="2"/>
  <c r="A131" i="2"/>
  <c r="B131" i="2"/>
  <c r="C131" i="2"/>
  <c r="D131" i="2"/>
  <c r="E131" i="2"/>
  <c r="F131" i="2"/>
  <c r="A132" i="2"/>
  <c r="B132" i="2"/>
  <c r="C132" i="2"/>
  <c r="D132" i="2"/>
  <c r="E132" i="2"/>
  <c r="F132" i="2"/>
  <c r="A133" i="2"/>
  <c r="B133" i="2"/>
  <c r="C133" i="2"/>
  <c r="D133" i="2"/>
  <c r="E133" i="2"/>
  <c r="F133" i="2"/>
  <c r="A134" i="2"/>
  <c r="B134" i="2"/>
  <c r="C134" i="2"/>
  <c r="D134" i="2"/>
  <c r="E134" i="2"/>
  <c r="F134" i="2"/>
  <c r="A135" i="2"/>
  <c r="B135" i="2"/>
  <c r="C135" i="2"/>
  <c r="D135" i="2"/>
  <c r="E135" i="2"/>
  <c r="F135" i="2"/>
  <c r="A136" i="2"/>
  <c r="B136" i="2"/>
  <c r="C136" i="2"/>
  <c r="D136" i="2"/>
  <c r="E136" i="2"/>
  <c r="F136" i="2"/>
  <c r="A137" i="2"/>
  <c r="B137" i="2"/>
  <c r="C137" i="2"/>
  <c r="D137" i="2"/>
  <c r="E137" i="2"/>
  <c r="F137" i="2"/>
  <c r="A138" i="2"/>
  <c r="B138" i="2"/>
  <c r="C138" i="2"/>
  <c r="D138" i="2"/>
  <c r="E138" i="2"/>
  <c r="F138" i="2"/>
  <c r="A139" i="2"/>
  <c r="B139" i="2"/>
  <c r="C139" i="2"/>
  <c r="D139" i="2"/>
  <c r="E139" i="2"/>
  <c r="F139" i="2"/>
  <c r="A140" i="2"/>
  <c r="B140" i="2"/>
  <c r="C140" i="2"/>
  <c r="D140" i="2"/>
  <c r="E140" i="2"/>
  <c r="F140" i="2"/>
  <c r="A141" i="2"/>
  <c r="B141" i="2"/>
  <c r="C141" i="2"/>
  <c r="D141" i="2"/>
  <c r="E141" i="2"/>
  <c r="F141" i="2"/>
  <c r="A142" i="2"/>
  <c r="B142" i="2"/>
  <c r="C142" i="2"/>
  <c r="D142" i="2"/>
  <c r="E142" i="2"/>
  <c r="F142" i="2"/>
  <c r="A143" i="2"/>
  <c r="B143" i="2"/>
  <c r="C143" i="2"/>
  <c r="D143" i="2"/>
  <c r="E143" i="2"/>
  <c r="F143" i="2"/>
  <c r="A144" i="2"/>
  <c r="B144" i="2"/>
  <c r="C144" i="2"/>
  <c r="D144" i="2"/>
  <c r="E144" i="2"/>
  <c r="F144" i="2"/>
  <c r="A145" i="2"/>
  <c r="B145" i="2"/>
  <c r="C145" i="2"/>
  <c r="D145" i="2"/>
  <c r="E145" i="2"/>
  <c r="F145" i="2"/>
  <c r="A146" i="2"/>
  <c r="B146" i="2"/>
  <c r="C146" i="2"/>
  <c r="D146" i="2"/>
  <c r="E146" i="2"/>
  <c r="F146" i="2"/>
  <c r="A147" i="2"/>
  <c r="B147" i="2"/>
  <c r="C147" i="2"/>
  <c r="D147" i="2"/>
  <c r="E147" i="2"/>
  <c r="F147" i="2"/>
  <c r="A148" i="2"/>
  <c r="B148" i="2"/>
  <c r="C148" i="2"/>
  <c r="D148" i="2"/>
  <c r="E148" i="2"/>
  <c r="F148" i="2"/>
  <c r="A149" i="2"/>
  <c r="B149" i="2"/>
  <c r="C149" i="2"/>
  <c r="D149" i="2"/>
  <c r="E149" i="2"/>
  <c r="F149" i="2"/>
  <c r="A150" i="2"/>
  <c r="B150" i="2"/>
  <c r="C150" i="2"/>
  <c r="D150" i="2"/>
  <c r="E150" i="2"/>
  <c r="F150" i="2"/>
  <c r="A151" i="2"/>
  <c r="B151" i="2"/>
  <c r="C151" i="2"/>
  <c r="D151" i="2"/>
  <c r="E151" i="2"/>
  <c r="F151" i="2"/>
  <c r="A152" i="2"/>
  <c r="B152" i="2"/>
  <c r="C152" i="2"/>
  <c r="D152" i="2"/>
  <c r="E152" i="2"/>
  <c r="F152" i="2"/>
  <c r="A153" i="2"/>
  <c r="B153" i="2"/>
  <c r="C153" i="2"/>
  <c r="D153" i="2"/>
  <c r="E153" i="2"/>
  <c r="F153" i="2"/>
  <c r="A154" i="2"/>
  <c r="B154" i="2"/>
  <c r="C154" i="2"/>
  <c r="D154" i="2"/>
  <c r="E154" i="2"/>
  <c r="F154" i="2"/>
  <c r="A155" i="2"/>
  <c r="B155" i="2"/>
  <c r="C155" i="2"/>
  <c r="D155" i="2"/>
  <c r="E155" i="2"/>
  <c r="F155" i="2"/>
  <c r="A156" i="2"/>
  <c r="B156" i="2"/>
  <c r="C156" i="2"/>
  <c r="D156" i="2"/>
  <c r="E156" i="2"/>
  <c r="F156" i="2"/>
  <c r="A157" i="2"/>
  <c r="B157" i="2"/>
  <c r="C157" i="2"/>
  <c r="D157" i="2"/>
  <c r="E157" i="2"/>
  <c r="F157" i="2"/>
  <c r="A158" i="2"/>
  <c r="B158" i="2"/>
  <c r="C158" i="2"/>
  <c r="D158" i="2"/>
  <c r="E158" i="2"/>
  <c r="F158" i="2"/>
  <c r="A159" i="2"/>
  <c r="B159" i="2"/>
  <c r="C159" i="2"/>
  <c r="D159" i="2"/>
  <c r="E159" i="2"/>
  <c r="F159" i="2"/>
  <c r="A160" i="2"/>
  <c r="B160" i="2"/>
  <c r="C160" i="2"/>
  <c r="D160" i="2"/>
  <c r="E160" i="2"/>
  <c r="F160" i="2"/>
  <c r="A161" i="2"/>
  <c r="B161" i="2"/>
  <c r="C161" i="2"/>
  <c r="D161" i="2"/>
  <c r="E161" i="2"/>
  <c r="F161" i="2"/>
  <c r="A162" i="2"/>
  <c r="B162" i="2"/>
  <c r="C162" i="2"/>
  <c r="D162" i="2"/>
  <c r="E162" i="2"/>
  <c r="F162" i="2"/>
  <c r="A163" i="2"/>
  <c r="B163" i="2"/>
  <c r="C163" i="2"/>
  <c r="D163" i="2"/>
  <c r="E163" i="2"/>
  <c r="F163" i="2"/>
  <c r="A164" i="2"/>
  <c r="B164" i="2"/>
  <c r="C164" i="2"/>
  <c r="D164" i="2"/>
  <c r="E164" i="2"/>
  <c r="F164" i="2"/>
  <c r="A165" i="2"/>
  <c r="B165" i="2"/>
  <c r="C165" i="2"/>
  <c r="D165" i="2"/>
  <c r="E165" i="2"/>
  <c r="F165" i="2"/>
  <c r="A166" i="2"/>
  <c r="B166" i="2"/>
  <c r="C166" i="2"/>
  <c r="D166" i="2"/>
  <c r="E166" i="2"/>
  <c r="F166" i="2"/>
  <c r="A167" i="2"/>
  <c r="B167" i="2"/>
  <c r="C167" i="2"/>
  <c r="D167" i="2"/>
  <c r="E167" i="2"/>
  <c r="F167" i="2"/>
  <c r="A168" i="2"/>
  <c r="B168" i="2"/>
  <c r="C168" i="2"/>
  <c r="D168" i="2"/>
  <c r="E168" i="2"/>
  <c r="F168" i="2"/>
  <c r="A169" i="2"/>
  <c r="B169" i="2"/>
  <c r="C169" i="2"/>
  <c r="D169" i="2"/>
  <c r="E169" i="2"/>
  <c r="F169" i="2"/>
  <c r="A170" i="2"/>
  <c r="B170" i="2"/>
  <c r="C170" i="2"/>
  <c r="D170" i="2"/>
  <c r="E170" i="2"/>
  <c r="F170" i="2"/>
  <c r="A171" i="2"/>
  <c r="B171" i="2"/>
  <c r="C171" i="2"/>
  <c r="D171" i="2"/>
  <c r="E171" i="2"/>
  <c r="F171" i="2"/>
  <c r="A172" i="2"/>
  <c r="B172" i="2"/>
  <c r="C172" i="2"/>
  <c r="D172" i="2"/>
  <c r="E172" i="2"/>
  <c r="F172" i="2"/>
  <c r="A173" i="2"/>
  <c r="B173" i="2"/>
  <c r="C173" i="2"/>
  <c r="D173" i="2"/>
  <c r="E173" i="2"/>
  <c r="F173" i="2"/>
  <c r="A174" i="2"/>
  <c r="B174" i="2"/>
  <c r="C174" i="2"/>
  <c r="D174" i="2"/>
  <c r="E174" i="2"/>
  <c r="F174" i="2"/>
  <c r="A175" i="2"/>
  <c r="B175" i="2"/>
  <c r="C175" i="2"/>
  <c r="D175" i="2"/>
  <c r="E175" i="2"/>
  <c r="F175" i="2"/>
  <c r="A176" i="2"/>
  <c r="B176" i="2"/>
  <c r="C176" i="2"/>
  <c r="D176" i="2"/>
  <c r="E176" i="2"/>
  <c r="F176" i="2"/>
  <c r="A177" i="2"/>
  <c r="B177" i="2"/>
  <c r="C177" i="2"/>
  <c r="D177" i="2"/>
  <c r="E177" i="2"/>
  <c r="F177" i="2"/>
  <c r="A178" i="2"/>
  <c r="B178" i="2"/>
  <c r="C178" i="2"/>
  <c r="D178" i="2"/>
  <c r="E178" i="2"/>
  <c r="F178" i="2"/>
  <c r="A179" i="2"/>
  <c r="B179" i="2"/>
  <c r="C179" i="2"/>
  <c r="D179" i="2"/>
  <c r="E179" i="2"/>
  <c r="F179" i="2"/>
  <c r="A180" i="2"/>
  <c r="B180" i="2"/>
  <c r="C180" i="2"/>
  <c r="D180" i="2"/>
  <c r="E180" i="2"/>
  <c r="F180" i="2"/>
  <c r="A181" i="2"/>
  <c r="B181" i="2"/>
  <c r="C181" i="2"/>
  <c r="D181" i="2"/>
  <c r="E181" i="2"/>
  <c r="F181" i="2"/>
  <c r="A182" i="2"/>
  <c r="B182" i="2"/>
  <c r="C182" i="2"/>
  <c r="D182" i="2"/>
  <c r="E182" i="2"/>
  <c r="F182" i="2"/>
  <c r="A183" i="2"/>
  <c r="B183" i="2"/>
  <c r="C183" i="2"/>
  <c r="D183" i="2"/>
  <c r="E183" i="2"/>
  <c r="F183" i="2"/>
  <c r="A184" i="2"/>
  <c r="B184" i="2"/>
  <c r="C184" i="2"/>
  <c r="D184" i="2"/>
  <c r="E184" i="2"/>
  <c r="F184" i="2"/>
  <c r="A185" i="2"/>
  <c r="B185" i="2"/>
  <c r="C185" i="2"/>
  <c r="D185" i="2"/>
  <c r="E185" i="2"/>
  <c r="F185" i="2"/>
  <c r="A186" i="2"/>
  <c r="B186" i="2"/>
  <c r="C186" i="2"/>
  <c r="D186" i="2"/>
  <c r="E186" i="2"/>
  <c r="F186" i="2"/>
  <c r="A187" i="2"/>
  <c r="B187" i="2"/>
  <c r="C187" i="2"/>
  <c r="D187" i="2"/>
  <c r="E187" i="2"/>
  <c r="F187" i="2"/>
  <c r="A188" i="2"/>
  <c r="B188" i="2"/>
  <c r="C188" i="2"/>
  <c r="D188" i="2"/>
  <c r="E188" i="2"/>
  <c r="F188" i="2"/>
  <c r="A189" i="2"/>
  <c r="B189" i="2"/>
  <c r="C189" i="2"/>
  <c r="D189" i="2"/>
  <c r="E189" i="2"/>
  <c r="F189" i="2"/>
  <c r="A190" i="2"/>
  <c r="B190" i="2"/>
  <c r="C190" i="2"/>
  <c r="D190" i="2"/>
  <c r="E190" i="2"/>
  <c r="F190" i="2"/>
  <c r="A191" i="2"/>
  <c r="B191" i="2"/>
  <c r="C191" i="2"/>
  <c r="D191" i="2"/>
  <c r="E191" i="2"/>
  <c r="F191" i="2"/>
  <c r="A192" i="2"/>
  <c r="B192" i="2"/>
  <c r="C192" i="2"/>
  <c r="D192" i="2"/>
  <c r="E192" i="2"/>
  <c r="F192" i="2"/>
  <c r="A193" i="2"/>
  <c r="B193" i="2"/>
  <c r="C193" i="2"/>
  <c r="D193" i="2"/>
  <c r="E193" i="2"/>
  <c r="F193" i="2"/>
  <c r="A194" i="2"/>
  <c r="B194" i="2"/>
  <c r="C194" i="2"/>
  <c r="D194" i="2"/>
  <c r="E194" i="2"/>
  <c r="F194" i="2"/>
  <c r="A195" i="2"/>
  <c r="B195" i="2"/>
  <c r="C195" i="2"/>
  <c r="D195" i="2"/>
  <c r="E195" i="2"/>
  <c r="F195" i="2"/>
  <c r="A196" i="2"/>
  <c r="B196" i="2"/>
  <c r="C196" i="2"/>
  <c r="D196" i="2"/>
  <c r="E196" i="2"/>
  <c r="F196" i="2"/>
  <c r="A197" i="2"/>
  <c r="B197" i="2"/>
  <c r="C197" i="2"/>
  <c r="D197" i="2"/>
  <c r="E197" i="2"/>
  <c r="F197" i="2"/>
  <c r="A198" i="2"/>
  <c r="B198" i="2"/>
  <c r="C198" i="2"/>
  <c r="D198" i="2"/>
  <c r="E198" i="2"/>
  <c r="F198" i="2"/>
  <c r="A199" i="2"/>
  <c r="B199" i="2"/>
  <c r="C199" i="2"/>
  <c r="D199" i="2"/>
  <c r="E199" i="2"/>
  <c r="F199" i="2"/>
  <c r="A200" i="2"/>
  <c r="B200" i="2"/>
  <c r="C200" i="2"/>
  <c r="D200" i="2"/>
  <c r="E200" i="2"/>
  <c r="F200" i="2"/>
  <c r="A201" i="2"/>
  <c r="B201" i="2"/>
  <c r="C201" i="2"/>
  <c r="D201" i="2"/>
  <c r="E201" i="2"/>
  <c r="F201" i="2"/>
  <c r="A202" i="2"/>
  <c r="B202" i="2"/>
  <c r="C202" i="2"/>
  <c r="D202" i="2"/>
  <c r="E202" i="2"/>
  <c r="F202" i="2"/>
  <c r="A203" i="2"/>
  <c r="B203" i="2"/>
  <c r="C203" i="2"/>
  <c r="D203" i="2"/>
  <c r="E203" i="2"/>
  <c r="F203" i="2"/>
  <c r="A204" i="2"/>
  <c r="B204" i="2"/>
  <c r="C204" i="2"/>
  <c r="D204" i="2"/>
  <c r="E204" i="2"/>
  <c r="F204" i="2"/>
  <c r="A205" i="2"/>
  <c r="B205" i="2"/>
  <c r="C205" i="2"/>
  <c r="D205" i="2"/>
  <c r="E205" i="2"/>
  <c r="F205" i="2"/>
  <c r="A206" i="2"/>
  <c r="B206" i="2"/>
  <c r="C206" i="2"/>
  <c r="D206" i="2"/>
  <c r="E206" i="2"/>
  <c r="F206" i="2"/>
  <c r="A207" i="2"/>
  <c r="B207" i="2"/>
  <c r="C207" i="2"/>
  <c r="D207" i="2"/>
  <c r="E207" i="2"/>
  <c r="F207" i="2"/>
  <c r="A208" i="2"/>
  <c r="B208" i="2"/>
  <c r="C208" i="2"/>
  <c r="D208" i="2"/>
  <c r="E208" i="2"/>
  <c r="F208" i="2"/>
  <c r="A209" i="2"/>
  <c r="B209" i="2"/>
  <c r="C209" i="2"/>
  <c r="D209" i="2"/>
  <c r="E209" i="2"/>
  <c r="F209" i="2"/>
  <c r="A210" i="2"/>
  <c r="B210" i="2"/>
  <c r="C210" i="2"/>
  <c r="D210" i="2"/>
  <c r="E210" i="2"/>
  <c r="F210" i="2"/>
  <c r="A211" i="2"/>
  <c r="B211" i="2"/>
  <c r="C211" i="2"/>
  <c r="D211" i="2"/>
  <c r="E211" i="2"/>
  <c r="F211" i="2"/>
  <c r="A212" i="2"/>
  <c r="B212" i="2"/>
  <c r="C212" i="2"/>
  <c r="D212" i="2"/>
  <c r="E212" i="2"/>
  <c r="F212" i="2"/>
  <c r="A213" i="2"/>
  <c r="B213" i="2"/>
  <c r="C213" i="2"/>
  <c r="D213" i="2"/>
  <c r="E213" i="2"/>
  <c r="F213" i="2"/>
  <c r="A214" i="2"/>
  <c r="B214" i="2"/>
  <c r="C214" i="2"/>
  <c r="D214" i="2"/>
  <c r="E214" i="2"/>
  <c r="F214" i="2"/>
  <c r="A215" i="2"/>
  <c r="B215" i="2"/>
  <c r="C215" i="2"/>
  <c r="D215" i="2"/>
  <c r="E215" i="2"/>
  <c r="F215" i="2"/>
  <c r="A216" i="2"/>
  <c r="B216" i="2"/>
  <c r="C216" i="2"/>
  <c r="D216" i="2"/>
  <c r="E216" i="2"/>
  <c r="F216" i="2"/>
  <c r="A217" i="2"/>
  <c r="B217" i="2"/>
  <c r="C217" i="2"/>
  <c r="D217" i="2"/>
  <c r="E217" i="2"/>
  <c r="F217" i="2"/>
  <c r="A218" i="2"/>
  <c r="B218" i="2"/>
  <c r="C218" i="2"/>
  <c r="D218" i="2"/>
  <c r="E218" i="2"/>
  <c r="F218" i="2"/>
  <c r="A219" i="2"/>
  <c r="B219" i="2"/>
  <c r="C219" i="2"/>
  <c r="D219" i="2"/>
  <c r="E219" i="2"/>
  <c r="F219" i="2"/>
  <c r="A220" i="2"/>
  <c r="B220" i="2"/>
  <c r="C220" i="2"/>
  <c r="D220" i="2"/>
  <c r="E220" i="2"/>
  <c r="F220" i="2"/>
  <c r="A221" i="2"/>
  <c r="B221" i="2"/>
  <c r="C221" i="2"/>
  <c r="D221" i="2"/>
  <c r="E221" i="2"/>
  <c r="F221" i="2"/>
  <c r="A222" i="2"/>
  <c r="B222" i="2"/>
  <c r="C222" i="2"/>
  <c r="D222" i="2"/>
  <c r="E222" i="2"/>
  <c r="F222" i="2"/>
  <c r="A223" i="2"/>
  <c r="B223" i="2"/>
  <c r="C223" i="2"/>
  <c r="D223" i="2"/>
  <c r="E223" i="2"/>
  <c r="F223" i="2"/>
  <c r="A224" i="2"/>
  <c r="B224" i="2"/>
  <c r="C224" i="2"/>
  <c r="D224" i="2"/>
  <c r="E224" i="2"/>
  <c r="F224" i="2"/>
  <c r="A225" i="2"/>
  <c r="B225" i="2"/>
  <c r="C225" i="2"/>
  <c r="D225" i="2"/>
  <c r="E225" i="2"/>
  <c r="F225" i="2"/>
  <c r="A226" i="2"/>
  <c r="B226" i="2"/>
  <c r="C226" i="2"/>
  <c r="D226" i="2"/>
  <c r="E226" i="2"/>
  <c r="F226" i="2"/>
  <c r="A227" i="2"/>
  <c r="B227" i="2"/>
  <c r="C227" i="2"/>
  <c r="D227" i="2"/>
  <c r="E227" i="2"/>
  <c r="F227" i="2"/>
  <c r="A228" i="2"/>
  <c r="B228" i="2"/>
  <c r="C228" i="2"/>
  <c r="D228" i="2"/>
  <c r="E228" i="2"/>
  <c r="F228" i="2"/>
  <c r="A229" i="2"/>
  <c r="B229" i="2"/>
  <c r="C229" i="2"/>
  <c r="D229" i="2"/>
  <c r="E229" i="2"/>
  <c r="F229" i="2"/>
  <c r="A230" i="2"/>
  <c r="B230" i="2"/>
  <c r="C230" i="2"/>
  <c r="D230" i="2"/>
  <c r="E230" i="2"/>
  <c r="F230" i="2"/>
  <c r="A231" i="2"/>
  <c r="B231" i="2"/>
  <c r="C231" i="2"/>
  <c r="D231" i="2"/>
  <c r="E231" i="2"/>
  <c r="F231" i="2"/>
  <c r="A232" i="2"/>
  <c r="B232" i="2"/>
  <c r="C232" i="2"/>
  <c r="D232" i="2"/>
  <c r="E232" i="2"/>
  <c r="F232" i="2"/>
  <c r="A233" i="2"/>
  <c r="B233" i="2"/>
  <c r="C233" i="2"/>
  <c r="D233" i="2"/>
  <c r="E233" i="2"/>
  <c r="F233" i="2"/>
  <c r="A234" i="2"/>
  <c r="B234" i="2"/>
  <c r="C234" i="2"/>
  <c r="D234" i="2"/>
  <c r="E234" i="2"/>
  <c r="F234" i="2"/>
  <c r="A235" i="2"/>
  <c r="B235" i="2"/>
  <c r="C235" i="2"/>
  <c r="D235" i="2"/>
  <c r="E235" i="2"/>
  <c r="F235" i="2"/>
  <c r="A236" i="2"/>
  <c r="B236" i="2"/>
  <c r="C236" i="2"/>
  <c r="D236" i="2"/>
  <c r="E236" i="2"/>
  <c r="F236" i="2"/>
  <c r="A237" i="2"/>
  <c r="B237" i="2"/>
  <c r="C237" i="2"/>
  <c r="D237" i="2"/>
  <c r="E237" i="2"/>
  <c r="F237" i="2"/>
  <c r="A238" i="2"/>
  <c r="B238" i="2"/>
  <c r="C238" i="2"/>
  <c r="D238" i="2"/>
  <c r="E238" i="2"/>
  <c r="F238" i="2"/>
  <c r="A239" i="2"/>
  <c r="B239" i="2"/>
  <c r="C239" i="2"/>
  <c r="D239" i="2"/>
  <c r="E239" i="2"/>
  <c r="F239" i="2"/>
  <c r="A240" i="2"/>
  <c r="B240" i="2"/>
  <c r="C240" i="2"/>
  <c r="D240" i="2"/>
  <c r="E240" i="2"/>
  <c r="F240" i="2"/>
  <c r="A241" i="2"/>
  <c r="B241" i="2"/>
  <c r="C241" i="2"/>
  <c r="D241" i="2"/>
  <c r="E241" i="2"/>
  <c r="F241" i="2"/>
  <c r="A242" i="2"/>
  <c r="B242" i="2"/>
  <c r="C242" i="2"/>
  <c r="D242" i="2"/>
  <c r="E242" i="2"/>
  <c r="F242" i="2"/>
  <c r="A243" i="2"/>
  <c r="B243" i="2"/>
  <c r="C243" i="2"/>
  <c r="D243" i="2"/>
  <c r="E243" i="2"/>
  <c r="F243" i="2"/>
  <c r="A244" i="2"/>
  <c r="B244" i="2"/>
  <c r="C244" i="2"/>
  <c r="D244" i="2"/>
  <c r="E244" i="2"/>
  <c r="F244" i="2"/>
  <c r="A245" i="2"/>
  <c r="B245" i="2"/>
  <c r="C245" i="2"/>
  <c r="D245" i="2"/>
  <c r="E245" i="2"/>
  <c r="F245" i="2"/>
  <c r="A246" i="2"/>
  <c r="B246" i="2"/>
  <c r="C246" i="2"/>
  <c r="D246" i="2"/>
  <c r="E246" i="2"/>
  <c r="F246" i="2"/>
  <c r="A247" i="2"/>
  <c r="B247" i="2"/>
  <c r="C247" i="2"/>
  <c r="D247" i="2"/>
  <c r="E247" i="2"/>
  <c r="F247" i="2"/>
  <c r="A248" i="2"/>
  <c r="B248" i="2"/>
  <c r="C248" i="2"/>
  <c r="D248" i="2"/>
  <c r="E248" i="2"/>
  <c r="F248" i="2"/>
  <c r="A249" i="2"/>
  <c r="B249" i="2"/>
  <c r="C249" i="2"/>
  <c r="D249" i="2"/>
  <c r="E249" i="2"/>
  <c r="F249" i="2"/>
  <c r="A250" i="2"/>
  <c r="B250" i="2"/>
  <c r="C250" i="2"/>
  <c r="D250" i="2"/>
  <c r="E250" i="2"/>
  <c r="F250" i="2"/>
  <c r="A251" i="2"/>
  <c r="B251" i="2"/>
  <c r="C251" i="2"/>
  <c r="D251" i="2"/>
  <c r="E251" i="2"/>
  <c r="F251" i="2"/>
  <c r="A252" i="2"/>
  <c r="B252" i="2"/>
  <c r="C252" i="2"/>
  <c r="D252" i="2"/>
  <c r="E252" i="2"/>
  <c r="F252" i="2"/>
  <c r="A253" i="2"/>
  <c r="B253" i="2"/>
  <c r="C253" i="2"/>
  <c r="D253" i="2"/>
  <c r="E253" i="2"/>
  <c r="F253" i="2"/>
  <c r="A254" i="2"/>
  <c r="B254" i="2"/>
  <c r="C254" i="2"/>
  <c r="D254" i="2"/>
  <c r="E254" i="2"/>
  <c r="F254" i="2"/>
  <c r="A255" i="2"/>
  <c r="B255" i="2"/>
  <c r="C255" i="2"/>
  <c r="D255" i="2"/>
  <c r="E255" i="2"/>
  <c r="F255" i="2"/>
  <c r="A256" i="2"/>
  <c r="B256" i="2"/>
  <c r="C256" i="2"/>
  <c r="D256" i="2"/>
  <c r="E256" i="2"/>
  <c r="F256" i="2"/>
  <c r="A257" i="2"/>
  <c r="B257" i="2"/>
  <c r="C257" i="2"/>
  <c r="D257" i="2"/>
  <c r="E257" i="2"/>
  <c r="F257" i="2"/>
  <c r="A258" i="2"/>
  <c r="B258" i="2"/>
  <c r="C258" i="2"/>
  <c r="D258" i="2"/>
  <c r="E258" i="2"/>
  <c r="F258" i="2"/>
  <c r="A259" i="2"/>
  <c r="B259" i="2"/>
  <c r="C259" i="2"/>
  <c r="D259" i="2"/>
  <c r="E259" i="2"/>
  <c r="F259" i="2"/>
  <c r="A260" i="2"/>
  <c r="B260" i="2"/>
  <c r="C260" i="2"/>
  <c r="D260" i="2"/>
  <c r="E260" i="2"/>
  <c r="F260" i="2"/>
  <c r="A261" i="2"/>
  <c r="B261" i="2"/>
  <c r="C261" i="2"/>
  <c r="D261" i="2"/>
  <c r="E261" i="2"/>
  <c r="F261" i="2"/>
  <c r="A262" i="2"/>
  <c r="B262" i="2"/>
  <c r="C262" i="2"/>
  <c r="D262" i="2"/>
  <c r="E262" i="2"/>
  <c r="F262" i="2"/>
  <c r="A263" i="2"/>
  <c r="B263" i="2"/>
  <c r="C263" i="2"/>
  <c r="D263" i="2"/>
  <c r="E263" i="2"/>
  <c r="F263" i="2"/>
  <c r="A264" i="2"/>
  <c r="B264" i="2"/>
  <c r="C264" i="2"/>
  <c r="D264" i="2"/>
  <c r="E264" i="2"/>
  <c r="F264" i="2"/>
  <c r="A265" i="2"/>
  <c r="B265" i="2"/>
  <c r="C265" i="2"/>
  <c r="D265" i="2"/>
  <c r="E265" i="2"/>
  <c r="F265" i="2"/>
  <c r="A266" i="2"/>
  <c r="B266" i="2"/>
  <c r="C266" i="2"/>
  <c r="D266" i="2"/>
  <c r="E266" i="2"/>
  <c r="F266" i="2"/>
  <c r="A267" i="2"/>
  <c r="B267" i="2"/>
  <c r="C267" i="2"/>
  <c r="D267" i="2"/>
  <c r="E267" i="2"/>
  <c r="F267" i="2"/>
  <c r="A268" i="2"/>
  <c r="B268" i="2"/>
  <c r="C268" i="2"/>
  <c r="D268" i="2"/>
  <c r="E268" i="2"/>
  <c r="F268" i="2"/>
  <c r="A269" i="2"/>
  <c r="B269" i="2"/>
  <c r="C269" i="2"/>
  <c r="D269" i="2"/>
  <c r="E269" i="2"/>
  <c r="F269" i="2"/>
  <c r="A270" i="2"/>
  <c r="B270" i="2"/>
  <c r="C270" i="2"/>
  <c r="D270" i="2"/>
  <c r="E270" i="2"/>
  <c r="F270" i="2"/>
  <c r="A271" i="2"/>
  <c r="B271" i="2"/>
  <c r="C271" i="2"/>
  <c r="D271" i="2"/>
  <c r="E271" i="2"/>
  <c r="F271" i="2"/>
  <c r="A272" i="2"/>
  <c r="B272" i="2"/>
  <c r="C272" i="2"/>
  <c r="D272" i="2"/>
  <c r="E272" i="2"/>
  <c r="F272" i="2"/>
  <c r="A273" i="2"/>
  <c r="B273" i="2"/>
  <c r="C273" i="2"/>
  <c r="D273" i="2"/>
  <c r="E273" i="2"/>
  <c r="F273" i="2"/>
  <c r="A274" i="2"/>
  <c r="B274" i="2"/>
  <c r="C274" i="2"/>
  <c r="D274" i="2"/>
  <c r="E274" i="2"/>
  <c r="F274" i="2"/>
  <c r="A275" i="2"/>
  <c r="B275" i="2"/>
  <c r="C275" i="2"/>
  <c r="D275" i="2"/>
  <c r="E275" i="2"/>
  <c r="F275" i="2"/>
  <c r="A276" i="2"/>
  <c r="B276" i="2"/>
  <c r="C276" i="2"/>
  <c r="D276" i="2"/>
  <c r="E276" i="2"/>
  <c r="F276" i="2"/>
  <c r="A277" i="2"/>
  <c r="B277" i="2"/>
  <c r="C277" i="2"/>
  <c r="D277" i="2"/>
  <c r="E277" i="2"/>
  <c r="F277" i="2"/>
  <c r="A278" i="2"/>
  <c r="B278" i="2"/>
  <c r="C278" i="2"/>
  <c r="D278" i="2"/>
  <c r="E278" i="2"/>
  <c r="F278" i="2"/>
  <c r="A279" i="2"/>
  <c r="B279" i="2"/>
  <c r="C279" i="2"/>
  <c r="D279" i="2"/>
  <c r="E279" i="2"/>
  <c r="F279" i="2"/>
  <c r="A280" i="2"/>
  <c r="B280" i="2"/>
  <c r="C280" i="2"/>
  <c r="D280" i="2"/>
  <c r="E280" i="2"/>
  <c r="F280" i="2"/>
  <c r="A281" i="2"/>
  <c r="B281" i="2"/>
  <c r="C281" i="2"/>
  <c r="D281" i="2"/>
  <c r="E281" i="2"/>
  <c r="F281" i="2"/>
  <c r="A282" i="2"/>
  <c r="B282" i="2"/>
  <c r="C282" i="2"/>
  <c r="D282" i="2"/>
  <c r="E282" i="2"/>
  <c r="F282" i="2"/>
  <c r="A283" i="2"/>
  <c r="B283" i="2"/>
  <c r="C283" i="2"/>
  <c r="D283" i="2"/>
  <c r="E283" i="2"/>
  <c r="F283" i="2"/>
  <c r="A284" i="2"/>
  <c r="B284" i="2"/>
  <c r="C284" i="2"/>
  <c r="D284" i="2"/>
  <c r="E284" i="2"/>
  <c r="F284" i="2"/>
  <c r="A285" i="2"/>
  <c r="B285" i="2"/>
  <c r="C285" i="2"/>
  <c r="D285" i="2"/>
  <c r="E285" i="2"/>
  <c r="F285" i="2"/>
  <c r="A286" i="2"/>
  <c r="B286" i="2"/>
  <c r="C286" i="2"/>
  <c r="D286" i="2"/>
  <c r="E286" i="2"/>
  <c r="F286" i="2"/>
  <c r="A287" i="2"/>
  <c r="B287" i="2"/>
  <c r="C287" i="2"/>
  <c r="D287" i="2"/>
  <c r="E287" i="2"/>
  <c r="F287" i="2"/>
  <c r="A288" i="2"/>
  <c r="B288" i="2"/>
  <c r="C288" i="2"/>
  <c r="D288" i="2"/>
  <c r="E288" i="2"/>
  <c r="F288" i="2"/>
  <c r="A289" i="2"/>
  <c r="B289" i="2"/>
  <c r="C289" i="2"/>
  <c r="D289" i="2"/>
  <c r="E289" i="2"/>
  <c r="F289" i="2"/>
  <c r="A290" i="2"/>
  <c r="B290" i="2"/>
  <c r="C290" i="2"/>
  <c r="D290" i="2"/>
  <c r="E290" i="2"/>
  <c r="F290" i="2"/>
  <c r="A291" i="2"/>
  <c r="B291" i="2"/>
  <c r="C291" i="2"/>
  <c r="D291" i="2"/>
  <c r="E291" i="2"/>
  <c r="F291" i="2"/>
  <c r="A292" i="2"/>
  <c r="B292" i="2"/>
  <c r="C292" i="2"/>
  <c r="D292" i="2"/>
  <c r="E292" i="2"/>
  <c r="F292" i="2"/>
  <c r="A293" i="2"/>
  <c r="B293" i="2"/>
  <c r="C293" i="2"/>
  <c r="D293" i="2"/>
  <c r="E293" i="2"/>
  <c r="F293" i="2"/>
  <c r="A294" i="2"/>
  <c r="B294" i="2"/>
  <c r="C294" i="2"/>
  <c r="D294" i="2"/>
  <c r="E294" i="2"/>
  <c r="F294" i="2"/>
  <c r="A295" i="2"/>
  <c r="B295" i="2"/>
  <c r="C295" i="2"/>
  <c r="D295" i="2"/>
  <c r="E295" i="2"/>
  <c r="F295" i="2"/>
  <c r="A296" i="2"/>
  <c r="B296" i="2"/>
  <c r="C296" i="2"/>
  <c r="D296" i="2"/>
  <c r="E296" i="2"/>
  <c r="F296" i="2"/>
  <c r="A297" i="2"/>
  <c r="B297" i="2"/>
  <c r="C297" i="2"/>
  <c r="D297" i="2"/>
  <c r="E297" i="2"/>
  <c r="F297" i="2"/>
  <c r="A298" i="2"/>
  <c r="B298" i="2"/>
  <c r="C298" i="2"/>
  <c r="D298" i="2"/>
  <c r="E298" i="2"/>
  <c r="F298" i="2"/>
  <c r="A299" i="2"/>
  <c r="B299" i="2"/>
  <c r="C299" i="2"/>
  <c r="D299" i="2"/>
  <c r="E299" i="2"/>
  <c r="F299" i="2"/>
  <c r="A300" i="2"/>
  <c r="B300" i="2"/>
  <c r="C300" i="2"/>
  <c r="D300" i="2"/>
  <c r="E300" i="2"/>
  <c r="F300" i="2"/>
  <c r="A301" i="2"/>
  <c r="B301" i="2"/>
  <c r="C301" i="2"/>
  <c r="D301" i="2"/>
  <c r="E301" i="2"/>
  <c r="F301" i="2"/>
  <c r="A302" i="2"/>
  <c r="B302" i="2"/>
  <c r="C302" i="2"/>
  <c r="D302" i="2"/>
  <c r="E302" i="2"/>
  <c r="F302" i="2"/>
  <c r="A303" i="2"/>
  <c r="B303" i="2"/>
  <c r="C303" i="2"/>
  <c r="D303" i="2"/>
  <c r="E303" i="2"/>
  <c r="F303" i="2"/>
  <c r="A304" i="2"/>
  <c r="B304" i="2"/>
  <c r="C304" i="2"/>
  <c r="D304" i="2"/>
  <c r="E304" i="2"/>
  <c r="F304" i="2"/>
  <c r="A305" i="2"/>
  <c r="B305" i="2"/>
  <c r="C305" i="2"/>
  <c r="D305" i="2"/>
  <c r="E305" i="2"/>
  <c r="F305" i="2"/>
  <c r="A306" i="2"/>
  <c r="B306" i="2"/>
  <c r="C306" i="2"/>
  <c r="D306" i="2"/>
  <c r="E306" i="2"/>
  <c r="F306" i="2"/>
  <c r="A307" i="2"/>
  <c r="B307" i="2"/>
  <c r="C307" i="2"/>
  <c r="D307" i="2"/>
  <c r="E307" i="2"/>
  <c r="F307" i="2"/>
  <c r="A308" i="2"/>
  <c r="B308" i="2"/>
  <c r="C308" i="2"/>
  <c r="D308" i="2"/>
  <c r="E308" i="2"/>
  <c r="F308" i="2"/>
  <c r="A309" i="2"/>
  <c r="B309" i="2"/>
  <c r="C309" i="2"/>
  <c r="D309" i="2"/>
  <c r="E309" i="2"/>
  <c r="F309" i="2"/>
  <c r="A310" i="2"/>
  <c r="B310" i="2"/>
  <c r="C310" i="2"/>
  <c r="D310" i="2"/>
  <c r="E310" i="2"/>
  <c r="F310" i="2"/>
  <c r="A311" i="2"/>
  <c r="B311" i="2"/>
  <c r="C311" i="2"/>
  <c r="D311" i="2"/>
  <c r="E311" i="2"/>
  <c r="F311" i="2"/>
  <c r="A312" i="2"/>
  <c r="B312" i="2"/>
  <c r="C312" i="2"/>
  <c r="D312" i="2"/>
  <c r="E312" i="2"/>
  <c r="F312" i="2"/>
  <c r="A313" i="2"/>
  <c r="B313" i="2"/>
  <c r="C313" i="2"/>
  <c r="D313" i="2"/>
  <c r="E313" i="2"/>
  <c r="F313" i="2"/>
  <c r="A314" i="2"/>
  <c r="B314" i="2"/>
  <c r="C314" i="2"/>
  <c r="D314" i="2"/>
  <c r="E314" i="2"/>
  <c r="F314" i="2"/>
  <c r="A315" i="2"/>
  <c r="B315" i="2"/>
  <c r="C315" i="2"/>
  <c r="D315" i="2"/>
  <c r="E315" i="2"/>
  <c r="F315" i="2"/>
  <c r="A316" i="2"/>
  <c r="B316" i="2"/>
  <c r="C316" i="2"/>
  <c r="D316" i="2"/>
  <c r="E316" i="2"/>
  <c r="F316" i="2"/>
  <c r="A317" i="2"/>
  <c r="B317" i="2"/>
  <c r="C317" i="2"/>
  <c r="D317" i="2"/>
  <c r="E317" i="2"/>
  <c r="F317" i="2"/>
  <c r="A318" i="2"/>
  <c r="B318" i="2"/>
  <c r="C318" i="2"/>
  <c r="D318" i="2"/>
  <c r="E318" i="2"/>
  <c r="F318" i="2"/>
  <c r="A319" i="2"/>
  <c r="B319" i="2"/>
  <c r="C319" i="2"/>
  <c r="D319" i="2"/>
  <c r="E319" i="2"/>
  <c r="F319" i="2"/>
  <c r="A320" i="2"/>
  <c r="B320" i="2"/>
  <c r="C320" i="2"/>
  <c r="D320" i="2"/>
  <c r="E320" i="2"/>
  <c r="F320" i="2"/>
  <c r="A321" i="2"/>
  <c r="B321" i="2"/>
  <c r="C321" i="2"/>
  <c r="D321" i="2"/>
  <c r="E321" i="2"/>
  <c r="F321" i="2"/>
  <c r="A322" i="2"/>
  <c r="B322" i="2"/>
  <c r="C322" i="2"/>
  <c r="D322" i="2"/>
  <c r="E322" i="2"/>
  <c r="F322" i="2"/>
  <c r="A323" i="2"/>
  <c r="B323" i="2"/>
  <c r="C323" i="2"/>
  <c r="D323" i="2"/>
  <c r="E323" i="2"/>
  <c r="F323" i="2"/>
  <c r="A324" i="2"/>
  <c r="B324" i="2"/>
  <c r="C324" i="2"/>
  <c r="D324" i="2"/>
  <c r="E324" i="2"/>
  <c r="F324" i="2"/>
  <c r="A325" i="2"/>
  <c r="B325" i="2"/>
  <c r="C325" i="2"/>
  <c r="D325" i="2"/>
  <c r="E325" i="2"/>
  <c r="F325" i="2"/>
  <c r="A326" i="2"/>
  <c r="B326" i="2"/>
  <c r="C326" i="2"/>
  <c r="D326" i="2"/>
  <c r="E326" i="2"/>
  <c r="F326" i="2"/>
  <c r="A327" i="2"/>
  <c r="B327" i="2"/>
  <c r="C327" i="2"/>
  <c r="D327" i="2"/>
  <c r="E327" i="2"/>
  <c r="F327" i="2"/>
  <c r="A328" i="2"/>
  <c r="B328" i="2"/>
  <c r="C328" i="2"/>
  <c r="D328" i="2"/>
  <c r="E328" i="2"/>
  <c r="F328" i="2"/>
  <c r="A329" i="2"/>
  <c r="B329" i="2"/>
  <c r="C329" i="2"/>
  <c r="D329" i="2"/>
  <c r="E329" i="2"/>
  <c r="F329" i="2"/>
  <c r="A330" i="2"/>
  <c r="B330" i="2"/>
  <c r="C330" i="2"/>
  <c r="D330" i="2"/>
  <c r="E330" i="2"/>
  <c r="F330" i="2"/>
  <c r="A331" i="2"/>
  <c r="B331" i="2"/>
  <c r="C331" i="2"/>
  <c r="D331" i="2"/>
  <c r="E331" i="2"/>
  <c r="F331" i="2"/>
  <c r="A332" i="2"/>
  <c r="B332" i="2"/>
  <c r="C332" i="2"/>
  <c r="D332" i="2"/>
  <c r="E332" i="2"/>
  <c r="F332" i="2"/>
  <c r="A333" i="2"/>
  <c r="B333" i="2"/>
  <c r="C333" i="2"/>
  <c r="D333" i="2"/>
  <c r="E333" i="2"/>
  <c r="F333" i="2"/>
  <c r="A334" i="2"/>
  <c r="B334" i="2"/>
  <c r="C334" i="2"/>
  <c r="D334" i="2"/>
  <c r="E334" i="2"/>
  <c r="F334" i="2"/>
  <c r="A335" i="2"/>
  <c r="B335" i="2"/>
  <c r="C335" i="2"/>
  <c r="D335" i="2"/>
  <c r="E335" i="2"/>
  <c r="F335" i="2"/>
  <c r="A336" i="2"/>
  <c r="B336" i="2"/>
  <c r="C336" i="2"/>
  <c r="D336" i="2"/>
  <c r="E336" i="2"/>
  <c r="F336" i="2"/>
  <c r="A337" i="2"/>
  <c r="B337" i="2"/>
  <c r="C337" i="2"/>
  <c r="D337" i="2"/>
  <c r="E337" i="2"/>
  <c r="F337" i="2"/>
  <c r="A338" i="2"/>
  <c r="B338" i="2"/>
  <c r="C338" i="2"/>
  <c r="D338" i="2"/>
  <c r="E338" i="2"/>
  <c r="F338" i="2"/>
  <c r="A339" i="2"/>
  <c r="B339" i="2"/>
  <c r="C339" i="2"/>
  <c r="D339" i="2"/>
  <c r="E339" i="2"/>
  <c r="F339" i="2"/>
  <c r="A340" i="2"/>
  <c r="B340" i="2"/>
  <c r="C340" i="2"/>
  <c r="D340" i="2"/>
  <c r="E340" i="2"/>
  <c r="F340" i="2"/>
  <c r="A341" i="2"/>
  <c r="B341" i="2"/>
  <c r="C341" i="2"/>
  <c r="D341" i="2"/>
  <c r="E341" i="2"/>
  <c r="F341" i="2"/>
  <c r="A342" i="2"/>
  <c r="B342" i="2"/>
  <c r="C342" i="2"/>
  <c r="D342" i="2"/>
  <c r="E342" i="2"/>
  <c r="F342" i="2"/>
  <c r="A343" i="2"/>
  <c r="B343" i="2"/>
  <c r="C343" i="2"/>
  <c r="D343" i="2"/>
  <c r="E343" i="2"/>
  <c r="F343" i="2"/>
  <c r="A344" i="2"/>
  <c r="B344" i="2"/>
  <c r="C344" i="2"/>
  <c r="D344" i="2"/>
  <c r="E344" i="2"/>
  <c r="F344" i="2"/>
  <c r="A345" i="2"/>
  <c r="B345" i="2"/>
  <c r="C345" i="2"/>
  <c r="D345" i="2"/>
  <c r="E345" i="2"/>
  <c r="F345" i="2"/>
  <c r="A346" i="2"/>
  <c r="B346" i="2"/>
  <c r="C346" i="2"/>
  <c r="D346" i="2"/>
  <c r="E346" i="2"/>
  <c r="F346" i="2"/>
  <c r="A347" i="2"/>
  <c r="B347" i="2"/>
  <c r="C347" i="2"/>
  <c r="D347" i="2"/>
  <c r="E347" i="2"/>
  <c r="F347" i="2"/>
  <c r="A348" i="2"/>
  <c r="B348" i="2"/>
  <c r="C348" i="2"/>
  <c r="D348" i="2"/>
  <c r="E348" i="2"/>
  <c r="F348" i="2"/>
  <c r="A349" i="2"/>
  <c r="B349" i="2"/>
  <c r="C349" i="2"/>
  <c r="D349" i="2"/>
  <c r="E349" i="2"/>
  <c r="F349" i="2"/>
  <c r="A350" i="2"/>
  <c r="B350" i="2"/>
  <c r="C350" i="2"/>
  <c r="D350" i="2"/>
  <c r="E350" i="2"/>
  <c r="F350" i="2"/>
  <c r="A351" i="2"/>
  <c r="B351" i="2"/>
  <c r="C351" i="2"/>
  <c r="D351" i="2"/>
  <c r="E351" i="2"/>
  <c r="F351" i="2"/>
  <c r="A352" i="2"/>
  <c r="B352" i="2"/>
  <c r="C352" i="2"/>
  <c r="D352" i="2"/>
  <c r="E352" i="2"/>
  <c r="F352" i="2"/>
  <c r="A353" i="2"/>
  <c r="B353" i="2"/>
  <c r="C353" i="2"/>
  <c r="D353" i="2"/>
  <c r="E353" i="2"/>
  <c r="F353" i="2"/>
  <c r="A354" i="2"/>
  <c r="B354" i="2"/>
  <c r="C354" i="2"/>
  <c r="D354" i="2"/>
  <c r="E354" i="2"/>
  <c r="F354" i="2"/>
  <c r="A355" i="2"/>
  <c r="B355" i="2"/>
  <c r="C355" i="2"/>
  <c r="D355" i="2"/>
  <c r="E355" i="2"/>
  <c r="F355" i="2"/>
  <c r="A356" i="2"/>
  <c r="B356" i="2"/>
  <c r="C356" i="2"/>
  <c r="D356" i="2"/>
  <c r="E356" i="2"/>
  <c r="F356" i="2"/>
  <c r="A357" i="2"/>
  <c r="B357" i="2"/>
  <c r="C357" i="2"/>
  <c r="D357" i="2"/>
  <c r="E357" i="2"/>
  <c r="F357" i="2"/>
  <c r="A358" i="2"/>
  <c r="B358" i="2"/>
  <c r="C358" i="2"/>
  <c r="D358" i="2"/>
  <c r="E358" i="2"/>
  <c r="F358" i="2"/>
  <c r="A359" i="2"/>
  <c r="B359" i="2"/>
  <c r="C359" i="2"/>
  <c r="D359" i="2"/>
  <c r="E359" i="2"/>
  <c r="F359" i="2"/>
  <c r="A360" i="2"/>
  <c r="B360" i="2"/>
  <c r="C360" i="2"/>
  <c r="D360" i="2"/>
  <c r="E360" i="2"/>
  <c r="F360" i="2"/>
  <c r="A361" i="2"/>
  <c r="B361" i="2"/>
  <c r="C361" i="2"/>
  <c r="D361" i="2"/>
  <c r="E361" i="2"/>
  <c r="F361" i="2"/>
  <c r="A362" i="2"/>
  <c r="B362" i="2"/>
  <c r="C362" i="2"/>
  <c r="D362" i="2"/>
  <c r="E362" i="2"/>
  <c r="F362" i="2"/>
  <c r="A363" i="2"/>
  <c r="B363" i="2"/>
  <c r="C363" i="2"/>
  <c r="D363" i="2"/>
  <c r="E363" i="2"/>
  <c r="F363" i="2"/>
  <c r="A364" i="2"/>
  <c r="B364" i="2"/>
  <c r="C364" i="2"/>
  <c r="D364" i="2"/>
  <c r="E364" i="2"/>
  <c r="F364" i="2"/>
  <c r="A365" i="2"/>
  <c r="B365" i="2"/>
  <c r="C365" i="2"/>
  <c r="D365" i="2"/>
  <c r="E365" i="2"/>
  <c r="F365" i="2"/>
  <c r="A366" i="2"/>
  <c r="B366" i="2"/>
  <c r="C366" i="2"/>
  <c r="D366" i="2"/>
  <c r="E366" i="2"/>
  <c r="F366" i="2"/>
  <c r="A367" i="2"/>
  <c r="B367" i="2"/>
  <c r="C367" i="2"/>
  <c r="D367" i="2"/>
  <c r="E367" i="2"/>
  <c r="F367" i="2"/>
  <c r="A368" i="2"/>
  <c r="B368" i="2"/>
  <c r="C368" i="2"/>
  <c r="D368" i="2"/>
  <c r="E368" i="2"/>
  <c r="F368" i="2"/>
  <c r="A369" i="2"/>
  <c r="B369" i="2"/>
  <c r="C369" i="2"/>
  <c r="D369" i="2"/>
  <c r="E369" i="2"/>
  <c r="F369" i="2"/>
  <c r="A370" i="2"/>
  <c r="B370" i="2"/>
  <c r="C370" i="2"/>
  <c r="D370" i="2"/>
  <c r="E370" i="2"/>
  <c r="F370" i="2"/>
  <c r="A371" i="2"/>
  <c r="B371" i="2"/>
  <c r="C371" i="2"/>
  <c r="D371" i="2"/>
  <c r="E371" i="2"/>
  <c r="F371" i="2"/>
  <c r="A372" i="2"/>
  <c r="B372" i="2"/>
  <c r="C372" i="2"/>
  <c r="D372" i="2"/>
  <c r="E372" i="2"/>
  <c r="F372" i="2"/>
  <c r="A373" i="2"/>
  <c r="B373" i="2"/>
  <c r="C373" i="2"/>
  <c r="D373" i="2"/>
  <c r="E373" i="2"/>
  <c r="F373" i="2"/>
  <c r="A374" i="2"/>
  <c r="B374" i="2"/>
  <c r="C374" i="2"/>
  <c r="D374" i="2"/>
  <c r="E374" i="2"/>
  <c r="F374" i="2"/>
  <c r="A375" i="2"/>
  <c r="B375" i="2"/>
  <c r="C375" i="2"/>
  <c r="D375" i="2"/>
  <c r="E375" i="2"/>
  <c r="F375" i="2"/>
  <c r="A376" i="2"/>
  <c r="B376" i="2"/>
  <c r="C376" i="2"/>
  <c r="D376" i="2"/>
  <c r="E376" i="2"/>
  <c r="F376" i="2"/>
  <c r="A377" i="2"/>
  <c r="B377" i="2"/>
  <c r="C377" i="2"/>
  <c r="D377" i="2"/>
  <c r="E377" i="2"/>
  <c r="F377" i="2"/>
  <c r="A378" i="2"/>
  <c r="B378" i="2"/>
  <c r="C378" i="2"/>
  <c r="D378" i="2"/>
  <c r="E378" i="2"/>
  <c r="F378" i="2"/>
  <c r="A379" i="2"/>
  <c r="B379" i="2"/>
  <c r="C379" i="2"/>
  <c r="D379" i="2"/>
  <c r="E379" i="2"/>
  <c r="F379" i="2"/>
  <c r="A380" i="2"/>
  <c r="B380" i="2"/>
  <c r="C380" i="2"/>
  <c r="D380" i="2"/>
  <c r="E380" i="2"/>
  <c r="F380" i="2"/>
  <c r="A381" i="2"/>
  <c r="B381" i="2"/>
  <c r="C381" i="2"/>
  <c r="D381" i="2"/>
  <c r="E381" i="2"/>
  <c r="F381" i="2"/>
  <c r="A382" i="2"/>
  <c r="B382" i="2"/>
  <c r="C382" i="2"/>
  <c r="D382" i="2"/>
  <c r="E382" i="2"/>
  <c r="F382" i="2"/>
  <c r="A383" i="2"/>
  <c r="B383" i="2"/>
  <c r="C383" i="2"/>
  <c r="D383" i="2"/>
  <c r="E383" i="2"/>
  <c r="F383" i="2"/>
  <c r="A384" i="2"/>
  <c r="B384" i="2"/>
  <c r="C384" i="2"/>
  <c r="D384" i="2"/>
  <c r="E384" i="2"/>
  <c r="F384" i="2"/>
  <c r="A385" i="2"/>
  <c r="B385" i="2"/>
  <c r="C385" i="2"/>
  <c r="D385" i="2"/>
  <c r="E385" i="2"/>
  <c r="F385" i="2"/>
  <c r="A386" i="2"/>
  <c r="B386" i="2"/>
  <c r="C386" i="2"/>
  <c r="D386" i="2"/>
  <c r="E386" i="2"/>
  <c r="F386" i="2"/>
  <c r="A387" i="2"/>
  <c r="B387" i="2"/>
  <c r="C387" i="2"/>
  <c r="D387" i="2"/>
  <c r="E387" i="2"/>
  <c r="F387" i="2"/>
  <c r="A388" i="2"/>
  <c r="B388" i="2"/>
  <c r="C388" i="2"/>
  <c r="D388" i="2"/>
  <c r="E388" i="2"/>
  <c r="F388" i="2"/>
  <c r="A389" i="2"/>
  <c r="B389" i="2"/>
  <c r="C389" i="2"/>
  <c r="D389" i="2"/>
  <c r="E389" i="2"/>
  <c r="F389" i="2"/>
  <c r="A390" i="2"/>
  <c r="B390" i="2"/>
  <c r="C390" i="2"/>
  <c r="D390" i="2"/>
  <c r="E390" i="2"/>
  <c r="F390" i="2"/>
  <c r="A391" i="2"/>
  <c r="B391" i="2"/>
  <c r="C391" i="2"/>
  <c r="D391" i="2"/>
  <c r="E391" i="2"/>
  <c r="F391" i="2"/>
  <c r="A392" i="2"/>
  <c r="B392" i="2"/>
  <c r="C392" i="2"/>
  <c r="D392" i="2"/>
  <c r="E392" i="2"/>
  <c r="F392" i="2"/>
  <c r="A393" i="2"/>
  <c r="B393" i="2"/>
  <c r="C393" i="2"/>
  <c r="D393" i="2"/>
  <c r="E393" i="2"/>
  <c r="F393" i="2"/>
  <c r="A394" i="2"/>
  <c r="B394" i="2"/>
  <c r="C394" i="2"/>
  <c r="D394" i="2"/>
  <c r="E394" i="2"/>
  <c r="F394" i="2"/>
  <c r="A395" i="2"/>
  <c r="B395" i="2"/>
  <c r="C395" i="2"/>
  <c r="D395" i="2"/>
  <c r="E395" i="2"/>
  <c r="F395" i="2"/>
  <c r="A396" i="2"/>
  <c r="B396" i="2"/>
  <c r="C396" i="2"/>
  <c r="D396" i="2"/>
  <c r="E396" i="2"/>
  <c r="F396" i="2"/>
  <c r="A397" i="2"/>
  <c r="B397" i="2"/>
  <c r="C397" i="2"/>
  <c r="D397" i="2"/>
  <c r="E397" i="2"/>
  <c r="F397" i="2"/>
  <c r="A398" i="2"/>
  <c r="B398" i="2"/>
  <c r="C398" i="2"/>
  <c r="D398" i="2"/>
  <c r="E398" i="2"/>
  <c r="F398" i="2"/>
  <c r="A399" i="2"/>
  <c r="B399" i="2"/>
  <c r="C399" i="2"/>
  <c r="D399" i="2"/>
  <c r="E399" i="2"/>
  <c r="F399" i="2"/>
  <c r="A400" i="2"/>
  <c r="B400" i="2"/>
  <c r="C400" i="2"/>
  <c r="D400" i="2"/>
  <c r="E400" i="2"/>
  <c r="F400" i="2"/>
  <c r="A401" i="2"/>
  <c r="B401" i="2"/>
  <c r="C401" i="2"/>
  <c r="D401" i="2"/>
  <c r="E401" i="2"/>
  <c r="F401" i="2"/>
  <c r="A402" i="2"/>
  <c r="B402" i="2"/>
  <c r="C402" i="2"/>
  <c r="D402" i="2"/>
  <c r="E402" i="2"/>
  <c r="F402" i="2"/>
  <c r="A403" i="2"/>
  <c r="B403" i="2"/>
  <c r="C403" i="2"/>
  <c r="D403" i="2"/>
  <c r="E403" i="2"/>
  <c r="F403" i="2"/>
  <c r="A404" i="2"/>
  <c r="B404" i="2"/>
  <c r="C404" i="2"/>
  <c r="D404" i="2"/>
  <c r="E404" i="2"/>
  <c r="F404" i="2"/>
  <c r="A405" i="2"/>
  <c r="B405" i="2"/>
  <c r="C405" i="2"/>
  <c r="D405" i="2"/>
  <c r="E405" i="2"/>
  <c r="F405" i="2"/>
  <c r="A406" i="2"/>
  <c r="B406" i="2"/>
  <c r="C406" i="2"/>
  <c r="D406" i="2"/>
  <c r="E406" i="2"/>
  <c r="F406" i="2"/>
  <c r="A407" i="2"/>
  <c r="B407" i="2"/>
  <c r="C407" i="2"/>
  <c r="D407" i="2"/>
  <c r="E407" i="2"/>
  <c r="F407" i="2"/>
  <c r="A408" i="2"/>
  <c r="B408" i="2"/>
  <c r="C408" i="2"/>
  <c r="D408" i="2"/>
  <c r="E408" i="2"/>
  <c r="F408" i="2"/>
  <c r="A409" i="2"/>
  <c r="B409" i="2"/>
  <c r="C409" i="2"/>
  <c r="D409" i="2"/>
  <c r="E409" i="2"/>
  <c r="F409" i="2"/>
  <c r="A410" i="2"/>
  <c r="B410" i="2"/>
  <c r="C410" i="2"/>
  <c r="D410" i="2"/>
  <c r="E410" i="2"/>
  <c r="F410" i="2"/>
  <c r="A411" i="2"/>
  <c r="B411" i="2"/>
  <c r="C411" i="2"/>
  <c r="D411" i="2"/>
  <c r="E411" i="2"/>
  <c r="F411" i="2"/>
  <c r="A412" i="2"/>
  <c r="B412" i="2"/>
  <c r="C412" i="2"/>
  <c r="D412" i="2"/>
  <c r="E412" i="2"/>
  <c r="F412" i="2"/>
  <c r="A413" i="2"/>
  <c r="B413" i="2"/>
  <c r="C413" i="2"/>
  <c r="D413" i="2"/>
  <c r="E413" i="2"/>
  <c r="F413" i="2"/>
  <c r="A414" i="2"/>
  <c r="B414" i="2"/>
  <c r="C414" i="2"/>
  <c r="D414" i="2"/>
  <c r="E414" i="2"/>
  <c r="F414" i="2"/>
  <c r="A415" i="2"/>
  <c r="B415" i="2"/>
  <c r="C415" i="2"/>
  <c r="D415" i="2"/>
  <c r="E415" i="2"/>
  <c r="F415" i="2"/>
  <c r="A416" i="2"/>
  <c r="B416" i="2"/>
  <c r="C416" i="2"/>
  <c r="D416" i="2"/>
  <c r="E416" i="2"/>
  <c r="F416" i="2"/>
  <c r="A417" i="2"/>
  <c r="B417" i="2"/>
  <c r="C417" i="2"/>
  <c r="D417" i="2"/>
  <c r="E417" i="2"/>
  <c r="F417" i="2"/>
  <c r="A418" i="2"/>
  <c r="B418" i="2"/>
  <c r="C418" i="2"/>
  <c r="D418" i="2"/>
  <c r="E418" i="2"/>
  <c r="F418" i="2"/>
  <c r="A419" i="2"/>
  <c r="B419" i="2"/>
  <c r="C419" i="2"/>
  <c r="D419" i="2"/>
  <c r="E419" i="2"/>
  <c r="F419" i="2"/>
  <c r="A420" i="2"/>
  <c r="B420" i="2"/>
  <c r="C420" i="2"/>
  <c r="D420" i="2"/>
  <c r="E420" i="2"/>
  <c r="F420" i="2"/>
  <c r="A421" i="2"/>
  <c r="B421" i="2"/>
  <c r="C421" i="2"/>
  <c r="D421" i="2"/>
  <c r="E421" i="2"/>
  <c r="F421" i="2"/>
  <c r="A422" i="2"/>
  <c r="B422" i="2"/>
  <c r="C422" i="2"/>
  <c r="D422" i="2"/>
  <c r="E422" i="2"/>
  <c r="F422" i="2"/>
  <c r="A423" i="2"/>
  <c r="B423" i="2"/>
  <c r="C423" i="2"/>
  <c r="D423" i="2"/>
  <c r="E423" i="2"/>
  <c r="F423" i="2"/>
  <c r="A424" i="2"/>
  <c r="B424" i="2"/>
  <c r="C424" i="2"/>
  <c r="D424" i="2"/>
  <c r="E424" i="2"/>
  <c r="F424" i="2"/>
  <c r="A425" i="2"/>
  <c r="B425" i="2"/>
  <c r="C425" i="2"/>
  <c r="D425" i="2"/>
  <c r="E425" i="2"/>
  <c r="F425" i="2"/>
  <c r="A426" i="2"/>
  <c r="B426" i="2"/>
  <c r="C426" i="2"/>
  <c r="D426" i="2"/>
  <c r="E426" i="2"/>
  <c r="F426" i="2"/>
  <c r="A427" i="2"/>
  <c r="B427" i="2"/>
  <c r="C427" i="2"/>
  <c r="D427" i="2"/>
  <c r="E427" i="2"/>
  <c r="F427" i="2"/>
  <c r="A428" i="2"/>
  <c r="B428" i="2"/>
  <c r="C428" i="2"/>
  <c r="D428" i="2"/>
  <c r="E428" i="2"/>
  <c r="F428" i="2"/>
  <c r="A429" i="2"/>
  <c r="B429" i="2"/>
  <c r="C429" i="2"/>
  <c r="D429" i="2"/>
  <c r="E429" i="2"/>
  <c r="F429" i="2"/>
  <c r="A430" i="2"/>
  <c r="B430" i="2"/>
  <c r="C430" i="2"/>
  <c r="D430" i="2"/>
  <c r="E430" i="2"/>
  <c r="F430" i="2"/>
  <c r="A431" i="2"/>
  <c r="B431" i="2"/>
  <c r="C431" i="2"/>
  <c r="D431" i="2"/>
  <c r="E431" i="2"/>
  <c r="F431" i="2"/>
  <c r="A432" i="2"/>
  <c r="B432" i="2"/>
  <c r="C432" i="2"/>
  <c r="D432" i="2"/>
  <c r="E432" i="2"/>
  <c r="F432" i="2"/>
  <c r="A433" i="2"/>
  <c r="B433" i="2"/>
  <c r="C433" i="2"/>
  <c r="D433" i="2"/>
  <c r="E433" i="2"/>
  <c r="F433" i="2"/>
  <c r="A434" i="2"/>
  <c r="B434" i="2"/>
  <c r="C434" i="2"/>
  <c r="D434" i="2"/>
  <c r="E434" i="2"/>
  <c r="F434" i="2"/>
  <c r="A435" i="2"/>
  <c r="B435" i="2"/>
  <c r="C435" i="2"/>
  <c r="D435" i="2"/>
  <c r="E435" i="2"/>
  <c r="F435" i="2"/>
  <c r="A436" i="2"/>
  <c r="B436" i="2"/>
  <c r="C436" i="2"/>
  <c r="D436" i="2"/>
  <c r="E436" i="2"/>
  <c r="F436" i="2"/>
  <c r="A437" i="2"/>
  <c r="B437" i="2"/>
  <c r="C437" i="2"/>
  <c r="D437" i="2"/>
  <c r="E437" i="2"/>
  <c r="F437" i="2"/>
  <c r="A438" i="2"/>
  <c r="B438" i="2"/>
  <c r="C438" i="2"/>
  <c r="D438" i="2"/>
  <c r="E438" i="2"/>
  <c r="F438" i="2"/>
  <c r="A439" i="2"/>
  <c r="B439" i="2"/>
  <c r="C439" i="2"/>
  <c r="D439" i="2"/>
  <c r="E439" i="2"/>
  <c r="F439" i="2"/>
  <c r="A440" i="2"/>
  <c r="B440" i="2"/>
  <c r="C440" i="2"/>
  <c r="D440" i="2"/>
  <c r="E440" i="2"/>
  <c r="F440" i="2"/>
  <c r="A441" i="2"/>
  <c r="B441" i="2"/>
  <c r="C441" i="2"/>
  <c r="D441" i="2"/>
  <c r="E441" i="2"/>
  <c r="F441" i="2"/>
  <c r="A442" i="2"/>
  <c r="B442" i="2"/>
  <c r="C442" i="2"/>
  <c r="D442" i="2"/>
  <c r="E442" i="2"/>
  <c r="F442" i="2"/>
  <c r="A443" i="2"/>
  <c r="B443" i="2"/>
  <c r="C443" i="2"/>
  <c r="D443" i="2"/>
  <c r="E443" i="2"/>
  <c r="F443" i="2"/>
  <c r="A444" i="2"/>
  <c r="B444" i="2"/>
  <c r="C444" i="2"/>
  <c r="D444" i="2"/>
  <c r="E444" i="2"/>
  <c r="F444" i="2"/>
  <c r="A445" i="2"/>
  <c r="B445" i="2"/>
  <c r="C445" i="2"/>
  <c r="D445" i="2"/>
  <c r="E445" i="2"/>
  <c r="F445" i="2"/>
  <c r="A446" i="2"/>
  <c r="B446" i="2"/>
  <c r="C446" i="2"/>
  <c r="D446" i="2"/>
  <c r="E446" i="2"/>
  <c r="F446" i="2"/>
  <c r="A447" i="2"/>
  <c r="B447" i="2"/>
  <c r="C447" i="2"/>
  <c r="D447" i="2"/>
  <c r="E447" i="2"/>
  <c r="F447" i="2"/>
  <c r="A448" i="2"/>
  <c r="B448" i="2"/>
  <c r="C448" i="2"/>
  <c r="D448" i="2"/>
  <c r="E448" i="2"/>
  <c r="F448" i="2"/>
  <c r="A449" i="2"/>
  <c r="B449" i="2"/>
  <c r="C449" i="2"/>
  <c r="D449" i="2"/>
  <c r="E449" i="2"/>
  <c r="F449" i="2"/>
  <c r="A450" i="2"/>
  <c r="B450" i="2"/>
  <c r="C450" i="2"/>
  <c r="D450" i="2"/>
  <c r="E450" i="2"/>
  <c r="F450" i="2"/>
  <c r="A451" i="2"/>
  <c r="B451" i="2"/>
  <c r="C451" i="2"/>
  <c r="D451" i="2"/>
  <c r="E451" i="2"/>
  <c r="F451" i="2"/>
  <c r="A452" i="2"/>
  <c r="B452" i="2"/>
  <c r="C452" i="2"/>
  <c r="D452" i="2"/>
  <c r="E452" i="2"/>
  <c r="F452" i="2"/>
  <c r="A453" i="2"/>
  <c r="B453" i="2"/>
  <c r="C453" i="2"/>
  <c r="D453" i="2"/>
  <c r="E453" i="2"/>
  <c r="F453" i="2"/>
  <c r="A454" i="2"/>
  <c r="B454" i="2"/>
  <c r="C454" i="2"/>
  <c r="D454" i="2"/>
  <c r="E454" i="2"/>
  <c r="F454" i="2"/>
  <c r="A455" i="2"/>
  <c r="B455" i="2"/>
  <c r="C455" i="2"/>
  <c r="D455" i="2"/>
  <c r="E455" i="2"/>
  <c r="F455" i="2"/>
  <c r="A456" i="2"/>
  <c r="B456" i="2"/>
  <c r="C456" i="2"/>
  <c r="D456" i="2"/>
  <c r="E456" i="2"/>
  <c r="F456" i="2"/>
  <c r="A457" i="2"/>
  <c r="B457" i="2"/>
  <c r="C457" i="2"/>
  <c r="D457" i="2"/>
  <c r="E457" i="2"/>
  <c r="F457" i="2"/>
  <c r="A458" i="2"/>
  <c r="B458" i="2"/>
  <c r="C458" i="2"/>
  <c r="D458" i="2"/>
  <c r="E458" i="2"/>
  <c r="F458" i="2"/>
  <c r="A459" i="2"/>
  <c r="B459" i="2"/>
  <c r="C459" i="2"/>
  <c r="D459" i="2"/>
  <c r="E459" i="2"/>
  <c r="F459" i="2"/>
  <c r="A460" i="2"/>
  <c r="B460" i="2"/>
  <c r="C460" i="2"/>
  <c r="D460" i="2"/>
  <c r="E460" i="2"/>
  <c r="F460" i="2"/>
  <c r="A461" i="2"/>
  <c r="B461" i="2"/>
  <c r="C461" i="2"/>
  <c r="D461" i="2"/>
  <c r="E461" i="2"/>
  <c r="F461" i="2"/>
  <c r="A462" i="2"/>
  <c r="B462" i="2"/>
  <c r="C462" i="2"/>
  <c r="D462" i="2"/>
  <c r="E462" i="2"/>
  <c r="F462" i="2"/>
  <c r="A463" i="2"/>
  <c r="B463" i="2"/>
  <c r="C463" i="2"/>
  <c r="D463" i="2"/>
  <c r="E463" i="2"/>
  <c r="F463" i="2"/>
  <c r="A464" i="2"/>
  <c r="B464" i="2"/>
  <c r="C464" i="2"/>
  <c r="D464" i="2"/>
  <c r="E464" i="2"/>
  <c r="F464" i="2"/>
  <c r="A465" i="2"/>
  <c r="B465" i="2"/>
  <c r="C465" i="2"/>
  <c r="D465" i="2"/>
  <c r="E465" i="2"/>
  <c r="F465" i="2"/>
  <c r="A466" i="2"/>
  <c r="B466" i="2"/>
  <c r="C466" i="2"/>
  <c r="D466" i="2"/>
  <c r="E466" i="2"/>
  <c r="F466" i="2"/>
  <c r="A467" i="2"/>
  <c r="B467" i="2"/>
  <c r="C467" i="2"/>
  <c r="D467" i="2"/>
  <c r="E467" i="2"/>
  <c r="F467" i="2"/>
  <c r="A468" i="2"/>
  <c r="B468" i="2"/>
  <c r="C468" i="2"/>
  <c r="D468" i="2"/>
  <c r="E468" i="2"/>
  <c r="F468" i="2"/>
  <c r="A469" i="2"/>
  <c r="B469" i="2"/>
  <c r="C469" i="2"/>
  <c r="D469" i="2"/>
  <c r="E469" i="2"/>
  <c r="F469" i="2"/>
  <c r="A470" i="2"/>
  <c r="B470" i="2"/>
  <c r="C470" i="2"/>
  <c r="D470" i="2"/>
  <c r="E470" i="2"/>
  <c r="F470" i="2"/>
  <c r="A471" i="2"/>
  <c r="B471" i="2"/>
  <c r="C471" i="2"/>
  <c r="D471" i="2"/>
  <c r="E471" i="2"/>
  <c r="F471" i="2"/>
  <c r="A472" i="2"/>
  <c r="B472" i="2"/>
  <c r="C472" i="2"/>
  <c r="D472" i="2"/>
  <c r="E472" i="2"/>
  <c r="F472" i="2"/>
  <c r="A473" i="2"/>
  <c r="B473" i="2"/>
  <c r="C473" i="2"/>
  <c r="D473" i="2"/>
  <c r="E473" i="2"/>
  <c r="F473" i="2"/>
  <c r="A474" i="2"/>
  <c r="B474" i="2"/>
  <c r="C474" i="2"/>
  <c r="D474" i="2"/>
  <c r="E474" i="2"/>
  <c r="F474" i="2"/>
  <c r="A475" i="2"/>
  <c r="B475" i="2"/>
  <c r="C475" i="2"/>
  <c r="D475" i="2"/>
  <c r="E475" i="2"/>
  <c r="F475" i="2"/>
  <c r="A476" i="2"/>
  <c r="B476" i="2"/>
  <c r="C476" i="2"/>
  <c r="D476" i="2"/>
  <c r="E476" i="2"/>
  <c r="F476" i="2"/>
  <c r="A477" i="2"/>
  <c r="B477" i="2"/>
  <c r="C477" i="2"/>
  <c r="D477" i="2"/>
  <c r="E477" i="2"/>
  <c r="F477" i="2"/>
  <c r="A478" i="2"/>
  <c r="B478" i="2"/>
  <c r="C478" i="2"/>
  <c r="D478" i="2"/>
  <c r="E478" i="2"/>
  <c r="F478" i="2"/>
  <c r="A479" i="2"/>
  <c r="B479" i="2"/>
  <c r="C479" i="2"/>
  <c r="D479" i="2"/>
  <c r="E479" i="2"/>
  <c r="F479" i="2"/>
  <c r="A480" i="2"/>
  <c r="B480" i="2"/>
  <c r="C480" i="2"/>
  <c r="D480" i="2"/>
  <c r="E480" i="2"/>
  <c r="F480" i="2"/>
  <c r="A481" i="2"/>
  <c r="B481" i="2"/>
  <c r="C481" i="2"/>
  <c r="D481" i="2"/>
  <c r="E481" i="2"/>
  <c r="F481" i="2"/>
  <c r="A482" i="2"/>
  <c r="B482" i="2"/>
  <c r="C482" i="2"/>
  <c r="D482" i="2"/>
  <c r="E482" i="2"/>
  <c r="F482" i="2"/>
  <c r="A483" i="2"/>
  <c r="B483" i="2"/>
  <c r="C483" i="2"/>
  <c r="D483" i="2"/>
  <c r="E483" i="2"/>
  <c r="F483" i="2"/>
  <c r="A484" i="2"/>
  <c r="B484" i="2"/>
  <c r="C484" i="2"/>
  <c r="D484" i="2"/>
  <c r="E484" i="2"/>
  <c r="F484" i="2"/>
  <c r="A485" i="2"/>
  <c r="B485" i="2"/>
  <c r="C485" i="2"/>
  <c r="D485" i="2"/>
  <c r="E485" i="2"/>
  <c r="F485" i="2"/>
  <c r="A486" i="2"/>
  <c r="B486" i="2"/>
  <c r="C486" i="2"/>
  <c r="D486" i="2"/>
  <c r="E486" i="2"/>
  <c r="F486" i="2"/>
  <c r="A487" i="2"/>
  <c r="B487" i="2"/>
  <c r="C487" i="2"/>
  <c r="D487" i="2"/>
  <c r="E487" i="2"/>
  <c r="F487" i="2"/>
  <c r="A488" i="2"/>
  <c r="B488" i="2"/>
  <c r="C488" i="2"/>
  <c r="D488" i="2"/>
  <c r="E488" i="2"/>
  <c r="F488" i="2"/>
  <c r="A489" i="2"/>
  <c r="B489" i="2"/>
  <c r="C489" i="2"/>
  <c r="D489" i="2"/>
  <c r="E489" i="2"/>
  <c r="F489" i="2"/>
  <c r="A490" i="2"/>
  <c r="B490" i="2"/>
  <c r="C490" i="2"/>
  <c r="D490" i="2"/>
  <c r="E490" i="2"/>
  <c r="F490" i="2"/>
  <c r="A491" i="2"/>
  <c r="B491" i="2"/>
  <c r="C491" i="2"/>
  <c r="D491" i="2"/>
  <c r="E491" i="2"/>
  <c r="F491" i="2"/>
  <c r="A492" i="2"/>
  <c r="B492" i="2"/>
  <c r="C492" i="2"/>
  <c r="D492" i="2"/>
  <c r="E492" i="2"/>
  <c r="F492" i="2"/>
  <c r="A493" i="2"/>
  <c r="B493" i="2"/>
  <c r="C493" i="2"/>
  <c r="D493" i="2"/>
  <c r="E493" i="2"/>
  <c r="F493" i="2"/>
  <c r="A494" i="2"/>
  <c r="B494" i="2"/>
  <c r="C494" i="2"/>
  <c r="D494" i="2"/>
  <c r="E494" i="2"/>
  <c r="F494" i="2"/>
  <c r="A495" i="2"/>
  <c r="B495" i="2"/>
  <c r="C495" i="2"/>
  <c r="D495" i="2"/>
  <c r="E495" i="2"/>
  <c r="F495" i="2"/>
  <c r="A496" i="2"/>
  <c r="B496" i="2"/>
  <c r="C496" i="2"/>
  <c r="D496" i="2"/>
  <c r="E496" i="2"/>
  <c r="F496" i="2"/>
  <c r="A497" i="2"/>
  <c r="B497" i="2"/>
  <c r="C497" i="2"/>
  <c r="D497" i="2"/>
  <c r="E497" i="2"/>
  <c r="F497" i="2"/>
  <c r="A498" i="2"/>
  <c r="B498" i="2"/>
  <c r="C498" i="2"/>
  <c r="D498" i="2"/>
  <c r="E498" i="2"/>
  <c r="F498" i="2"/>
  <c r="A499" i="2"/>
  <c r="B499" i="2"/>
  <c r="C499" i="2"/>
  <c r="D499" i="2"/>
  <c r="E499" i="2"/>
  <c r="F499" i="2"/>
  <c r="A500" i="2"/>
  <c r="B500" i="2"/>
  <c r="C500" i="2"/>
  <c r="D500" i="2"/>
  <c r="E500" i="2"/>
  <c r="F500" i="2"/>
  <c r="A501" i="2"/>
  <c r="B501" i="2"/>
  <c r="C501" i="2"/>
  <c r="D501" i="2"/>
  <c r="E501" i="2"/>
  <c r="F501" i="2"/>
  <c r="A502" i="2"/>
  <c r="B502" i="2"/>
  <c r="C502" i="2"/>
  <c r="D502" i="2"/>
  <c r="E502" i="2"/>
  <c r="F502" i="2"/>
  <c r="A503" i="2"/>
  <c r="B503" i="2"/>
  <c r="C503" i="2"/>
  <c r="D503" i="2"/>
  <c r="E503" i="2"/>
  <c r="F503" i="2"/>
  <c r="A504" i="2"/>
  <c r="B504" i="2"/>
  <c r="C504" i="2"/>
  <c r="D504" i="2"/>
  <c r="E504" i="2"/>
  <c r="F504" i="2"/>
  <c r="A505" i="2"/>
  <c r="B505" i="2"/>
  <c r="C505" i="2"/>
  <c r="D505" i="2"/>
  <c r="E505" i="2"/>
  <c r="F505" i="2"/>
  <c r="A7" i="3"/>
  <c r="B7" i="3"/>
  <c r="C7" i="3"/>
  <c r="D7" i="3"/>
  <c r="E7" i="3"/>
  <c r="F7" i="3"/>
  <c r="H7" i="3"/>
  <c r="A8" i="3"/>
  <c r="B8" i="3"/>
  <c r="C8" i="3"/>
  <c r="D8" i="3"/>
  <c r="E8" i="3"/>
  <c r="F8" i="3"/>
  <c r="H8" i="3"/>
  <c r="A9" i="3"/>
  <c r="B9" i="3"/>
  <c r="C9" i="3"/>
  <c r="D9" i="3"/>
  <c r="E9" i="3"/>
  <c r="F9" i="3"/>
  <c r="H9" i="3"/>
  <c r="A10" i="3"/>
  <c r="B10" i="3"/>
  <c r="C10" i="3"/>
  <c r="D10" i="3"/>
  <c r="E10" i="3"/>
  <c r="F10" i="3"/>
  <c r="H10" i="3"/>
  <c r="A11" i="3"/>
  <c r="B11" i="3"/>
  <c r="C11" i="3"/>
  <c r="D11" i="3"/>
  <c r="E11" i="3"/>
  <c r="F11" i="3"/>
  <c r="H11" i="3"/>
  <c r="A12" i="3"/>
  <c r="B12" i="3"/>
  <c r="C12" i="3"/>
  <c r="D12" i="3"/>
  <c r="E12" i="3"/>
  <c r="F12" i="3"/>
  <c r="H12" i="3"/>
  <c r="A13" i="3"/>
  <c r="B13" i="3"/>
  <c r="C13" i="3"/>
  <c r="D13" i="3"/>
  <c r="E13" i="3"/>
  <c r="F13" i="3"/>
  <c r="H13" i="3"/>
  <c r="A14" i="3"/>
  <c r="B14" i="3"/>
  <c r="C14" i="3"/>
  <c r="D14" i="3"/>
  <c r="E14" i="3"/>
  <c r="F14" i="3"/>
  <c r="H14" i="3"/>
  <c r="A15" i="3"/>
  <c r="B15" i="3"/>
  <c r="C15" i="3"/>
  <c r="D15" i="3"/>
  <c r="E15" i="3"/>
  <c r="F15" i="3"/>
  <c r="H15" i="3"/>
  <c r="A16" i="3"/>
  <c r="B16" i="3"/>
  <c r="C16" i="3"/>
  <c r="D16" i="3"/>
  <c r="E16" i="3"/>
  <c r="F16" i="3"/>
  <c r="H16" i="3"/>
  <c r="A17" i="3"/>
  <c r="B17" i="3"/>
  <c r="C17" i="3"/>
  <c r="D17" i="3"/>
  <c r="E17" i="3"/>
  <c r="F17" i="3"/>
  <c r="H17" i="3"/>
  <c r="A18" i="3"/>
  <c r="B18" i="3"/>
  <c r="C18" i="3"/>
  <c r="D18" i="3"/>
  <c r="E18" i="3"/>
  <c r="F18" i="3"/>
  <c r="H18" i="3"/>
  <c r="A19" i="3"/>
  <c r="B19" i="3"/>
  <c r="C19" i="3"/>
  <c r="D19" i="3"/>
  <c r="E19" i="3"/>
  <c r="F19" i="3"/>
  <c r="H19" i="3"/>
  <c r="A20" i="3"/>
  <c r="B20" i="3"/>
  <c r="C20" i="3"/>
  <c r="D20" i="3"/>
  <c r="E20" i="3"/>
  <c r="F20" i="3"/>
  <c r="H20" i="3"/>
  <c r="A21" i="3"/>
  <c r="B21" i="3"/>
  <c r="C21" i="3"/>
  <c r="D21" i="3"/>
  <c r="E21" i="3"/>
  <c r="F21" i="3"/>
  <c r="H21" i="3"/>
  <c r="A22" i="3"/>
  <c r="B22" i="3"/>
  <c r="C22" i="3"/>
  <c r="D22" i="3"/>
  <c r="E22" i="3"/>
  <c r="F22" i="3"/>
  <c r="H22" i="3"/>
  <c r="A23" i="3"/>
  <c r="B23" i="3"/>
  <c r="C23" i="3"/>
  <c r="D23" i="3"/>
  <c r="E23" i="3"/>
  <c r="F23" i="3"/>
  <c r="H23" i="3"/>
  <c r="A24" i="3"/>
  <c r="B24" i="3"/>
  <c r="C24" i="3"/>
  <c r="D24" i="3"/>
  <c r="E24" i="3"/>
  <c r="F24" i="3"/>
  <c r="H24" i="3"/>
  <c r="A25" i="3"/>
  <c r="B25" i="3"/>
  <c r="C25" i="3"/>
  <c r="D25" i="3"/>
  <c r="E25" i="3"/>
  <c r="F25" i="3"/>
  <c r="H25" i="3"/>
  <c r="A26" i="3"/>
  <c r="B26" i="3"/>
  <c r="C26" i="3"/>
  <c r="D26" i="3"/>
  <c r="E26" i="3"/>
  <c r="F26" i="3"/>
  <c r="H26" i="3"/>
  <c r="A27" i="3"/>
  <c r="B27" i="3"/>
  <c r="C27" i="3"/>
  <c r="D27" i="3"/>
  <c r="E27" i="3"/>
  <c r="F27" i="3"/>
  <c r="H27" i="3"/>
  <c r="A28" i="3"/>
  <c r="B28" i="3"/>
  <c r="C28" i="3"/>
  <c r="D28" i="3"/>
  <c r="E28" i="3"/>
  <c r="F28" i="3"/>
  <c r="H28" i="3"/>
  <c r="A29" i="3"/>
  <c r="B29" i="3"/>
  <c r="C29" i="3"/>
  <c r="D29" i="3"/>
  <c r="E29" i="3"/>
  <c r="F29" i="3"/>
  <c r="H29" i="3"/>
  <c r="A30" i="3"/>
  <c r="B30" i="3"/>
  <c r="C30" i="3"/>
  <c r="D30" i="3"/>
  <c r="E30" i="3"/>
  <c r="F30" i="3"/>
  <c r="H30" i="3"/>
  <c r="A31" i="3"/>
  <c r="B31" i="3"/>
  <c r="C31" i="3"/>
  <c r="D31" i="3"/>
  <c r="E31" i="3"/>
  <c r="F31" i="3"/>
  <c r="H31" i="3"/>
  <c r="A32" i="3"/>
  <c r="B32" i="3"/>
  <c r="C32" i="3"/>
  <c r="D32" i="3"/>
  <c r="E32" i="3"/>
  <c r="F32" i="3"/>
  <c r="H32" i="3"/>
  <c r="A33" i="3"/>
  <c r="B33" i="3"/>
  <c r="C33" i="3"/>
  <c r="D33" i="3"/>
  <c r="E33" i="3"/>
  <c r="F33" i="3"/>
  <c r="H33" i="3"/>
  <c r="A34" i="3"/>
  <c r="B34" i="3"/>
  <c r="C34" i="3"/>
  <c r="D34" i="3"/>
  <c r="E34" i="3"/>
  <c r="F34" i="3"/>
  <c r="H34" i="3"/>
  <c r="A35" i="3"/>
  <c r="B35" i="3"/>
  <c r="C35" i="3"/>
  <c r="D35" i="3"/>
  <c r="E35" i="3"/>
  <c r="F35" i="3"/>
  <c r="H35" i="3"/>
  <c r="A36" i="3"/>
  <c r="B36" i="3"/>
  <c r="C36" i="3"/>
  <c r="D36" i="3"/>
  <c r="E36" i="3"/>
  <c r="F36" i="3"/>
  <c r="H36" i="3"/>
  <c r="A37" i="3"/>
  <c r="B37" i="3"/>
  <c r="C37" i="3"/>
  <c r="D37" i="3"/>
  <c r="E37" i="3"/>
  <c r="F37" i="3"/>
  <c r="H37" i="3"/>
  <c r="A38" i="3"/>
  <c r="B38" i="3"/>
  <c r="C38" i="3"/>
  <c r="D38" i="3"/>
  <c r="E38" i="3"/>
  <c r="F38" i="3"/>
  <c r="H38" i="3"/>
  <c r="A39" i="3"/>
  <c r="B39" i="3"/>
  <c r="C39" i="3"/>
  <c r="D39" i="3"/>
  <c r="E39" i="3"/>
  <c r="F39" i="3"/>
  <c r="H39" i="3"/>
  <c r="A40" i="3"/>
  <c r="B40" i="3"/>
  <c r="C40" i="3"/>
  <c r="D40" i="3"/>
  <c r="E40" i="3"/>
  <c r="F40" i="3"/>
  <c r="H40" i="3"/>
  <c r="A41" i="3"/>
  <c r="B41" i="3"/>
  <c r="C41" i="3"/>
  <c r="D41" i="3"/>
  <c r="E41" i="3"/>
  <c r="F41" i="3"/>
  <c r="H41" i="3"/>
  <c r="A42" i="3"/>
  <c r="B42" i="3"/>
  <c r="C42" i="3"/>
  <c r="D42" i="3"/>
  <c r="E42" i="3"/>
  <c r="F42" i="3"/>
  <c r="H42" i="3"/>
  <c r="A43" i="3"/>
  <c r="B43" i="3"/>
  <c r="C43" i="3"/>
  <c r="D43" i="3"/>
  <c r="E43" i="3"/>
  <c r="F43" i="3"/>
  <c r="H43" i="3"/>
  <c r="A44" i="3"/>
  <c r="B44" i="3"/>
  <c r="C44" i="3"/>
  <c r="D44" i="3"/>
  <c r="E44" i="3"/>
  <c r="F44" i="3"/>
  <c r="H44" i="3"/>
  <c r="A45" i="3"/>
  <c r="B45" i="3"/>
  <c r="C45" i="3"/>
  <c r="D45" i="3"/>
  <c r="E45" i="3"/>
  <c r="F45" i="3"/>
  <c r="H45" i="3"/>
  <c r="A46" i="3"/>
  <c r="B46" i="3"/>
  <c r="C46" i="3"/>
  <c r="D46" i="3"/>
  <c r="E46" i="3"/>
  <c r="F46" i="3"/>
  <c r="H46" i="3"/>
  <c r="A47" i="3"/>
  <c r="B47" i="3"/>
  <c r="C47" i="3"/>
  <c r="D47" i="3"/>
  <c r="E47" i="3"/>
  <c r="F47" i="3"/>
  <c r="H47" i="3"/>
  <c r="A48" i="3"/>
  <c r="B48" i="3"/>
  <c r="C48" i="3"/>
  <c r="D48" i="3"/>
  <c r="E48" i="3"/>
  <c r="F48" i="3"/>
  <c r="H48" i="3"/>
  <c r="A49" i="3"/>
  <c r="B49" i="3"/>
  <c r="C49" i="3"/>
  <c r="D49" i="3"/>
  <c r="E49" i="3"/>
  <c r="F49" i="3"/>
  <c r="H49" i="3"/>
  <c r="A50" i="3"/>
  <c r="B50" i="3"/>
  <c r="C50" i="3"/>
  <c r="D50" i="3"/>
  <c r="E50" i="3"/>
  <c r="F50" i="3"/>
  <c r="H50" i="3"/>
  <c r="A51" i="3"/>
  <c r="B51" i="3"/>
  <c r="C51" i="3"/>
  <c r="D51" i="3"/>
  <c r="E51" i="3"/>
  <c r="F51" i="3"/>
  <c r="H51" i="3"/>
  <c r="A52" i="3"/>
  <c r="B52" i="3"/>
  <c r="C52" i="3"/>
  <c r="D52" i="3"/>
  <c r="E52" i="3"/>
  <c r="F52" i="3"/>
  <c r="H52" i="3"/>
  <c r="A53" i="3"/>
  <c r="B53" i="3"/>
  <c r="C53" i="3"/>
  <c r="D53" i="3"/>
  <c r="E53" i="3"/>
  <c r="F53" i="3"/>
  <c r="H53" i="3"/>
  <c r="A54" i="3"/>
  <c r="B54" i="3"/>
  <c r="C54" i="3"/>
  <c r="D54" i="3"/>
  <c r="E54" i="3"/>
  <c r="F54" i="3"/>
  <c r="H54" i="3"/>
  <c r="A55" i="3"/>
  <c r="B55" i="3"/>
  <c r="C55" i="3"/>
  <c r="D55" i="3"/>
  <c r="E55" i="3"/>
  <c r="F55" i="3"/>
  <c r="H55" i="3"/>
  <c r="A56" i="3"/>
  <c r="B56" i="3"/>
  <c r="C56" i="3"/>
  <c r="D56" i="3"/>
  <c r="E56" i="3"/>
  <c r="F56" i="3"/>
  <c r="H56" i="3"/>
  <c r="A57" i="3"/>
  <c r="B57" i="3"/>
  <c r="C57" i="3"/>
  <c r="D57" i="3"/>
  <c r="E57" i="3"/>
  <c r="F57" i="3"/>
  <c r="H57" i="3"/>
  <c r="A58" i="3"/>
  <c r="B58" i="3"/>
  <c r="C58" i="3"/>
  <c r="D58" i="3"/>
  <c r="E58" i="3"/>
  <c r="F58" i="3"/>
  <c r="H58" i="3"/>
  <c r="A59" i="3"/>
  <c r="B59" i="3"/>
  <c r="C59" i="3"/>
  <c r="D59" i="3"/>
  <c r="E59" i="3"/>
  <c r="F59" i="3"/>
  <c r="H59" i="3"/>
  <c r="A60" i="3"/>
  <c r="B60" i="3"/>
  <c r="C60" i="3"/>
  <c r="D60" i="3"/>
  <c r="E60" i="3"/>
  <c r="F60" i="3"/>
  <c r="H60" i="3"/>
  <c r="A61" i="3"/>
  <c r="B61" i="3"/>
  <c r="C61" i="3"/>
  <c r="D61" i="3"/>
  <c r="E61" i="3"/>
  <c r="F61" i="3"/>
  <c r="H61" i="3"/>
  <c r="A62" i="3"/>
  <c r="B62" i="3"/>
  <c r="C62" i="3"/>
  <c r="D62" i="3"/>
  <c r="E62" i="3"/>
  <c r="F62" i="3"/>
  <c r="H62" i="3"/>
  <c r="A63" i="3"/>
  <c r="B63" i="3"/>
  <c r="C63" i="3"/>
  <c r="D63" i="3"/>
  <c r="E63" i="3"/>
  <c r="F63" i="3"/>
  <c r="H63" i="3"/>
  <c r="A64" i="3"/>
  <c r="B64" i="3"/>
  <c r="C64" i="3"/>
  <c r="D64" i="3"/>
  <c r="E64" i="3"/>
  <c r="F64" i="3"/>
  <c r="H64" i="3"/>
  <c r="A65" i="3"/>
  <c r="B65" i="3"/>
  <c r="C65" i="3"/>
  <c r="D65" i="3"/>
  <c r="E65" i="3"/>
  <c r="F65" i="3"/>
  <c r="H65" i="3"/>
  <c r="A66" i="3"/>
  <c r="B66" i="3"/>
  <c r="C66" i="3"/>
  <c r="D66" i="3"/>
  <c r="E66" i="3"/>
  <c r="F66" i="3"/>
  <c r="H66" i="3"/>
  <c r="A67" i="3"/>
  <c r="B67" i="3"/>
  <c r="C67" i="3"/>
  <c r="D67" i="3"/>
  <c r="E67" i="3"/>
  <c r="F67" i="3"/>
  <c r="H67" i="3"/>
  <c r="A68" i="3"/>
  <c r="B68" i="3"/>
  <c r="C68" i="3"/>
  <c r="D68" i="3"/>
  <c r="E68" i="3"/>
  <c r="F68" i="3"/>
  <c r="H68" i="3"/>
  <c r="A69" i="3"/>
  <c r="B69" i="3"/>
  <c r="C69" i="3"/>
  <c r="D69" i="3"/>
  <c r="E69" i="3"/>
  <c r="F69" i="3"/>
  <c r="H69" i="3"/>
  <c r="A70" i="3"/>
  <c r="B70" i="3"/>
  <c r="C70" i="3"/>
  <c r="D70" i="3"/>
  <c r="E70" i="3"/>
  <c r="F70" i="3"/>
  <c r="H70" i="3"/>
  <c r="A71" i="3"/>
  <c r="B71" i="3"/>
  <c r="C71" i="3"/>
  <c r="D71" i="3"/>
  <c r="E71" i="3"/>
  <c r="F71" i="3"/>
  <c r="H71" i="3"/>
  <c r="A72" i="3"/>
  <c r="B72" i="3"/>
  <c r="C72" i="3"/>
  <c r="D72" i="3"/>
  <c r="E72" i="3"/>
  <c r="F72" i="3"/>
  <c r="H72" i="3"/>
  <c r="A73" i="3"/>
  <c r="B73" i="3"/>
  <c r="C73" i="3"/>
  <c r="D73" i="3"/>
  <c r="E73" i="3"/>
  <c r="F73" i="3"/>
  <c r="H73" i="3"/>
  <c r="A74" i="3"/>
  <c r="B74" i="3"/>
  <c r="C74" i="3"/>
  <c r="D74" i="3"/>
  <c r="E74" i="3"/>
  <c r="F74" i="3"/>
  <c r="H74" i="3"/>
  <c r="A75" i="3"/>
  <c r="B75" i="3"/>
  <c r="C75" i="3"/>
  <c r="D75" i="3"/>
  <c r="E75" i="3"/>
  <c r="F75" i="3"/>
  <c r="H75" i="3"/>
  <c r="A76" i="3"/>
  <c r="B76" i="3"/>
  <c r="C76" i="3"/>
  <c r="D76" i="3"/>
  <c r="E76" i="3"/>
  <c r="F76" i="3"/>
  <c r="H76" i="3"/>
  <c r="A77" i="3"/>
  <c r="B77" i="3"/>
  <c r="C77" i="3"/>
  <c r="D77" i="3"/>
  <c r="E77" i="3"/>
  <c r="F77" i="3"/>
  <c r="H77" i="3"/>
  <c r="A78" i="3"/>
  <c r="B78" i="3"/>
  <c r="C78" i="3"/>
  <c r="D78" i="3"/>
  <c r="E78" i="3"/>
  <c r="F78" i="3"/>
  <c r="H78" i="3"/>
  <c r="A79" i="3"/>
  <c r="B79" i="3"/>
  <c r="C79" i="3"/>
  <c r="D79" i="3"/>
  <c r="E79" i="3"/>
  <c r="F79" i="3"/>
  <c r="H79" i="3"/>
  <c r="A80" i="3"/>
  <c r="B80" i="3"/>
  <c r="C80" i="3"/>
  <c r="D80" i="3"/>
  <c r="E80" i="3"/>
  <c r="F80" i="3"/>
  <c r="H80" i="3"/>
  <c r="A81" i="3"/>
  <c r="B81" i="3"/>
  <c r="C81" i="3"/>
  <c r="D81" i="3"/>
  <c r="E81" i="3"/>
  <c r="F81" i="3"/>
  <c r="H81" i="3"/>
  <c r="A82" i="3"/>
  <c r="B82" i="3"/>
  <c r="C82" i="3"/>
  <c r="D82" i="3"/>
  <c r="E82" i="3"/>
  <c r="F82" i="3"/>
  <c r="H82" i="3"/>
  <c r="A83" i="3"/>
  <c r="B83" i="3"/>
  <c r="C83" i="3"/>
  <c r="D83" i="3"/>
  <c r="E83" i="3"/>
  <c r="F83" i="3"/>
  <c r="H83" i="3"/>
  <c r="A84" i="3"/>
  <c r="B84" i="3"/>
  <c r="C84" i="3"/>
  <c r="D84" i="3"/>
  <c r="E84" i="3"/>
  <c r="F84" i="3"/>
  <c r="H84" i="3"/>
  <c r="A85" i="3"/>
  <c r="B85" i="3"/>
  <c r="C85" i="3"/>
  <c r="D85" i="3"/>
  <c r="E85" i="3"/>
  <c r="F85" i="3"/>
  <c r="H85" i="3"/>
  <c r="A86" i="3"/>
  <c r="B86" i="3"/>
  <c r="C86" i="3"/>
  <c r="D86" i="3"/>
  <c r="E86" i="3"/>
  <c r="F86" i="3"/>
  <c r="H86" i="3"/>
  <c r="A87" i="3"/>
  <c r="B87" i="3"/>
  <c r="C87" i="3"/>
  <c r="D87" i="3"/>
  <c r="E87" i="3"/>
  <c r="F87" i="3"/>
  <c r="H87" i="3"/>
  <c r="A88" i="3"/>
  <c r="B88" i="3"/>
  <c r="C88" i="3"/>
  <c r="D88" i="3"/>
  <c r="E88" i="3"/>
  <c r="F88" i="3"/>
  <c r="H88" i="3"/>
  <c r="A89" i="3"/>
  <c r="B89" i="3"/>
  <c r="C89" i="3"/>
  <c r="D89" i="3"/>
  <c r="E89" i="3"/>
  <c r="F89" i="3"/>
  <c r="H89" i="3"/>
  <c r="A90" i="3"/>
  <c r="B90" i="3"/>
  <c r="C90" i="3"/>
  <c r="D90" i="3"/>
  <c r="E90" i="3"/>
  <c r="F90" i="3"/>
  <c r="H90" i="3"/>
  <c r="A91" i="3"/>
  <c r="B91" i="3"/>
  <c r="C91" i="3"/>
  <c r="D91" i="3"/>
  <c r="E91" i="3"/>
  <c r="F91" i="3"/>
  <c r="H91" i="3"/>
  <c r="A92" i="3"/>
  <c r="B92" i="3"/>
  <c r="C92" i="3"/>
  <c r="D92" i="3"/>
  <c r="E92" i="3"/>
  <c r="F92" i="3"/>
  <c r="H92" i="3"/>
  <c r="A93" i="3"/>
  <c r="B93" i="3"/>
  <c r="C93" i="3"/>
  <c r="D93" i="3"/>
  <c r="E93" i="3"/>
  <c r="F93" i="3"/>
  <c r="H93" i="3"/>
  <c r="A94" i="3"/>
  <c r="B94" i="3"/>
  <c r="C94" i="3"/>
  <c r="D94" i="3"/>
  <c r="E94" i="3"/>
  <c r="F94" i="3"/>
  <c r="H94" i="3"/>
  <c r="A95" i="3"/>
  <c r="B95" i="3"/>
  <c r="C95" i="3"/>
  <c r="D95" i="3"/>
  <c r="E95" i="3"/>
  <c r="F95" i="3"/>
  <c r="H95" i="3"/>
  <c r="A96" i="3"/>
  <c r="B96" i="3"/>
  <c r="C96" i="3"/>
  <c r="D96" i="3"/>
  <c r="E96" i="3"/>
  <c r="F96" i="3"/>
  <c r="H96" i="3"/>
  <c r="A97" i="3"/>
  <c r="B97" i="3"/>
  <c r="C97" i="3"/>
  <c r="D97" i="3"/>
  <c r="E97" i="3"/>
  <c r="F97" i="3"/>
  <c r="H97" i="3"/>
  <c r="A98" i="3"/>
  <c r="B98" i="3"/>
  <c r="C98" i="3"/>
  <c r="D98" i="3"/>
  <c r="E98" i="3"/>
  <c r="F98" i="3"/>
  <c r="H98" i="3"/>
  <c r="A99" i="3"/>
  <c r="B99" i="3"/>
  <c r="C99" i="3"/>
  <c r="D99" i="3"/>
  <c r="E99" i="3"/>
  <c r="F99" i="3"/>
  <c r="H99" i="3"/>
  <c r="A100" i="3"/>
  <c r="B100" i="3"/>
  <c r="C100" i="3"/>
  <c r="D100" i="3"/>
  <c r="E100" i="3"/>
  <c r="F100" i="3"/>
  <c r="H100" i="3"/>
  <c r="A101" i="3"/>
  <c r="B101" i="3"/>
  <c r="C101" i="3"/>
  <c r="D101" i="3"/>
  <c r="E101" i="3"/>
  <c r="F101" i="3"/>
  <c r="H101" i="3"/>
  <c r="A102" i="3"/>
  <c r="B102" i="3"/>
  <c r="C102" i="3"/>
  <c r="D102" i="3"/>
  <c r="E102" i="3"/>
  <c r="F102" i="3"/>
  <c r="H102" i="3"/>
  <c r="A103" i="3"/>
  <c r="B103" i="3"/>
  <c r="C103" i="3"/>
  <c r="D103" i="3"/>
  <c r="E103" i="3"/>
  <c r="F103" i="3"/>
  <c r="H103" i="3"/>
  <c r="A104" i="3"/>
  <c r="B104" i="3"/>
  <c r="C104" i="3"/>
  <c r="D104" i="3"/>
  <c r="E104" i="3"/>
  <c r="F104" i="3"/>
  <c r="H104" i="3"/>
  <c r="A105" i="3"/>
  <c r="B105" i="3"/>
  <c r="C105" i="3"/>
  <c r="D105" i="3"/>
  <c r="E105" i="3"/>
  <c r="F105" i="3"/>
  <c r="H105" i="3"/>
  <c r="A106" i="3"/>
  <c r="B106" i="3"/>
  <c r="C106" i="3"/>
  <c r="D106" i="3"/>
  <c r="E106" i="3"/>
  <c r="F106" i="3"/>
  <c r="H106" i="3"/>
  <c r="A107" i="3"/>
  <c r="B107" i="3"/>
  <c r="C107" i="3"/>
  <c r="D107" i="3"/>
  <c r="E107" i="3"/>
  <c r="F107" i="3"/>
  <c r="H107" i="3"/>
  <c r="A108" i="3"/>
  <c r="B108" i="3"/>
  <c r="C108" i="3"/>
  <c r="D108" i="3"/>
  <c r="E108" i="3"/>
  <c r="F108" i="3"/>
  <c r="H108" i="3"/>
  <c r="A109" i="3"/>
  <c r="B109" i="3"/>
  <c r="C109" i="3"/>
  <c r="D109" i="3"/>
  <c r="E109" i="3"/>
  <c r="F109" i="3"/>
  <c r="H109" i="3"/>
  <c r="A110" i="3"/>
  <c r="B110" i="3"/>
  <c r="C110" i="3"/>
  <c r="D110" i="3"/>
  <c r="E110" i="3"/>
  <c r="F110" i="3"/>
  <c r="H110" i="3"/>
  <c r="A111" i="3"/>
  <c r="B111" i="3"/>
  <c r="C111" i="3"/>
  <c r="D111" i="3"/>
  <c r="E111" i="3"/>
  <c r="F111" i="3"/>
  <c r="H111" i="3"/>
  <c r="A112" i="3"/>
  <c r="B112" i="3"/>
  <c r="C112" i="3"/>
  <c r="D112" i="3"/>
  <c r="E112" i="3"/>
  <c r="F112" i="3"/>
  <c r="H112" i="3"/>
  <c r="A113" i="3"/>
  <c r="B113" i="3"/>
  <c r="C113" i="3"/>
  <c r="D113" i="3"/>
  <c r="E113" i="3"/>
  <c r="F113" i="3"/>
  <c r="H113" i="3"/>
  <c r="A114" i="3"/>
  <c r="B114" i="3"/>
  <c r="C114" i="3"/>
  <c r="D114" i="3"/>
  <c r="E114" i="3"/>
  <c r="F114" i="3"/>
  <c r="H114" i="3"/>
  <c r="A115" i="3"/>
  <c r="B115" i="3"/>
  <c r="C115" i="3"/>
  <c r="D115" i="3"/>
  <c r="E115" i="3"/>
  <c r="F115" i="3"/>
  <c r="H115" i="3"/>
  <c r="A116" i="3"/>
  <c r="B116" i="3"/>
  <c r="C116" i="3"/>
  <c r="D116" i="3"/>
  <c r="E116" i="3"/>
  <c r="F116" i="3"/>
  <c r="H116" i="3"/>
  <c r="A117" i="3"/>
  <c r="B117" i="3"/>
  <c r="C117" i="3"/>
  <c r="D117" i="3"/>
  <c r="E117" i="3"/>
  <c r="F117" i="3"/>
  <c r="H117" i="3"/>
  <c r="A118" i="3"/>
  <c r="B118" i="3"/>
  <c r="C118" i="3"/>
  <c r="D118" i="3"/>
  <c r="E118" i="3"/>
  <c r="F118" i="3"/>
  <c r="H118" i="3"/>
  <c r="A119" i="3"/>
  <c r="B119" i="3"/>
  <c r="C119" i="3"/>
  <c r="D119" i="3"/>
  <c r="E119" i="3"/>
  <c r="F119" i="3"/>
  <c r="H119" i="3"/>
  <c r="A120" i="3"/>
  <c r="B120" i="3"/>
  <c r="C120" i="3"/>
  <c r="D120" i="3"/>
  <c r="E120" i="3"/>
  <c r="F120" i="3"/>
  <c r="H120" i="3"/>
  <c r="A121" i="3"/>
  <c r="B121" i="3"/>
  <c r="C121" i="3"/>
  <c r="D121" i="3"/>
  <c r="E121" i="3"/>
  <c r="F121" i="3"/>
  <c r="H121" i="3"/>
  <c r="A122" i="3"/>
  <c r="B122" i="3"/>
  <c r="C122" i="3"/>
  <c r="D122" i="3"/>
  <c r="E122" i="3"/>
  <c r="F122" i="3"/>
  <c r="H122" i="3"/>
  <c r="A123" i="3"/>
  <c r="B123" i="3"/>
  <c r="C123" i="3"/>
  <c r="D123" i="3"/>
  <c r="E123" i="3"/>
  <c r="F123" i="3"/>
  <c r="H123" i="3"/>
  <c r="A124" i="3"/>
  <c r="B124" i="3"/>
  <c r="C124" i="3"/>
  <c r="D124" i="3"/>
  <c r="E124" i="3"/>
  <c r="F124" i="3"/>
  <c r="H124" i="3"/>
  <c r="A125" i="3"/>
  <c r="B125" i="3"/>
  <c r="C125" i="3"/>
  <c r="D125" i="3"/>
  <c r="E125" i="3"/>
  <c r="F125" i="3"/>
  <c r="H125" i="3"/>
  <c r="A126" i="3"/>
  <c r="B126" i="3"/>
  <c r="C126" i="3"/>
  <c r="D126" i="3"/>
  <c r="E126" i="3"/>
  <c r="F126" i="3"/>
  <c r="H126" i="3"/>
  <c r="A127" i="3"/>
  <c r="B127" i="3"/>
  <c r="C127" i="3"/>
  <c r="D127" i="3"/>
  <c r="E127" i="3"/>
  <c r="F127" i="3"/>
  <c r="H127" i="3"/>
  <c r="A128" i="3"/>
  <c r="B128" i="3"/>
  <c r="C128" i="3"/>
  <c r="D128" i="3"/>
  <c r="E128" i="3"/>
  <c r="F128" i="3"/>
  <c r="H128" i="3"/>
  <c r="A129" i="3"/>
  <c r="B129" i="3"/>
  <c r="C129" i="3"/>
  <c r="D129" i="3"/>
  <c r="E129" i="3"/>
  <c r="F129" i="3"/>
  <c r="H129" i="3"/>
  <c r="A130" i="3"/>
  <c r="B130" i="3"/>
  <c r="C130" i="3"/>
  <c r="D130" i="3"/>
  <c r="E130" i="3"/>
  <c r="F130" i="3"/>
  <c r="H130" i="3"/>
  <c r="A131" i="3"/>
  <c r="B131" i="3"/>
  <c r="C131" i="3"/>
  <c r="D131" i="3"/>
  <c r="E131" i="3"/>
  <c r="F131" i="3"/>
  <c r="H131" i="3"/>
  <c r="A132" i="3"/>
  <c r="B132" i="3"/>
  <c r="C132" i="3"/>
  <c r="D132" i="3"/>
  <c r="E132" i="3"/>
  <c r="F132" i="3"/>
  <c r="H132" i="3"/>
  <c r="A133" i="3"/>
  <c r="B133" i="3"/>
  <c r="C133" i="3"/>
  <c r="D133" i="3"/>
  <c r="E133" i="3"/>
  <c r="F133" i="3"/>
  <c r="H133" i="3"/>
  <c r="A134" i="3"/>
  <c r="B134" i="3"/>
  <c r="C134" i="3"/>
  <c r="D134" i="3"/>
  <c r="E134" i="3"/>
  <c r="F134" i="3"/>
  <c r="H134" i="3"/>
  <c r="A135" i="3"/>
  <c r="B135" i="3"/>
  <c r="C135" i="3"/>
  <c r="D135" i="3"/>
  <c r="E135" i="3"/>
  <c r="F135" i="3"/>
  <c r="H135" i="3"/>
  <c r="A136" i="3"/>
  <c r="B136" i="3"/>
  <c r="C136" i="3"/>
  <c r="D136" i="3"/>
  <c r="E136" i="3"/>
  <c r="F136" i="3"/>
  <c r="H136" i="3"/>
  <c r="A137" i="3"/>
  <c r="B137" i="3"/>
  <c r="C137" i="3"/>
  <c r="D137" i="3"/>
  <c r="E137" i="3"/>
  <c r="F137" i="3"/>
  <c r="H137" i="3"/>
  <c r="A138" i="3"/>
  <c r="B138" i="3"/>
  <c r="C138" i="3"/>
  <c r="D138" i="3"/>
  <c r="E138" i="3"/>
  <c r="F138" i="3"/>
  <c r="H138" i="3"/>
  <c r="A139" i="3"/>
  <c r="B139" i="3"/>
  <c r="C139" i="3"/>
  <c r="D139" i="3"/>
  <c r="E139" i="3"/>
  <c r="F139" i="3"/>
  <c r="H139" i="3"/>
  <c r="A140" i="3"/>
  <c r="B140" i="3"/>
  <c r="C140" i="3"/>
  <c r="D140" i="3"/>
  <c r="E140" i="3"/>
  <c r="F140" i="3"/>
  <c r="H140" i="3"/>
  <c r="A141" i="3"/>
  <c r="B141" i="3"/>
  <c r="C141" i="3"/>
  <c r="D141" i="3"/>
  <c r="E141" i="3"/>
  <c r="F141" i="3"/>
  <c r="H141" i="3"/>
  <c r="A142" i="3"/>
  <c r="B142" i="3"/>
  <c r="C142" i="3"/>
  <c r="D142" i="3"/>
  <c r="E142" i="3"/>
  <c r="F142" i="3"/>
  <c r="H142" i="3"/>
  <c r="A143" i="3"/>
  <c r="B143" i="3"/>
  <c r="C143" i="3"/>
  <c r="D143" i="3"/>
  <c r="E143" i="3"/>
  <c r="F143" i="3"/>
  <c r="H143" i="3"/>
  <c r="A144" i="3"/>
  <c r="B144" i="3"/>
  <c r="C144" i="3"/>
  <c r="D144" i="3"/>
  <c r="E144" i="3"/>
  <c r="F144" i="3"/>
  <c r="H144" i="3"/>
  <c r="A145" i="3"/>
  <c r="B145" i="3"/>
  <c r="C145" i="3"/>
  <c r="D145" i="3"/>
  <c r="E145" i="3"/>
  <c r="F145" i="3"/>
  <c r="H145" i="3"/>
  <c r="A146" i="3"/>
  <c r="B146" i="3"/>
  <c r="C146" i="3"/>
  <c r="D146" i="3"/>
  <c r="E146" i="3"/>
  <c r="F146" i="3"/>
  <c r="H146" i="3"/>
  <c r="A147" i="3"/>
  <c r="B147" i="3"/>
  <c r="C147" i="3"/>
  <c r="D147" i="3"/>
  <c r="E147" i="3"/>
  <c r="F147" i="3"/>
  <c r="H147" i="3"/>
  <c r="A148" i="3"/>
  <c r="B148" i="3"/>
  <c r="C148" i="3"/>
  <c r="D148" i="3"/>
  <c r="E148" i="3"/>
  <c r="F148" i="3"/>
  <c r="H148" i="3"/>
  <c r="A149" i="3"/>
  <c r="B149" i="3"/>
  <c r="C149" i="3"/>
  <c r="D149" i="3"/>
  <c r="E149" i="3"/>
  <c r="F149" i="3"/>
  <c r="H149" i="3"/>
  <c r="A150" i="3"/>
  <c r="B150" i="3"/>
  <c r="C150" i="3"/>
  <c r="D150" i="3"/>
  <c r="E150" i="3"/>
  <c r="F150" i="3"/>
  <c r="H150" i="3"/>
  <c r="A151" i="3"/>
  <c r="B151" i="3"/>
  <c r="C151" i="3"/>
  <c r="D151" i="3"/>
  <c r="E151" i="3"/>
  <c r="F151" i="3"/>
  <c r="H151" i="3"/>
  <c r="A152" i="3"/>
  <c r="B152" i="3"/>
  <c r="C152" i="3"/>
  <c r="D152" i="3"/>
  <c r="E152" i="3"/>
  <c r="F152" i="3"/>
  <c r="H152" i="3"/>
  <c r="A153" i="3"/>
  <c r="B153" i="3"/>
  <c r="C153" i="3"/>
  <c r="D153" i="3"/>
  <c r="E153" i="3"/>
  <c r="F153" i="3"/>
  <c r="H153" i="3"/>
  <c r="A154" i="3"/>
  <c r="B154" i="3"/>
  <c r="C154" i="3"/>
  <c r="D154" i="3"/>
  <c r="E154" i="3"/>
  <c r="F154" i="3"/>
  <c r="H154" i="3"/>
  <c r="A155" i="3"/>
  <c r="B155" i="3"/>
  <c r="C155" i="3"/>
  <c r="D155" i="3"/>
  <c r="E155" i="3"/>
  <c r="F155" i="3"/>
  <c r="H155" i="3"/>
  <c r="A156" i="3"/>
  <c r="B156" i="3"/>
  <c r="C156" i="3"/>
  <c r="D156" i="3"/>
  <c r="E156" i="3"/>
  <c r="F156" i="3"/>
  <c r="H156" i="3"/>
  <c r="A157" i="3"/>
  <c r="B157" i="3"/>
  <c r="C157" i="3"/>
  <c r="D157" i="3"/>
  <c r="E157" i="3"/>
  <c r="F157" i="3"/>
  <c r="H157" i="3"/>
  <c r="A158" i="3"/>
  <c r="B158" i="3"/>
  <c r="C158" i="3"/>
  <c r="D158" i="3"/>
  <c r="E158" i="3"/>
  <c r="F158" i="3"/>
  <c r="H158" i="3"/>
  <c r="A159" i="3"/>
  <c r="B159" i="3"/>
  <c r="C159" i="3"/>
  <c r="D159" i="3"/>
  <c r="E159" i="3"/>
  <c r="F159" i="3"/>
  <c r="H159" i="3"/>
  <c r="A160" i="3"/>
  <c r="B160" i="3"/>
  <c r="C160" i="3"/>
  <c r="D160" i="3"/>
  <c r="E160" i="3"/>
  <c r="F160" i="3"/>
  <c r="H160" i="3"/>
  <c r="A161" i="3"/>
  <c r="B161" i="3"/>
  <c r="C161" i="3"/>
  <c r="D161" i="3"/>
  <c r="E161" i="3"/>
  <c r="F161" i="3"/>
  <c r="H161" i="3"/>
  <c r="A162" i="3"/>
  <c r="B162" i="3"/>
  <c r="C162" i="3"/>
  <c r="D162" i="3"/>
  <c r="E162" i="3"/>
  <c r="F162" i="3"/>
  <c r="H162" i="3"/>
  <c r="A163" i="3"/>
  <c r="B163" i="3"/>
  <c r="C163" i="3"/>
  <c r="D163" i="3"/>
  <c r="E163" i="3"/>
  <c r="F163" i="3"/>
  <c r="H163" i="3"/>
  <c r="A164" i="3"/>
  <c r="B164" i="3"/>
  <c r="C164" i="3"/>
  <c r="D164" i="3"/>
  <c r="E164" i="3"/>
  <c r="F164" i="3"/>
  <c r="H164" i="3"/>
  <c r="A165" i="3"/>
  <c r="B165" i="3"/>
  <c r="C165" i="3"/>
  <c r="D165" i="3"/>
  <c r="E165" i="3"/>
  <c r="F165" i="3"/>
  <c r="H165" i="3"/>
  <c r="A166" i="3"/>
  <c r="B166" i="3"/>
  <c r="C166" i="3"/>
  <c r="D166" i="3"/>
  <c r="E166" i="3"/>
  <c r="F166" i="3"/>
  <c r="H166" i="3"/>
  <c r="A167" i="3"/>
  <c r="B167" i="3"/>
  <c r="C167" i="3"/>
  <c r="D167" i="3"/>
  <c r="E167" i="3"/>
  <c r="F167" i="3"/>
  <c r="H167" i="3"/>
  <c r="A168" i="3"/>
  <c r="B168" i="3"/>
  <c r="C168" i="3"/>
  <c r="D168" i="3"/>
  <c r="E168" i="3"/>
  <c r="F168" i="3"/>
  <c r="H168" i="3"/>
  <c r="A169" i="3"/>
  <c r="B169" i="3"/>
  <c r="C169" i="3"/>
  <c r="D169" i="3"/>
  <c r="E169" i="3"/>
  <c r="F169" i="3"/>
  <c r="H169" i="3"/>
  <c r="A170" i="3"/>
  <c r="B170" i="3"/>
  <c r="C170" i="3"/>
  <c r="D170" i="3"/>
  <c r="E170" i="3"/>
  <c r="F170" i="3"/>
  <c r="H170" i="3"/>
  <c r="A171" i="3"/>
  <c r="B171" i="3"/>
  <c r="C171" i="3"/>
  <c r="D171" i="3"/>
  <c r="E171" i="3"/>
  <c r="F171" i="3"/>
  <c r="H171" i="3"/>
  <c r="A172" i="3"/>
  <c r="B172" i="3"/>
  <c r="C172" i="3"/>
  <c r="D172" i="3"/>
  <c r="E172" i="3"/>
  <c r="F172" i="3"/>
  <c r="H172" i="3"/>
  <c r="A173" i="3"/>
  <c r="B173" i="3"/>
  <c r="C173" i="3"/>
  <c r="D173" i="3"/>
  <c r="E173" i="3"/>
  <c r="F173" i="3"/>
  <c r="H173" i="3"/>
  <c r="A174" i="3"/>
  <c r="B174" i="3"/>
  <c r="C174" i="3"/>
  <c r="D174" i="3"/>
  <c r="E174" i="3"/>
  <c r="F174" i="3"/>
  <c r="H174" i="3"/>
  <c r="A175" i="3"/>
  <c r="B175" i="3"/>
  <c r="C175" i="3"/>
  <c r="D175" i="3"/>
  <c r="E175" i="3"/>
  <c r="F175" i="3"/>
  <c r="H175" i="3"/>
  <c r="A176" i="3"/>
  <c r="B176" i="3"/>
  <c r="C176" i="3"/>
  <c r="D176" i="3"/>
  <c r="E176" i="3"/>
  <c r="F176" i="3"/>
  <c r="H176" i="3"/>
  <c r="A177" i="3"/>
  <c r="B177" i="3"/>
  <c r="C177" i="3"/>
  <c r="D177" i="3"/>
  <c r="E177" i="3"/>
  <c r="F177" i="3"/>
  <c r="H177" i="3"/>
  <c r="A178" i="3"/>
  <c r="B178" i="3"/>
  <c r="C178" i="3"/>
  <c r="D178" i="3"/>
  <c r="E178" i="3"/>
  <c r="F178" i="3"/>
  <c r="H178" i="3"/>
  <c r="A179" i="3"/>
  <c r="B179" i="3"/>
  <c r="C179" i="3"/>
  <c r="D179" i="3"/>
  <c r="E179" i="3"/>
  <c r="F179" i="3"/>
  <c r="H179" i="3"/>
  <c r="A180" i="3"/>
  <c r="B180" i="3"/>
  <c r="C180" i="3"/>
  <c r="D180" i="3"/>
  <c r="E180" i="3"/>
  <c r="F180" i="3"/>
  <c r="H180" i="3"/>
  <c r="A181" i="3"/>
  <c r="B181" i="3"/>
  <c r="C181" i="3"/>
  <c r="D181" i="3"/>
  <c r="E181" i="3"/>
  <c r="F181" i="3"/>
  <c r="H181" i="3"/>
  <c r="A182" i="3"/>
  <c r="B182" i="3"/>
  <c r="C182" i="3"/>
  <c r="D182" i="3"/>
  <c r="E182" i="3"/>
  <c r="F182" i="3"/>
  <c r="H182" i="3"/>
  <c r="A183" i="3"/>
  <c r="B183" i="3"/>
  <c r="C183" i="3"/>
  <c r="D183" i="3"/>
  <c r="E183" i="3"/>
  <c r="F183" i="3"/>
  <c r="H183" i="3"/>
  <c r="A184" i="3"/>
  <c r="B184" i="3"/>
  <c r="C184" i="3"/>
  <c r="D184" i="3"/>
  <c r="E184" i="3"/>
  <c r="F184" i="3"/>
  <c r="H184" i="3"/>
  <c r="A185" i="3"/>
  <c r="B185" i="3"/>
  <c r="C185" i="3"/>
  <c r="D185" i="3"/>
  <c r="E185" i="3"/>
  <c r="F185" i="3"/>
  <c r="H185" i="3"/>
  <c r="A186" i="3"/>
  <c r="B186" i="3"/>
  <c r="C186" i="3"/>
  <c r="D186" i="3"/>
  <c r="E186" i="3"/>
  <c r="F186" i="3"/>
  <c r="H186" i="3"/>
  <c r="A187" i="3"/>
  <c r="B187" i="3"/>
  <c r="C187" i="3"/>
  <c r="D187" i="3"/>
  <c r="E187" i="3"/>
  <c r="F187" i="3"/>
  <c r="H187" i="3"/>
  <c r="A188" i="3"/>
  <c r="B188" i="3"/>
  <c r="C188" i="3"/>
  <c r="D188" i="3"/>
  <c r="E188" i="3"/>
  <c r="F188" i="3"/>
  <c r="H188" i="3"/>
  <c r="A189" i="3"/>
  <c r="B189" i="3"/>
  <c r="C189" i="3"/>
  <c r="D189" i="3"/>
  <c r="E189" i="3"/>
  <c r="F189" i="3"/>
  <c r="H189" i="3"/>
  <c r="A190" i="3"/>
  <c r="B190" i="3"/>
  <c r="C190" i="3"/>
  <c r="D190" i="3"/>
  <c r="E190" i="3"/>
  <c r="F190" i="3"/>
  <c r="H190" i="3"/>
  <c r="A191" i="3"/>
  <c r="B191" i="3"/>
  <c r="C191" i="3"/>
  <c r="D191" i="3"/>
  <c r="E191" i="3"/>
  <c r="F191" i="3"/>
  <c r="H191" i="3"/>
  <c r="A192" i="3"/>
  <c r="B192" i="3"/>
  <c r="C192" i="3"/>
  <c r="D192" i="3"/>
  <c r="E192" i="3"/>
  <c r="F192" i="3"/>
  <c r="H192" i="3"/>
  <c r="A193" i="3"/>
  <c r="B193" i="3"/>
  <c r="C193" i="3"/>
  <c r="D193" i="3"/>
  <c r="E193" i="3"/>
  <c r="F193" i="3"/>
  <c r="H193" i="3"/>
  <c r="A194" i="3"/>
  <c r="B194" i="3"/>
  <c r="C194" i="3"/>
  <c r="D194" i="3"/>
  <c r="E194" i="3"/>
  <c r="F194" i="3"/>
  <c r="H194" i="3"/>
  <c r="A195" i="3"/>
  <c r="B195" i="3"/>
  <c r="C195" i="3"/>
  <c r="D195" i="3"/>
  <c r="E195" i="3"/>
  <c r="F195" i="3"/>
  <c r="H195" i="3"/>
  <c r="A196" i="3"/>
  <c r="B196" i="3"/>
  <c r="C196" i="3"/>
  <c r="D196" i="3"/>
  <c r="E196" i="3"/>
  <c r="F196" i="3"/>
  <c r="H196" i="3"/>
  <c r="A197" i="3"/>
  <c r="B197" i="3"/>
  <c r="C197" i="3"/>
  <c r="D197" i="3"/>
  <c r="E197" i="3"/>
  <c r="F197" i="3"/>
  <c r="H197" i="3"/>
  <c r="A198" i="3"/>
  <c r="B198" i="3"/>
  <c r="C198" i="3"/>
  <c r="D198" i="3"/>
  <c r="E198" i="3"/>
  <c r="F198" i="3"/>
  <c r="H198" i="3"/>
  <c r="A199" i="3"/>
  <c r="B199" i="3"/>
  <c r="C199" i="3"/>
  <c r="D199" i="3"/>
  <c r="E199" i="3"/>
  <c r="F199" i="3"/>
  <c r="H199" i="3"/>
  <c r="A200" i="3"/>
  <c r="B200" i="3"/>
  <c r="C200" i="3"/>
  <c r="D200" i="3"/>
  <c r="E200" i="3"/>
  <c r="F200" i="3"/>
  <c r="H200" i="3"/>
  <c r="A201" i="3"/>
  <c r="B201" i="3"/>
  <c r="C201" i="3"/>
  <c r="D201" i="3"/>
  <c r="E201" i="3"/>
  <c r="F201" i="3"/>
  <c r="H201" i="3"/>
  <c r="A202" i="3"/>
  <c r="B202" i="3"/>
  <c r="C202" i="3"/>
  <c r="D202" i="3"/>
  <c r="E202" i="3"/>
  <c r="F202" i="3"/>
  <c r="H202" i="3"/>
  <c r="A203" i="3"/>
  <c r="B203" i="3"/>
  <c r="C203" i="3"/>
  <c r="D203" i="3"/>
  <c r="E203" i="3"/>
  <c r="F203" i="3"/>
  <c r="H203" i="3"/>
  <c r="A204" i="3"/>
  <c r="B204" i="3"/>
  <c r="C204" i="3"/>
  <c r="D204" i="3"/>
  <c r="E204" i="3"/>
  <c r="F204" i="3"/>
  <c r="H204" i="3"/>
  <c r="A205" i="3"/>
  <c r="B205" i="3"/>
  <c r="C205" i="3"/>
  <c r="D205" i="3"/>
  <c r="E205" i="3"/>
  <c r="F205" i="3"/>
  <c r="H205" i="3"/>
  <c r="A206" i="3"/>
  <c r="B206" i="3"/>
  <c r="C206" i="3"/>
  <c r="D206" i="3"/>
  <c r="E206" i="3"/>
  <c r="F206" i="3"/>
  <c r="H206" i="3"/>
  <c r="A207" i="3"/>
  <c r="B207" i="3"/>
  <c r="C207" i="3"/>
  <c r="D207" i="3"/>
  <c r="E207" i="3"/>
  <c r="F207" i="3"/>
  <c r="H207" i="3"/>
  <c r="A208" i="3"/>
  <c r="B208" i="3"/>
  <c r="C208" i="3"/>
  <c r="D208" i="3"/>
  <c r="E208" i="3"/>
  <c r="F208" i="3"/>
  <c r="H208" i="3"/>
  <c r="A209" i="3"/>
  <c r="B209" i="3"/>
  <c r="C209" i="3"/>
  <c r="D209" i="3"/>
  <c r="E209" i="3"/>
  <c r="F209" i="3"/>
  <c r="H209" i="3"/>
  <c r="A210" i="3"/>
  <c r="B210" i="3"/>
  <c r="C210" i="3"/>
  <c r="D210" i="3"/>
  <c r="E210" i="3"/>
  <c r="F210" i="3"/>
  <c r="H210" i="3"/>
  <c r="A211" i="3"/>
  <c r="B211" i="3"/>
  <c r="C211" i="3"/>
  <c r="D211" i="3"/>
  <c r="E211" i="3"/>
  <c r="F211" i="3"/>
  <c r="H211" i="3"/>
  <c r="A212" i="3"/>
  <c r="B212" i="3"/>
  <c r="C212" i="3"/>
  <c r="D212" i="3"/>
  <c r="E212" i="3"/>
  <c r="F212" i="3"/>
  <c r="H212" i="3"/>
  <c r="A213" i="3"/>
  <c r="B213" i="3"/>
  <c r="C213" i="3"/>
  <c r="D213" i="3"/>
  <c r="E213" i="3"/>
  <c r="F213" i="3"/>
  <c r="H213" i="3"/>
  <c r="A214" i="3"/>
  <c r="B214" i="3"/>
  <c r="C214" i="3"/>
  <c r="D214" i="3"/>
  <c r="E214" i="3"/>
  <c r="F214" i="3"/>
  <c r="H214" i="3"/>
  <c r="A215" i="3"/>
  <c r="B215" i="3"/>
  <c r="C215" i="3"/>
  <c r="D215" i="3"/>
  <c r="E215" i="3"/>
  <c r="F215" i="3"/>
  <c r="H215" i="3"/>
  <c r="A216" i="3"/>
  <c r="B216" i="3"/>
  <c r="C216" i="3"/>
  <c r="D216" i="3"/>
  <c r="E216" i="3"/>
  <c r="F216" i="3"/>
  <c r="H216" i="3"/>
  <c r="A217" i="3"/>
  <c r="B217" i="3"/>
  <c r="C217" i="3"/>
  <c r="D217" i="3"/>
  <c r="E217" i="3"/>
  <c r="F217" i="3"/>
  <c r="H217" i="3"/>
  <c r="A218" i="3"/>
  <c r="B218" i="3"/>
  <c r="C218" i="3"/>
  <c r="D218" i="3"/>
  <c r="E218" i="3"/>
  <c r="F218" i="3"/>
  <c r="H218" i="3"/>
  <c r="A219" i="3"/>
  <c r="B219" i="3"/>
  <c r="C219" i="3"/>
  <c r="D219" i="3"/>
  <c r="E219" i="3"/>
  <c r="F219" i="3"/>
  <c r="H219" i="3"/>
  <c r="A220" i="3"/>
  <c r="B220" i="3"/>
  <c r="C220" i="3"/>
  <c r="D220" i="3"/>
  <c r="E220" i="3"/>
  <c r="F220" i="3"/>
  <c r="H220" i="3"/>
  <c r="A221" i="3"/>
  <c r="B221" i="3"/>
  <c r="C221" i="3"/>
  <c r="D221" i="3"/>
  <c r="E221" i="3"/>
  <c r="F221" i="3"/>
  <c r="H221" i="3"/>
  <c r="A222" i="3"/>
  <c r="B222" i="3"/>
  <c r="C222" i="3"/>
  <c r="D222" i="3"/>
  <c r="E222" i="3"/>
  <c r="F222" i="3"/>
  <c r="H222" i="3"/>
  <c r="A223" i="3"/>
  <c r="B223" i="3"/>
  <c r="C223" i="3"/>
  <c r="D223" i="3"/>
  <c r="E223" i="3"/>
  <c r="F223" i="3"/>
  <c r="H223" i="3"/>
  <c r="A224" i="3"/>
  <c r="B224" i="3"/>
  <c r="C224" i="3"/>
  <c r="D224" i="3"/>
  <c r="E224" i="3"/>
  <c r="F224" i="3"/>
  <c r="H224" i="3"/>
  <c r="A225" i="3"/>
  <c r="B225" i="3"/>
  <c r="C225" i="3"/>
  <c r="D225" i="3"/>
  <c r="E225" i="3"/>
  <c r="F225" i="3"/>
  <c r="H225" i="3"/>
  <c r="A226" i="3"/>
  <c r="B226" i="3"/>
  <c r="C226" i="3"/>
  <c r="D226" i="3"/>
  <c r="E226" i="3"/>
  <c r="F226" i="3"/>
  <c r="H226" i="3"/>
  <c r="A227" i="3"/>
  <c r="B227" i="3"/>
  <c r="C227" i="3"/>
  <c r="D227" i="3"/>
  <c r="E227" i="3"/>
  <c r="F227" i="3"/>
  <c r="H227" i="3"/>
  <c r="A228" i="3"/>
  <c r="B228" i="3"/>
  <c r="C228" i="3"/>
  <c r="D228" i="3"/>
  <c r="E228" i="3"/>
  <c r="F228" i="3"/>
  <c r="H228" i="3"/>
  <c r="A229" i="3"/>
  <c r="B229" i="3"/>
  <c r="C229" i="3"/>
  <c r="D229" i="3"/>
  <c r="E229" i="3"/>
  <c r="F229" i="3"/>
  <c r="H229" i="3"/>
  <c r="A230" i="3"/>
  <c r="B230" i="3"/>
  <c r="C230" i="3"/>
  <c r="D230" i="3"/>
  <c r="E230" i="3"/>
  <c r="F230" i="3"/>
  <c r="H230" i="3"/>
  <c r="A231" i="3"/>
  <c r="B231" i="3"/>
  <c r="C231" i="3"/>
  <c r="D231" i="3"/>
  <c r="E231" i="3"/>
  <c r="F231" i="3"/>
  <c r="H231" i="3"/>
  <c r="A232" i="3"/>
  <c r="B232" i="3"/>
  <c r="C232" i="3"/>
  <c r="D232" i="3"/>
  <c r="E232" i="3"/>
  <c r="F232" i="3"/>
  <c r="H232" i="3"/>
  <c r="A233" i="3"/>
  <c r="B233" i="3"/>
  <c r="C233" i="3"/>
  <c r="D233" i="3"/>
  <c r="E233" i="3"/>
  <c r="F233" i="3"/>
  <c r="H233" i="3"/>
  <c r="A234" i="3"/>
  <c r="B234" i="3"/>
  <c r="C234" i="3"/>
  <c r="D234" i="3"/>
  <c r="E234" i="3"/>
  <c r="F234" i="3"/>
  <c r="H234" i="3"/>
  <c r="A235" i="3"/>
  <c r="B235" i="3"/>
  <c r="C235" i="3"/>
  <c r="D235" i="3"/>
  <c r="E235" i="3"/>
  <c r="F235" i="3"/>
  <c r="H235" i="3"/>
  <c r="A236" i="3"/>
  <c r="B236" i="3"/>
  <c r="C236" i="3"/>
  <c r="D236" i="3"/>
  <c r="E236" i="3"/>
  <c r="F236" i="3"/>
  <c r="H236" i="3"/>
  <c r="A237" i="3"/>
  <c r="B237" i="3"/>
  <c r="C237" i="3"/>
  <c r="D237" i="3"/>
  <c r="E237" i="3"/>
  <c r="F237" i="3"/>
  <c r="H237" i="3"/>
  <c r="A238" i="3"/>
  <c r="B238" i="3"/>
  <c r="C238" i="3"/>
  <c r="D238" i="3"/>
  <c r="E238" i="3"/>
  <c r="F238" i="3"/>
  <c r="H238" i="3"/>
  <c r="A239" i="3"/>
  <c r="B239" i="3"/>
  <c r="C239" i="3"/>
  <c r="D239" i="3"/>
  <c r="E239" i="3"/>
  <c r="F239" i="3"/>
  <c r="H239" i="3"/>
  <c r="A240" i="3"/>
  <c r="B240" i="3"/>
  <c r="C240" i="3"/>
  <c r="D240" i="3"/>
  <c r="E240" i="3"/>
  <c r="F240" i="3"/>
  <c r="H240" i="3"/>
  <c r="A241" i="3"/>
  <c r="B241" i="3"/>
  <c r="C241" i="3"/>
  <c r="D241" i="3"/>
  <c r="E241" i="3"/>
  <c r="F241" i="3"/>
  <c r="H241" i="3"/>
  <c r="A242" i="3"/>
  <c r="B242" i="3"/>
  <c r="C242" i="3"/>
  <c r="D242" i="3"/>
  <c r="E242" i="3"/>
  <c r="F242" i="3"/>
  <c r="H242" i="3"/>
  <c r="A243" i="3"/>
  <c r="B243" i="3"/>
  <c r="C243" i="3"/>
  <c r="D243" i="3"/>
  <c r="E243" i="3"/>
  <c r="F243" i="3"/>
  <c r="H243" i="3"/>
  <c r="A244" i="3"/>
  <c r="B244" i="3"/>
  <c r="C244" i="3"/>
  <c r="D244" i="3"/>
  <c r="E244" i="3"/>
  <c r="F244" i="3"/>
  <c r="H244" i="3"/>
  <c r="A245" i="3"/>
  <c r="B245" i="3"/>
  <c r="C245" i="3"/>
  <c r="D245" i="3"/>
  <c r="E245" i="3"/>
  <c r="F245" i="3"/>
  <c r="H245" i="3"/>
  <c r="A246" i="3"/>
  <c r="B246" i="3"/>
  <c r="C246" i="3"/>
  <c r="D246" i="3"/>
  <c r="E246" i="3"/>
  <c r="F246" i="3"/>
  <c r="H246" i="3"/>
  <c r="A247" i="3"/>
  <c r="B247" i="3"/>
  <c r="C247" i="3"/>
  <c r="D247" i="3"/>
  <c r="E247" i="3"/>
  <c r="F247" i="3"/>
  <c r="H247" i="3"/>
  <c r="A248" i="3"/>
  <c r="B248" i="3"/>
  <c r="C248" i="3"/>
  <c r="D248" i="3"/>
  <c r="E248" i="3"/>
  <c r="F248" i="3"/>
  <c r="H248" i="3"/>
  <c r="A249" i="3"/>
  <c r="B249" i="3"/>
  <c r="C249" i="3"/>
  <c r="D249" i="3"/>
  <c r="E249" i="3"/>
  <c r="F249" i="3"/>
  <c r="H249" i="3"/>
  <c r="A250" i="3"/>
  <c r="B250" i="3"/>
  <c r="C250" i="3"/>
  <c r="D250" i="3"/>
  <c r="E250" i="3"/>
  <c r="F250" i="3"/>
  <c r="H250" i="3"/>
  <c r="A251" i="3"/>
  <c r="B251" i="3"/>
  <c r="C251" i="3"/>
  <c r="D251" i="3"/>
  <c r="E251" i="3"/>
  <c r="F251" i="3"/>
  <c r="H251" i="3"/>
  <c r="A252" i="3"/>
  <c r="B252" i="3"/>
  <c r="C252" i="3"/>
  <c r="D252" i="3"/>
  <c r="E252" i="3"/>
  <c r="F252" i="3"/>
  <c r="H252" i="3"/>
  <c r="A253" i="3"/>
  <c r="B253" i="3"/>
  <c r="C253" i="3"/>
  <c r="D253" i="3"/>
  <c r="E253" i="3"/>
  <c r="F253" i="3"/>
  <c r="H253" i="3"/>
  <c r="A254" i="3"/>
  <c r="B254" i="3"/>
  <c r="C254" i="3"/>
  <c r="D254" i="3"/>
  <c r="E254" i="3"/>
  <c r="F254" i="3"/>
  <c r="H254" i="3"/>
  <c r="A255" i="3"/>
  <c r="B255" i="3"/>
  <c r="C255" i="3"/>
  <c r="D255" i="3"/>
  <c r="E255" i="3"/>
  <c r="F255" i="3"/>
  <c r="H255" i="3"/>
  <c r="A256" i="3"/>
  <c r="B256" i="3"/>
  <c r="C256" i="3"/>
  <c r="D256" i="3"/>
  <c r="E256" i="3"/>
  <c r="F256" i="3"/>
  <c r="H256" i="3"/>
  <c r="A257" i="3"/>
  <c r="B257" i="3"/>
  <c r="C257" i="3"/>
  <c r="D257" i="3"/>
  <c r="E257" i="3"/>
  <c r="F257" i="3"/>
  <c r="H257" i="3"/>
  <c r="A258" i="3"/>
  <c r="B258" i="3"/>
  <c r="C258" i="3"/>
  <c r="D258" i="3"/>
  <c r="E258" i="3"/>
  <c r="F258" i="3"/>
  <c r="H258" i="3"/>
  <c r="A259" i="3"/>
  <c r="B259" i="3"/>
  <c r="C259" i="3"/>
  <c r="D259" i="3"/>
  <c r="E259" i="3"/>
  <c r="F259" i="3"/>
  <c r="H259" i="3"/>
  <c r="A260" i="3"/>
  <c r="B260" i="3"/>
  <c r="C260" i="3"/>
  <c r="D260" i="3"/>
  <c r="E260" i="3"/>
  <c r="F260" i="3"/>
  <c r="H260" i="3"/>
  <c r="A261" i="3"/>
  <c r="B261" i="3"/>
  <c r="C261" i="3"/>
  <c r="D261" i="3"/>
  <c r="E261" i="3"/>
  <c r="F261" i="3"/>
  <c r="H261" i="3"/>
  <c r="A262" i="3"/>
  <c r="B262" i="3"/>
  <c r="C262" i="3"/>
  <c r="D262" i="3"/>
  <c r="E262" i="3"/>
  <c r="F262" i="3"/>
  <c r="H262" i="3"/>
  <c r="A263" i="3"/>
  <c r="B263" i="3"/>
  <c r="C263" i="3"/>
  <c r="D263" i="3"/>
  <c r="E263" i="3"/>
  <c r="F263" i="3"/>
  <c r="H263" i="3"/>
  <c r="A264" i="3"/>
  <c r="B264" i="3"/>
  <c r="C264" i="3"/>
  <c r="D264" i="3"/>
  <c r="E264" i="3"/>
  <c r="F264" i="3"/>
  <c r="H264" i="3"/>
  <c r="A265" i="3"/>
  <c r="B265" i="3"/>
  <c r="C265" i="3"/>
  <c r="D265" i="3"/>
  <c r="E265" i="3"/>
  <c r="F265" i="3"/>
  <c r="H265" i="3"/>
  <c r="A266" i="3"/>
  <c r="B266" i="3"/>
  <c r="C266" i="3"/>
  <c r="D266" i="3"/>
  <c r="E266" i="3"/>
  <c r="F266" i="3"/>
  <c r="H266" i="3"/>
  <c r="A267" i="3"/>
  <c r="B267" i="3"/>
  <c r="C267" i="3"/>
  <c r="D267" i="3"/>
  <c r="E267" i="3"/>
  <c r="F267" i="3"/>
  <c r="H267" i="3"/>
  <c r="A268" i="3"/>
  <c r="B268" i="3"/>
  <c r="C268" i="3"/>
  <c r="D268" i="3"/>
  <c r="E268" i="3"/>
  <c r="F268" i="3"/>
  <c r="H268" i="3"/>
  <c r="A269" i="3"/>
  <c r="B269" i="3"/>
  <c r="C269" i="3"/>
  <c r="D269" i="3"/>
  <c r="E269" i="3"/>
  <c r="F269" i="3"/>
  <c r="H269" i="3"/>
  <c r="A270" i="3"/>
  <c r="B270" i="3"/>
  <c r="C270" i="3"/>
  <c r="D270" i="3"/>
  <c r="E270" i="3"/>
  <c r="F270" i="3"/>
  <c r="H270" i="3"/>
  <c r="A271" i="3"/>
  <c r="B271" i="3"/>
  <c r="C271" i="3"/>
  <c r="D271" i="3"/>
  <c r="E271" i="3"/>
  <c r="F271" i="3"/>
  <c r="H271" i="3"/>
  <c r="A272" i="3"/>
  <c r="B272" i="3"/>
  <c r="C272" i="3"/>
  <c r="D272" i="3"/>
  <c r="E272" i="3"/>
  <c r="F272" i="3"/>
  <c r="H272" i="3"/>
  <c r="A273" i="3"/>
  <c r="B273" i="3"/>
  <c r="C273" i="3"/>
  <c r="D273" i="3"/>
  <c r="E273" i="3"/>
  <c r="F273" i="3"/>
  <c r="H273" i="3"/>
  <c r="A274" i="3"/>
  <c r="B274" i="3"/>
  <c r="C274" i="3"/>
  <c r="D274" i="3"/>
  <c r="E274" i="3"/>
  <c r="F274" i="3"/>
  <c r="H274" i="3"/>
  <c r="A275" i="3"/>
  <c r="B275" i="3"/>
  <c r="C275" i="3"/>
  <c r="D275" i="3"/>
  <c r="E275" i="3"/>
  <c r="F275" i="3"/>
  <c r="H275" i="3"/>
  <c r="A276" i="3"/>
  <c r="B276" i="3"/>
  <c r="C276" i="3"/>
  <c r="D276" i="3"/>
  <c r="E276" i="3"/>
  <c r="F276" i="3"/>
  <c r="H276" i="3"/>
  <c r="A277" i="3"/>
  <c r="B277" i="3"/>
  <c r="C277" i="3"/>
  <c r="D277" i="3"/>
  <c r="E277" i="3"/>
  <c r="F277" i="3"/>
  <c r="H277" i="3"/>
  <c r="A278" i="3"/>
  <c r="B278" i="3"/>
  <c r="C278" i="3"/>
  <c r="D278" i="3"/>
  <c r="E278" i="3"/>
  <c r="F278" i="3"/>
  <c r="H278" i="3"/>
  <c r="A279" i="3"/>
  <c r="B279" i="3"/>
  <c r="C279" i="3"/>
  <c r="D279" i="3"/>
  <c r="E279" i="3"/>
  <c r="F279" i="3"/>
  <c r="H279" i="3"/>
  <c r="A280" i="3"/>
  <c r="B280" i="3"/>
  <c r="C280" i="3"/>
  <c r="D280" i="3"/>
  <c r="E280" i="3"/>
  <c r="F280" i="3"/>
  <c r="H280" i="3"/>
  <c r="A281" i="3"/>
  <c r="B281" i="3"/>
  <c r="C281" i="3"/>
  <c r="D281" i="3"/>
  <c r="E281" i="3"/>
  <c r="F281" i="3"/>
  <c r="H281" i="3"/>
  <c r="A282" i="3"/>
  <c r="B282" i="3"/>
  <c r="C282" i="3"/>
  <c r="D282" i="3"/>
  <c r="E282" i="3"/>
  <c r="F282" i="3"/>
  <c r="H282" i="3"/>
  <c r="A283" i="3"/>
  <c r="B283" i="3"/>
  <c r="C283" i="3"/>
  <c r="D283" i="3"/>
  <c r="E283" i="3"/>
  <c r="F283" i="3"/>
  <c r="H283" i="3"/>
  <c r="A284" i="3"/>
  <c r="B284" i="3"/>
  <c r="C284" i="3"/>
  <c r="D284" i="3"/>
  <c r="E284" i="3"/>
  <c r="F284" i="3"/>
  <c r="H284" i="3"/>
  <c r="A285" i="3"/>
  <c r="B285" i="3"/>
  <c r="C285" i="3"/>
  <c r="D285" i="3"/>
  <c r="E285" i="3"/>
  <c r="F285" i="3"/>
  <c r="H285" i="3"/>
  <c r="A286" i="3"/>
  <c r="B286" i="3"/>
  <c r="C286" i="3"/>
  <c r="D286" i="3"/>
  <c r="E286" i="3"/>
  <c r="F286" i="3"/>
  <c r="H286" i="3"/>
  <c r="A287" i="3"/>
  <c r="B287" i="3"/>
  <c r="C287" i="3"/>
  <c r="D287" i="3"/>
  <c r="E287" i="3"/>
  <c r="F287" i="3"/>
  <c r="H287" i="3"/>
  <c r="A288" i="3"/>
  <c r="B288" i="3"/>
  <c r="C288" i="3"/>
  <c r="D288" i="3"/>
  <c r="E288" i="3"/>
  <c r="F288" i="3"/>
  <c r="H288" i="3"/>
  <c r="A289" i="3"/>
  <c r="B289" i="3"/>
  <c r="C289" i="3"/>
  <c r="D289" i="3"/>
  <c r="E289" i="3"/>
  <c r="F289" i="3"/>
  <c r="H289" i="3"/>
  <c r="A290" i="3"/>
  <c r="B290" i="3"/>
  <c r="C290" i="3"/>
  <c r="D290" i="3"/>
  <c r="E290" i="3"/>
  <c r="F290" i="3"/>
  <c r="H290" i="3"/>
  <c r="A291" i="3"/>
  <c r="B291" i="3"/>
  <c r="C291" i="3"/>
  <c r="D291" i="3"/>
  <c r="E291" i="3"/>
  <c r="F291" i="3"/>
  <c r="H291" i="3"/>
  <c r="A292" i="3"/>
  <c r="B292" i="3"/>
  <c r="C292" i="3"/>
  <c r="D292" i="3"/>
  <c r="E292" i="3"/>
  <c r="F292" i="3"/>
  <c r="H292" i="3"/>
  <c r="A293" i="3"/>
  <c r="B293" i="3"/>
  <c r="C293" i="3"/>
  <c r="D293" i="3"/>
  <c r="E293" i="3"/>
  <c r="F293" i="3"/>
  <c r="H293" i="3"/>
  <c r="A294" i="3"/>
  <c r="B294" i="3"/>
  <c r="C294" i="3"/>
  <c r="D294" i="3"/>
  <c r="E294" i="3"/>
  <c r="F294" i="3"/>
  <c r="H294" i="3"/>
  <c r="A295" i="3"/>
  <c r="B295" i="3"/>
  <c r="C295" i="3"/>
  <c r="D295" i="3"/>
  <c r="E295" i="3"/>
  <c r="F295" i="3"/>
  <c r="H295" i="3"/>
  <c r="A296" i="3"/>
  <c r="B296" i="3"/>
  <c r="C296" i="3"/>
  <c r="D296" i="3"/>
  <c r="E296" i="3"/>
  <c r="F296" i="3"/>
  <c r="H296" i="3"/>
  <c r="A297" i="3"/>
  <c r="B297" i="3"/>
  <c r="C297" i="3"/>
  <c r="D297" i="3"/>
  <c r="E297" i="3"/>
  <c r="F297" i="3"/>
  <c r="H297" i="3"/>
  <c r="A298" i="3"/>
  <c r="B298" i="3"/>
  <c r="C298" i="3"/>
  <c r="D298" i="3"/>
  <c r="E298" i="3"/>
  <c r="F298" i="3"/>
  <c r="H298" i="3"/>
  <c r="A299" i="3"/>
  <c r="B299" i="3"/>
  <c r="C299" i="3"/>
  <c r="D299" i="3"/>
  <c r="E299" i="3"/>
  <c r="F299" i="3"/>
  <c r="H299" i="3"/>
  <c r="A300" i="3"/>
  <c r="B300" i="3"/>
  <c r="C300" i="3"/>
  <c r="D300" i="3"/>
  <c r="E300" i="3"/>
  <c r="F300" i="3"/>
  <c r="H300" i="3"/>
  <c r="A301" i="3"/>
  <c r="B301" i="3"/>
  <c r="C301" i="3"/>
  <c r="D301" i="3"/>
  <c r="E301" i="3"/>
  <c r="F301" i="3"/>
  <c r="H301" i="3"/>
  <c r="A302" i="3"/>
  <c r="B302" i="3"/>
  <c r="C302" i="3"/>
  <c r="D302" i="3"/>
  <c r="E302" i="3"/>
  <c r="F302" i="3"/>
  <c r="H302" i="3"/>
  <c r="A303" i="3"/>
  <c r="B303" i="3"/>
  <c r="C303" i="3"/>
  <c r="D303" i="3"/>
  <c r="E303" i="3"/>
  <c r="F303" i="3"/>
  <c r="H303" i="3"/>
  <c r="A304" i="3"/>
  <c r="B304" i="3"/>
  <c r="C304" i="3"/>
  <c r="D304" i="3"/>
  <c r="E304" i="3"/>
  <c r="F304" i="3"/>
  <c r="H304" i="3"/>
  <c r="A305" i="3"/>
  <c r="B305" i="3"/>
  <c r="C305" i="3"/>
  <c r="D305" i="3"/>
  <c r="E305" i="3"/>
  <c r="F305" i="3"/>
  <c r="H305" i="3"/>
  <c r="A306" i="3"/>
  <c r="B306" i="3"/>
  <c r="C306" i="3"/>
  <c r="D306" i="3"/>
  <c r="E306" i="3"/>
  <c r="F306" i="3"/>
  <c r="H306" i="3"/>
  <c r="A307" i="3"/>
  <c r="B307" i="3"/>
  <c r="C307" i="3"/>
  <c r="D307" i="3"/>
  <c r="E307" i="3"/>
  <c r="F307" i="3"/>
  <c r="H307" i="3"/>
  <c r="A308" i="3"/>
  <c r="B308" i="3"/>
  <c r="C308" i="3"/>
  <c r="D308" i="3"/>
  <c r="E308" i="3"/>
  <c r="F308" i="3"/>
  <c r="H308" i="3"/>
  <c r="A309" i="3"/>
  <c r="B309" i="3"/>
  <c r="C309" i="3"/>
  <c r="D309" i="3"/>
  <c r="E309" i="3"/>
  <c r="F309" i="3"/>
  <c r="H309" i="3"/>
  <c r="A310" i="3"/>
  <c r="B310" i="3"/>
  <c r="C310" i="3"/>
  <c r="D310" i="3"/>
  <c r="E310" i="3"/>
  <c r="F310" i="3"/>
  <c r="H310" i="3"/>
  <c r="A311" i="3"/>
  <c r="B311" i="3"/>
  <c r="C311" i="3"/>
  <c r="D311" i="3"/>
  <c r="E311" i="3"/>
  <c r="F311" i="3"/>
  <c r="H311" i="3"/>
  <c r="A312" i="3"/>
  <c r="B312" i="3"/>
  <c r="C312" i="3"/>
  <c r="D312" i="3"/>
  <c r="E312" i="3"/>
  <c r="F312" i="3"/>
  <c r="H312" i="3"/>
  <c r="A313" i="3"/>
  <c r="B313" i="3"/>
  <c r="C313" i="3"/>
  <c r="D313" i="3"/>
  <c r="E313" i="3"/>
  <c r="F313" i="3"/>
  <c r="H313" i="3"/>
  <c r="A314" i="3"/>
  <c r="B314" i="3"/>
  <c r="C314" i="3"/>
  <c r="D314" i="3"/>
  <c r="E314" i="3"/>
  <c r="F314" i="3"/>
  <c r="H314" i="3"/>
  <c r="A315" i="3"/>
  <c r="B315" i="3"/>
  <c r="C315" i="3"/>
  <c r="D315" i="3"/>
  <c r="E315" i="3"/>
  <c r="F315" i="3"/>
  <c r="H315" i="3"/>
  <c r="A316" i="3"/>
  <c r="B316" i="3"/>
  <c r="C316" i="3"/>
  <c r="D316" i="3"/>
  <c r="E316" i="3"/>
  <c r="F316" i="3"/>
  <c r="H316" i="3"/>
  <c r="A317" i="3"/>
  <c r="B317" i="3"/>
  <c r="C317" i="3"/>
  <c r="D317" i="3"/>
  <c r="E317" i="3"/>
  <c r="F317" i="3"/>
  <c r="H317" i="3"/>
  <c r="A318" i="3"/>
  <c r="B318" i="3"/>
  <c r="C318" i="3"/>
  <c r="D318" i="3"/>
  <c r="E318" i="3"/>
  <c r="F318" i="3"/>
  <c r="H318" i="3"/>
  <c r="A319" i="3"/>
  <c r="B319" i="3"/>
  <c r="C319" i="3"/>
  <c r="D319" i="3"/>
  <c r="E319" i="3"/>
  <c r="F319" i="3"/>
  <c r="H319" i="3"/>
  <c r="A320" i="3"/>
  <c r="B320" i="3"/>
  <c r="C320" i="3"/>
  <c r="D320" i="3"/>
  <c r="E320" i="3"/>
  <c r="F320" i="3"/>
  <c r="H320" i="3"/>
  <c r="A321" i="3"/>
  <c r="B321" i="3"/>
  <c r="C321" i="3"/>
  <c r="D321" i="3"/>
  <c r="E321" i="3"/>
  <c r="F321" i="3"/>
  <c r="H321" i="3"/>
  <c r="A322" i="3"/>
  <c r="B322" i="3"/>
  <c r="C322" i="3"/>
  <c r="D322" i="3"/>
  <c r="E322" i="3"/>
  <c r="F322" i="3"/>
  <c r="H322" i="3"/>
  <c r="A323" i="3"/>
  <c r="B323" i="3"/>
  <c r="C323" i="3"/>
  <c r="D323" i="3"/>
  <c r="E323" i="3"/>
  <c r="F323" i="3"/>
  <c r="H323" i="3"/>
  <c r="A324" i="3"/>
  <c r="B324" i="3"/>
  <c r="C324" i="3"/>
  <c r="D324" i="3"/>
  <c r="E324" i="3"/>
  <c r="F324" i="3"/>
  <c r="H324" i="3"/>
  <c r="A325" i="3"/>
  <c r="B325" i="3"/>
  <c r="C325" i="3"/>
  <c r="D325" i="3"/>
  <c r="E325" i="3"/>
  <c r="F325" i="3"/>
  <c r="H325" i="3"/>
  <c r="A326" i="3"/>
  <c r="B326" i="3"/>
  <c r="C326" i="3"/>
  <c r="D326" i="3"/>
  <c r="E326" i="3"/>
  <c r="F326" i="3"/>
  <c r="H326" i="3"/>
  <c r="A327" i="3"/>
  <c r="B327" i="3"/>
  <c r="C327" i="3"/>
  <c r="D327" i="3"/>
  <c r="E327" i="3"/>
  <c r="F327" i="3"/>
  <c r="H327" i="3"/>
  <c r="A328" i="3"/>
  <c r="B328" i="3"/>
  <c r="C328" i="3"/>
  <c r="D328" i="3"/>
  <c r="E328" i="3"/>
  <c r="F328" i="3"/>
  <c r="H328" i="3"/>
  <c r="A329" i="3"/>
  <c r="B329" i="3"/>
  <c r="C329" i="3"/>
  <c r="D329" i="3"/>
  <c r="E329" i="3"/>
  <c r="F329" i="3"/>
  <c r="H329" i="3"/>
  <c r="A330" i="3"/>
  <c r="B330" i="3"/>
  <c r="C330" i="3"/>
  <c r="D330" i="3"/>
  <c r="E330" i="3"/>
  <c r="F330" i="3"/>
  <c r="H330" i="3"/>
  <c r="A331" i="3"/>
  <c r="B331" i="3"/>
  <c r="C331" i="3"/>
  <c r="D331" i="3"/>
  <c r="E331" i="3"/>
  <c r="F331" i="3"/>
  <c r="H331" i="3"/>
  <c r="A332" i="3"/>
  <c r="B332" i="3"/>
  <c r="C332" i="3"/>
  <c r="D332" i="3"/>
  <c r="E332" i="3"/>
  <c r="F332" i="3"/>
  <c r="H332" i="3"/>
  <c r="A333" i="3"/>
  <c r="B333" i="3"/>
  <c r="C333" i="3"/>
  <c r="D333" i="3"/>
  <c r="E333" i="3"/>
  <c r="F333" i="3"/>
  <c r="H333" i="3"/>
  <c r="A334" i="3"/>
  <c r="B334" i="3"/>
  <c r="C334" i="3"/>
  <c r="D334" i="3"/>
  <c r="E334" i="3"/>
  <c r="F334" i="3"/>
  <c r="H334" i="3"/>
  <c r="A335" i="3"/>
  <c r="B335" i="3"/>
  <c r="C335" i="3"/>
  <c r="D335" i="3"/>
  <c r="E335" i="3"/>
  <c r="F335" i="3"/>
  <c r="H335" i="3"/>
  <c r="A336" i="3"/>
  <c r="B336" i="3"/>
  <c r="C336" i="3"/>
  <c r="D336" i="3"/>
  <c r="E336" i="3"/>
  <c r="F336" i="3"/>
  <c r="H336" i="3"/>
  <c r="A337" i="3"/>
  <c r="B337" i="3"/>
  <c r="C337" i="3"/>
  <c r="D337" i="3"/>
  <c r="E337" i="3"/>
  <c r="F337" i="3"/>
  <c r="H337" i="3"/>
  <c r="A338" i="3"/>
  <c r="B338" i="3"/>
  <c r="C338" i="3"/>
  <c r="D338" i="3"/>
  <c r="E338" i="3"/>
  <c r="F338" i="3"/>
  <c r="H338" i="3"/>
  <c r="A339" i="3"/>
  <c r="B339" i="3"/>
  <c r="C339" i="3"/>
  <c r="D339" i="3"/>
  <c r="E339" i="3"/>
  <c r="F339" i="3"/>
  <c r="H339" i="3"/>
  <c r="A340" i="3"/>
  <c r="B340" i="3"/>
  <c r="C340" i="3"/>
  <c r="D340" i="3"/>
  <c r="E340" i="3"/>
  <c r="F340" i="3"/>
  <c r="H340" i="3"/>
  <c r="A341" i="3"/>
  <c r="B341" i="3"/>
  <c r="C341" i="3"/>
  <c r="D341" i="3"/>
  <c r="E341" i="3"/>
  <c r="F341" i="3"/>
  <c r="H341" i="3"/>
  <c r="A342" i="3"/>
  <c r="B342" i="3"/>
  <c r="C342" i="3"/>
  <c r="D342" i="3"/>
  <c r="E342" i="3"/>
  <c r="F342" i="3"/>
  <c r="H342" i="3"/>
  <c r="A343" i="3"/>
  <c r="B343" i="3"/>
  <c r="C343" i="3"/>
  <c r="D343" i="3"/>
  <c r="E343" i="3"/>
  <c r="F343" i="3"/>
  <c r="H343" i="3"/>
  <c r="A344" i="3"/>
  <c r="B344" i="3"/>
  <c r="C344" i="3"/>
  <c r="D344" i="3"/>
  <c r="E344" i="3"/>
  <c r="F344" i="3"/>
  <c r="H344" i="3"/>
  <c r="A345" i="3"/>
  <c r="B345" i="3"/>
  <c r="C345" i="3"/>
  <c r="D345" i="3"/>
  <c r="E345" i="3"/>
  <c r="F345" i="3"/>
  <c r="H345" i="3"/>
  <c r="A346" i="3"/>
  <c r="B346" i="3"/>
  <c r="C346" i="3"/>
  <c r="D346" i="3"/>
  <c r="E346" i="3"/>
  <c r="F346" i="3"/>
  <c r="H346" i="3"/>
  <c r="A347" i="3"/>
  <c r="B347" i="3"/>
  <c r="C347" i="3"/>
  <c r="D347" i="3"/>
  <c r="E347" i="3"/>
  <c r="F347" i="3"/>
  <c r="H347" i="3"/>
  <c r="A348" i="3"/>
  <c r="B348" i="3"/>
  <c r="C348" i="3"/>
  <c r="D348" i="3"/>
  <c r="E348" i="3"/>
  <c r="F348" i="3"/>
  <c r="H348" i="3"/>
  <c r="A349" i="3"/>
  <c r="B349" i="3"/>
  <c r="C349" i="3"/>
  <c r="D349" i="3"/>
  <c r="E349" i="3"/>
  <c r="F349" i="3"/>
  <c r="H349" i="3"/>
  <c r="A350" i="3"/>
  <c r="B350" i="3"/>
  <c r="C350" i="3"/>
  <c r="D350" i="3"/>
  <c r="E350" i="3"/>
  <c r="F350" i="3"/>
  <c r="H350" i="3"/>
  <c r="A351" i="3"/>
  <c r="B351" i="3"/>
  <c r="C351" i="3"/>
  <c r="D351" i="3"/>
  <c r="E351" i="3"/>
  <c r="F351" i="3"/>
  <c r="H351" i="3"/>
  <c r="A352" i="3"/>
  <c r="B352" i="3"/>
  <c r="C352" i="3"/>
  <c r="D352" i="3"/>
  <c r="E352" i="3"/>
  <c r="F352" i="3"/>
  <c r="H352" i="3"/>
  <c r="A353" i="3"/>
  <c r="B353" i="3"/>
  <c r="C353" i="3"/>
  <c r="D353" i="3"/>
  <c r="E353" i="3"/>
  <c r="F353" i="3"/>
  <c r="H353" i="3"/>
  <c r="A354" i="3"/>
  <c r="B354" i="3"/>
  <c r="C354" i="3"/>
  <c r="D354" i="3"/>
  <c r="E354" i="3"/>
  <c r="F354" i="3"/>
  <c r="H354" i="3"/>
  <c r="A355" i="3"/>
  <c r="B355" i="3"/>
  <c r="C355" i="3"/>
  <c r="D355" i="3"/>
  <c r="E355" i="3"/>
  <c r="F355" i="3"/>
  <c r="H355" i="3"/>
  <c r="A356" i="3"/>
  <c r="B356" i="3"/>
  <c r="C356" i="3"/>
  <c r="D356" i="3"/>
  <c r="E356" i="3"/>
  <c r="F356" i="3"/>
  <c r="H356" i="3"/>
  <c r="A357" i="3"/>
  <c r="B357" i="3"/>
  <c r="C357" i="3"/>
  <c r="D357" i="3"/>
  <c r="E357" i="3"/>
  <c r="F357" i="3"/>
  <c r="H357" i="3"/>
  <c r="A358" i="3"/>
  <c r="B358" i="3"/>
  <c r="C358" i="3"/>
  <c r="D358" i="3"/>
  <c r="E358" i="3"/>
  <c r="F358" i="3"/>
  <c r="H358" i="3"/>
  <c r="A359" i="3"/>
  <c r="B359" i="3"/>
  <c r="C359" i="3"/>
  <c r="D359" i="3"/>
  <c r="E359" i="3"/>
  <c r="F359" i="3"/>
  <c r="H359" i="3"/>
  <c r="A360" i="3"/>
  <c r="B360" i="3"/>
  <c r="C360" i="3"/>
  <c r="D360" i="3"/>
  <c r="E360" i="3"/>
  <c r="F360" i="3"/>
  <c r="H360" i="3"/>
  <c r="A361" i="3"/>
  <c r="B361" i="3"/>
  <c r="C361" i="3"/>
  <c r="D361" i="3"/>
  <c r="E361" i="3"/>
  <c r="F361" i="3"/>
  <c r="H361" i="3"/>
  <c r="A362" i="3"/>
  <c r="B362" i="3"/>
  <c r="C362" i="3"/>
  <c r="D362" i="3"/>
  <c r="E362" i="3"/>
  <c r="F362" i="3"/>
  <c r="H362" i="3"/>
  <c r="A363" i="3"/>
  <c r="B363" i="3"/>
  <c r="C363" i="3"/>
  <c r="D363" i="3"/>
  <c r="E363" i="3"/>
  <c r="F363" i="3"/>
  <c r="H363" i="3"/>
  <c r="A364" i="3"/>
  <c r="B364" i="3"/>
  <c r="C364" i="3"/>
  <c r="D364" i="3"/>
  <c r="E364" i="3"/>
  <c r="F364" i="3"/>
  <c r="H364" i="3"/>
  <c r="A365" i="3"/>
  <c r="B365" i="3"/>
  <c r="C365" i="3"/>
  <c r="D365" i="3"/>
  <c r="E365" i="3"/>
  <c r="F365" i="3"/>
  <c r="H365" i="3"/>
  <c r="A366" i="3"/>
  <c r="B366" i="3"/>
  <c r="C366" i="3"/>
  <c r="D366" i="3"/>
  <c r="E366" i="3"/>
  <c r="F366" i="3"/>
  <c r="H366" i="3"/>
  <c r="A367" i="3"/>
  <c r="B367" i="3"/>
  <c r="C367" i="3"/>
  <c r="D367" i="3"/>
  <c r="E367" i="3"/>
  <c r="F367" i="3"/>
  <c r="H367" i="3"/>
  <c r="A368" i="3"/>
  <c r="B368" i="3"/>
  <c r="C368" i="3"/>
  <c r="D368" i="3"/>
  <c r="E368" i="3"/>
  <c r="F368" i="3"/>
  <c r="H368" i="3"/>
  <c r="A369" i="3"/>
  <c r="B369" i="3"/>
  <c r="C369" i="3"/>
  <c r="D369" i="3"/>
  <c r="E369" i="3"/>
  <c r="F369" i="3"/>
  <c r="H369" i="3"/>
  <c r="A370" i="3"/>
  <c r="B370" i="3"/>
  <c r="C370" i="3"/>
  <c r="D370" i="3"/>
  <c r="E370" i="3"/>
  <c r="F370" i="3"/>
  <c r="H370" i="3"/>
  <c r="A371" i="3"/>
  <c r="B371" i="3"/>
  <c r="C371" i="3"/>
  <c r="D371" i="3"/>
  <c r="E371" i="3"/>
  <c r="F371" i="3"/>
  <c r="H371" i="3"/>
  <c r="A372" i="3"/>
  <c r="B372" i="3"/>
  <c r="C372" i="3"/>
  <c r="D372" i="3"/>
  <c r="E372" i="3"/>
  <c r="F372" i="3"/>
  <c r="H372" i="3"/>
  <c r="A373" i="3"/>
  <c r="B373" i="3"/>
  <c r="C373" i="3"/>
  <c r="D373" i="3"/>
  <c r="E373" i="3"/>
  <c r="F373" i="3"/>
  <c r="H373" i="3"/>
  <c r="A374" i="3"/>
  <c r="B374" i="3"/>
  <c r="C374" i="3"/>
  <c r="D374" i="3"/>
  <c r="E374" i="3"/>
  <c r="F374" i="3"/>
  <c r="H374" i="3"/>
  <c r="A375" i="3"/>
  <c r="B375" i="3"/>
  <c r="C375" i="3"/>
  <c r="D375" i="3"/>
  <c r="E375" i="3"/>
  <c r="F375" i="3"/>
  <c r="H375" i="3"/>
  <c r="A376" i="3"/>
  <c r="B376" i="3"/>
  <c r="C376" i="3"/>
  <c r="D376" i="3"/>
  <c r="E376" i="3"/>
  <c r="F376" i="3"/>
  <c r="H376" i="3"/>
  <c r="A377" i="3"/>
  <c r="B377" i="3"/>
  <c r="C377" i="3"/>
  <c r="D377" i="3"/>
  <c r="E377" i="3"/>
  <c r="F377" i="3"/>
  <c r="H377" i="3"/>
  <c r="A378" i="3"/>
  <c r="B378" i="3"/>
  <c r="C378" i="3"/>
  <c r="D378" i="3"/>
  <c r="E378" i="3"/>
  <c r="F378" i="3"/>
  <c r="H378" i="3"/>
  <c r="A379" i="3"/>
  <c r="B379" i="3"/>
  <c r="C379" i="3"/>
  <c r="D379" i="3"/>
  <c r="E379" i="3"/>
  <c r="F379" i="3"/>
  <c r="H379" i="3"/>
  <c r="A380" i="3"/>
  <c r="B380" i="3"/>
  <c r="C380" i="3"/>
  <c r="D380" i="3"/>
  <c r="E380" i="3"/>
  <c r="F380" i="3"/>
  <c r="H380" i="3"/>
  <c r="A381" i="3"/>
  <c r="B381" i="3"/>
  <c r="C381" i="3"/>
  <c r="D381" i="3"/>
  <c r="E381" i="3"/>
  <c r="F381" i="3"/>
  <c r="H381" i="3"/>
  <c r="A382" i="3"/>
  <c r="B382" i="3"/>
  <c r="C382" i="3"/>
  <c r="D382" i="3"/>
  <c r="E382" i="3"/>
  <c r="F382" i="3"/>
  <c r="H382" i="3"/>
  <c r="A383" i="3"/>
  <c r="B383" i="3"/>
  <c r="C383" i="3"/>
  <c r="D383" i="3"/>
  <c r="E383" i="3"/>
  <c r="F383" i="3"/>
  <c r="H383" i="3"/>
  <c r="A384" i="3"/>
  <c r="B384" i="3"/>
  <c r="C384" i="3"/>
  <c r="D384" i="3"/>
  <c r="E384" i="3"/>
  <c r="F384" i="3"/>
  <c r="H384" i="3"/>
  <c r="A385" i="3"/>
  <c r="B385" i="3"/>
  <c r="C385" i="3"/>
  <c r="D385" i="3"/>
  <c r="E385" i="3"/>
  <c r="F385" i="3"/>
  <c r="H385" i="3"/>
  <c r="A386" i="3"/>
  <c r="B386" i="3"/>
  <c r="C386" i="3"/>
  <c r="D386" i="3"/>
  <c r="E386" i="3"/>
  <c r="F386" i="3"/>
  <c r="H386" i="3"/>
  <c r="A387" i="3"/>
  <c r="B387" i="3"/>
  <c r="C387" i="3"/>
  <c r="D387" i="3"/>
  <c r="E387" i="3"/>
  <c r="F387" i="3"/>
  <c r="H387" i="3"/>
  <c r="A388" i="3"/>
  <c r="B388" i="3"/>
  <c r="C388" i="3"/>
  <c r="D388" i="3"/>
  <c r="E388" i="3"/>
  <c r="F388" i="3"/>
  <c r="H388" i="3"/>
  <c r="A389" i="3"/>
  <c r="B389" i="3"/>
  <c r="C389" i="3"/>
  <c r="D389" i="3"/>
  <c r="E389" i="3"/>
  <c r="F389" i="3"/>
  <c r="H389" i="3"/>
  <c r="A390" i="3"/>
  <c r="B390" i="3"/>
  <c r="C390" i="3"/>
  <c r="D390" i="3"/>
  <c r="E390" i="3"/>
  <c r="F390" i="3"/>
  <c r="H390" i="3"/>
  <c r="A391" i="3"/>
  <c r="B391" i="3"/>
  <c r="C391" i="3"/>
  <c r="D391" i="3"/>
  <c r="E391" i="3"/>
  <c r="F391" i="3"/>
  <c r="H391" i="3"/>
  <c r="A392" i="3"/>
  <c r="B392" i="3"/>
  <c r="C392" i="3"/>
  <c r="D392" i="3"/>
  <c r="E392" i="3"/>
  <c r="F392" i="3"/>
  <c r="H392" i="3"/>
  <c r="A393" i="3"/>
  <c r="B393" i="3"/>
  <c r="C393" i="3"/>
  <c r="D393" i="3"/>
  <c r="E393" i="3"/>
  <c r="F393" i="3"/>
  <c r="H393" i="3"/>
  <c r="A394" i="3"/>
  <c r="B394" i="3"/>
  <c r="C394" i="3"/>
  <c r="D394" i="3"/>
  <c r="E394" i="3"/>
  <c r="F394" i="3"/>
  <c r="H394" i="3"/>
  <c r="A395" i="3"/>
  <c r="B395" i="3"/>
  <c r="C395" i="3"/>
  <c r="D395" i="3"/>
  <c r="E395" i="3"/>
  <c r="F395" i="3"/>
  <c r="H395" i="3"/>
  <c r="A396" i="3"/>
  <c r="B396" i="3"/>
  <c r="C396" i="3"/>
  <c r="D396" i="3"/>
  <c r="E396" i="3"/>
  <c r="F396" i="3"/>
  <c r="H396" i="3"/>
  <c r="A397" i="3"/>
  <c r="B397" i="3"/>
  <c r="C397" i="3"/>
  <c r="D397" i="3"/>
  <c r="E397" i="3"/>
  <c r="F397" i="3"/>
  <c r="H397" i="3"/>
  <c r="A398" i="3"/>
  <c r="B398" i="3"/>
  <c r="C398" i="3"/>
  <c r="D398" i="3"/>
  <c r="E398" i="3"/>
  <c r="F398" i="3"/>
  <c r="H398" i="3"/>
  <c r="A399" i="3"/>
  <c r="B399" i="3"/>
  <c r="C399" i="3"/>
  <c r="D399" i="3"/>
  <c r="E399" i="3"/>
  <c r="F399" i="3"/>
  <c r="H399" i="3"/>
  <c r="A400" i="3"/>
  <c r="B400" i="3"/>
  <c r="C400" i="3"/>
  <c r="D400" i="3"/>
  <c r="E400" i="3"/>
  <c r="F400" i="3"/>
  <c r="H400" i="3"/>
  <c r="A401" i="3"/>
  <c r="B401" i="3"/>
  <c r="C401" i="3"/>
  <c r="D401" i="3"/>
  <c r="E401" i="3"/>
  <c r="F401" i="3"/>
  <c r="H401" i="3"/>
  <c r="A402" i="3"/>
  <c r="B402" i="3"/>
  <c r="C402" i="3"/>
  <c r="D402" i="3"/>
  <c r="E402" i="3"/>
  <c r="F402" i="3"/>
  <c r="H402" i="3"/>
  <c r="A403" i="3"/>
  <c r="B403" i="3"/>
  <c r="C403" i="3"/>
  <c r="D403" i="3"/>
  <c r="E403" i="3"/>
  <c r="F403" i="3"/>
  <c r="H403" i="3"/>
  <c r="A404" i="3"/>
  <c r="B404" i="3"/>
  <c r="C404" i="3"/>
  <c r="D404" i="3"/>
  <c r="E404" i="3"/>
  <c r="F404" i="3"/>
  <c r="H404" i="3"/>
  <c r="A405" i="3"/>
  <c r="B405" i="3"/>
  <c r="C405" i="3"/>
  <c r="D405" i="3"/>
  <c r="E405" i="3"/>
  <c r="F405" i="3"/>
  <c r="H405" i="3"/>
  <c r="A406" i="3"/>
  <c r="B406" i="3"/>
  <c r="C406" i="3"/>
  <c r="D406" i="3"/>
  <c r="E406" i="3"/>
  <c r="F406" i="3"/>
  <c r="H406" i="3"/>
  <c r="A407" i="3"/>
  <c r="B407" i="3"/>
  <c r="C407" i="3"/>
  <c r="D407" i="3"/>
  <c r="E407" i="3"/>
  <c r="F407" i="3"/>
  <c r="H407" i="3"/>
  <c r="A408" i="3"/>
  <c r="B408" i="3"/>
  <c r="C408" i="3"/>
  <c r="D408" i="3"/>
  <c r="E408" i="3"/>
  <c r="F408" i="3"/>
  <c r="H408" i="3"/>
  <c r="A409" i="3"/>
  <c r="B409" i="3"/>
  <c r="C409" i="3"/>
  <c r="D409" i="3"/>
  <c r="E409" i="3"/>
  <c r="F409" i="3"/>
  <c r="H409" i="3"/>
  <c r="A410" i="3"/>
  <c r="B410" i="3"/>
  <c r="C410" i="3"/>
  <c r="D410" i="3"/>
  <c r="E410" i="3"/>
  <c r="F410" i="3"/>
  <c r="H410" i="3"/>
  <c r="A411" i="3"/>
  <c r="B411" i="3"/>
  <c r="C411" i="3"/>
  <c r="D411" i="3"/>
  <c r="E411" i="3"/>
  <c r="F411" i="3"/>
  <c r="H411" i="3"/>
  <c r="A412" i="3"/>
  <c r="B412" i="3"/>
  <c r="C412" i="3"/>
  <c r="D412" i="3"/>
  <c r="E412" i="3"/>
  <c r="F412" i="3"/>
  <c r="H412" i="3"/>
  <c r="A413" i="3"/>
  <c r="B413" i="3"/>
  <c r="C413" i="3"/>
  <c r="D413" i="3"/>
  <c r="E413" i="3"/>
  <c r="F413" i="3"/>
  <c r="H413" i="3"/>
  <c r="A414" i="3"/>
  <c r="B414" i="3"/>
  <c r="C414" i="3"/>
  <c r="D414" i="3"/>
  <c r="E414" i="3"/>
  <c r="F414" i="3"/>
  <c r="H414" i="3"/>
  <c r="A415" i="3"/>
  <c r="B415" i="3"/>
  <c r="C415" i="3"/>
  <c r="D415" i="3"/>
  <c r="E415" i="3"/>
  <c r="F415" i="3"/>
  <c r="H415" i="3"/>
  <c r="A416" i="3"/>
  <c r="B416" i="3"/>
  <c r="C416" i="3"/>
  <c r="D416" i="3"/>
  <c r="E416" i="3"/>
  <c r="F416" i="3"/>
  <c r="H416" i="3"/>
  <c r="A417" i="3"/>
  <c r="B417" i="3"/>
  <c r="C417" i="3"/>
  <c r="D417" i="3"/>
  <c r="E417" i="3"/>
  <c r="F417" i="3"/>
  <c r="H417" i="3"/>
  <c r="A418" i="3"/>
  <c r="B418" i="3"/>
  <c r="C418" i="3"/>
  <c r="D418" i="3"/>
  <c r="E418" i="3"/>
  <c r="F418" i="3"/>
  <c r="H418" i="3"/>
  <c r="A419" i="3"/>
  <c r="B419" i="3"/>
  <c r="C419" i="3"/>
  <c r="D419" i="3"/>
  <c r="E419" i="3"/>
  <c r="F419" i="3"/>
  <c r="H419" i="3"/>
  <c r="A420" i="3"/>
  <c r="B420" i="3"/>
  <c r="C420" i="3"/>
  <c r="D420" i="3"/>
  <c r="E420" i="3"/>
  <c r="F420" i="3"/>
  <c r="H420" i="3"/>
  <c r="A421" i="3"/>
  <c r="B421" i="3"/>
  <c r="C421" i="3"/>
  <c r="D421" i="3"/>
  <c r="E421" i="3"/>
  <c r="F421" i="3"/>
  <c r="H421" i="3"/>
  <c r="A422" i="3"/>
  <c r="B422" i="3"/>
  <c r="C422" i="3"/>
  <c r="D422" i="3"/>
  <c r="E422" i="3"/>
  <c r="F422" i="3"/>
  <c r="H422" i="3"/>
  <c r="A423" i="3"/>
  <c r="B423" i="3"/>
  <c r="C423" i="3"/>
  <c r="D423" i="3"/>
  <c r="E423" i="3"/>
  <c r="F423" i="3"/>
  <c r="H423" i="3"/>
  <c r="A424" i="3"/>
  <c r="B424" i="3"/>
  <c r="C424" i="3"/>
  <c r="D424" i="3"/>
  <c r="E424" i="3"/>
  <c r="F424" i="3"/>
  <c r="H424" i="3"/>
  <c r="A425" i="3"/>
  <c r="B425" i="3"/>
  <c r="C425" i="3"/>
  <c r="D425" i="3"/>
  <c r="E425" i="3"/>
  <c r="F425" i="3"/>
  <c r="H425" i="3"/>
  <c r="A426" i="3"/>
  <c r="B426" i="3"/>
  <c r="C426" i="3"/>
  <c r="D426" i="3"/>
  <c r="E426" i="3"/>
  <c r="F426" i="3"/>
  <c r="H426" i="3"/>
  <c r="A427" i="3"/>
  <c r="B427" i="3"/>
  <c r="C427" i="3"/>
  <c r="D427" i="3"/>
  <c r="E427" i="3"/>
  <c r="F427" i="3"/>
  <c r="H427" i="3"/>
  <c r="A428" i="3"/>
  <c r="B428" i="3"/>
  <c r="C428" i="3"/>
  <c r="D428" i="3"/>
  <c r="E428" i="3"/>
  <c r="F428" i="3"/>
  <c r="H428" i="3"/>
  <c r="A429" i="3"/>
  <c r="B429" i="3"/>
  <c r="C429" i="3"/>
  <c r="D429" i="3"/>
  <c r="E429" i="3"/>
  <c r="F429" i="3"/>
  <c r="H429" i="3"/>
  <c r="A430" i="3"/>
  <c r="B430" i="3"/>
  <c r="C430" i="3"/>
  <c r="D430" i="3"/>
  <c r="E430" i="3"/>
  <c r="F430" i="3"/>
  <c r="H430" i="3"/>
  <c r="A431" i="3"/>
  <c r="B431" i="3"/>
  <c r="C431" i="3"/>
  <c r="D431" i="3"/>
  <c r="E431" i="3"/>
  <c r="F431" i="3"/>
  <c r="H431" i="3"/>
  <c r="A432" i="3"/>
  <c r="B432" i="3"/>
  <c r="C432" i="3"/>
  <c r="D432" i="3"/>
  <c r="E432" i="3"/>
  <c r="F432" i="3"/>
  <c r="H432" i="3"/>
  <c r="A433" i="3"/>
  <c r="B433" i="3"/>
  <c r="C433" i="3"/>
  <c r="D433" i="3"/>
  <c r="E433" i="3"/>
  <c r="F433" i="3"/>
  <c r="H433" i="3"/>
  <c r="A434" i="3"/>
  <c r="B434" i="3"/>
  <c r="C434" i="3"/>
  <c r="D434" i="3"/>
  <c r="E434" i="3"/>
  <c r="F434" i="3"/>
  <c r="H434" i="3"/>
  <c r="A435" i="3"/>
  <c r="B435" i="3"/>
  <c r="C435" i="3"/>
  <c r="D435" i="3"/>
  <c r="E435" i="3"/>
  <c r="F435" i="3"/>
  <c r="H435" i="3"/>
  <c r="A436" i="3"/>
  <c r="B436" i="3"/>
  <c r="C436" i="3"/>
  <c r="D436" i="3"/>
  <c r="E436" i="3"/>
  <c r="F436" i="3"/>
  <c r="H436" i="3"/>
  <c r="A437" i="3"/>
  <c r="B437" i="3"/>
  <c r="C437" i="3"/>
  <c r="D437" i="3"/>
  <c r="E437" i="3"/>
  <c r="F437" i="3"/>
  <c r="H437" i="3"/>
  <c r="A438" i="3"/>
  <c r="B438" i="3"/>
  <c r="C438" i="3"/>
  <c r="D438" i="3"/>
  <c r="E438" i="3"/>
  <c r="F438" i="3"/>
  <c r="H438" i="3"/>
  <c r="A439" i="3"/>
  <c r="B439" i="3"/>
  <c r="C439" i="3"/>
  <c r="D439" i="3"/>
  <c r="E439" i="3"/>
  <c r="F439" i="3"/>
  <c r="H439" i="3"/>
  <c r="A440" i="3"/>
  <c r="B440" i="3"/>
  <c r="C440" i="3"/>
  <c r="D440" i="3"/>
  <c r="E440" i="3"/>
  <c r="F440" i="3"/>
  <c r="H440" i="3"/>
  <c r="A441" i="3"/>
  <c r="B441" i="3"/>
  <c r="C441" i="3"/>
  <c r="D441" i="3"/>
  <c r="E441" i="3"/>
  <c r="F441" i="3"/>
  <c r="H441" i="3"/>
  <c r="A442" i="3"/>
  <c r="B442" i="3"/>
  <c r="C442" i="3"/>
  <c r="D442" i="3"/>
  <c r="E442" i="3"/>
  <c r="F442" i="3"/>
  <c r="H442" i="3"/>
  <c r="A443" i="3"/>
  <c r="B443" i="3"/>
  <c r="C443" i="3"/>
  <c r="D443" i="3"/>
  <c r="E443" i="3"/>
  <c r="F443" i="3"/>
  <c r="H443" i="3"/>
  <c r="A444" i="3"/>
  <c r="B444" i="3"/>
  <c r="C444" i="3"/>
  <c r="D444" i="3"/>
  <c r="E444" i="3"/>
  <c r="F444" i="3"/>
  <c r="H444" i="3"/>
  <c r="A445" i="3"/>
  <c r="B445" i="3"/>
  <c r="C445" i="3"/>
  <c r="D445" i="3"/>
  <c r="E445" i="3"/>
  <c r="F445" i="3"/>
  <c r="H445" i="3"/>
  <c r="A446" i="3"/>
  <c r="B446" i="3"/>
  <c r="C446" i="3"/>
  <c r="D446" i="3"/>
  <c r="E446" i="3"/>
  <c r="F446" i="3"/>
  <c r="H446" i="3"/>
  <c r="A447" i="3"/>
  <c r="B447" i="3"/>
  <c r="C447" i="3"/>
  <c r="D447" i="3"/>
  <c r="E447" i="3"/>
  <c r="F447" i="3"/>
  <c r="H447" i="3"/>
  <c r="A448" i="3"/>
  <c r="B448" i="3"/>
  <c r="C448" i="3"/>
  <c r="D448" i="3"/>
  <c r="E448" i="3"/>
  <c r="F448" i="3"/>
  <c r="H448" i="3"/>
  <c r="A449" i="3"/>
  <c r="B449" i="3"/>
  <c r="C449" i="3"/>
  <c r="D449" i="3"/>
  <c r="E449" i="3"/>
  <c r="F449" i="3"/>
  <c r="H449" i="3"/>
  <c r="A450" i="3"/>
  <c r="B450" i="3"/>
  <c r="C450" i="3"/>
  <c r="D450" i="3"/>
  <c r="E450" i="3"/>
  <c r="F450" i="3"/>
  <c r="H450" i="3"/>
  <c r="A451" i="3"/>
  <c r="B451" i="3"/>
  <c r="C451" i="3"/>
  <c r="D451" i="3"/>
  <c r="E451" i="3"/>
  <c r="F451" i="3"/>
  <c r="H451" i="3"/>
  <c r="A452" i="3"/>
  <c r="B452" i="3"/>
  <c r="C452" i="3"/>
  <c r="D452" i="3"/>
  <c r="E452" i="3"/>
  <c r="F452" i="3"/>
  <c r="H452" i="3"/>
  <c r="A453" i="3"/>
  <c r="B453" i="3"/>
  <c r="C453" i="3"/>
  <c r="D453" i="3"/>
  <c r="E453" i="3"/>
  <c r="F453" i="3"/>
  <c r="H453" i="3"/>
  <c r="A454" i="3"/>
  <c r="B454" i="3"/>
  <c r="C454" i="3"/>
  <c r="D454" i="3"/>
  <c r="E454" i="3"/>
  <c r="F454" i="3"/>
  <c r="H454" i="3"/>
  <c r="A455" i="3"/>
  <c r="B455" i="3"/>
  <c r="C455" i="3"/>
  <c r="D455" i="3"/>
  <c r="E455" i="3"/>
  <c r="F455" i="3"/>
  <c r="H455" i="3"/>
  <c r="A456" i="3"/>
  <c r="B456" i="3"/>
  <c r="C456" i="3"/>
  <c r="D456" i="3"/>
  <c r="E456" i="3"/>
  <c r="F456" i="3"/>
  <c r="H456" i="3"/>
  <c r="A457" i="3"/>
  <c r="B457" i="3"/>
  <c r="C457" i="3"/>
  <c r="D457" i="3"/>
  <c r="E457" i="3"/>
  <c r="F457" i="3"/>
  <c r="H457" i="3"/>
  <c r="A458" i="3"/>
  <c r="B458" i="3"/>
  <c r="C458" i="3"/>
  <c r="D458" i="3"/>
  <c r="E458" i="3"/>
  <c r="F458" i="3"/>
  <c r="H458" i="3"/>
  <c r="A459" i="3"/>
  <c r="B459" i="3"/>
  <c r="C459" i="3"/>
  <c r="D459" i="3"/>
  <c r="E459" i="3"/>
  <c r="F459" i="3"/>
  <c r="H459" i="3"/>
  <c r="A460" i="3"/>
  <c r="B460" i="3"/>
  <c r="C460" i="3"/>
  <c r="D460" i="3"/>
  <c r="E460" i="3"/>
  <c r="F460" i="3"/>
  <c r="H460" i="3"/>
  <c r="A461" i="3"/>
  <c r="B461" i="3"/>
  <c r="C461" i="3"/>
  <c r="D461" i="3"/>
  <c r="E461" i="3"/>
  <c r="F461" i="3"/>
  <c r="H461" i="3"/>
  <c r="A462" i="3"/>
  <c r="B462" i="3"/>
  <c r="C462" i="3"/>
  <c r="D462" i="3"/>
  <c r="E462" i="3"/>
  <c r="F462" i="3"/>
  <c r="H462" i="3"/>
  <c r="A463" i="3"/>
  <c r="B463" i="3"/>
  <c r="C463" i="3"/>
  <c r="D463" i="3"/>
  <c r="E463" i="3"/>
  <c r="F463" i="3"/>
  <c r="H463" i="3"/>
  <c r="A464" i="3"/>
  <c r="B464" i="3"/>
  <c r="C464" i="3"/>
  <c r="D464" i="3"/>
  <c r="E464" i="3"/>
  <c r="F464" i="3"/>
  <c r="H464" i="3"/>
  <c r="A465" i="3"/>
  <c r="B465" i="3"/>
  <c r="C465" i="3"/>
  <c r="D465" i="3"/>
  <c r="E465" i="3"/>
  <c r="F465" i="3"/>
  <c r="H465" i="3"/>
  <c r="A466" i="3"/>
  <c r="B466" i="3"/>
  <c r="C466" i="3"/>
  <c r="D466" i="3"/>
  <c r="E466" i="3"/>
  <c r="F466" i="3"/>
  <c r="H466" i="3"/>
  <c r="A467" i="3"/>
  <c r="B467" i="3"/>
  <c r="C467" i="3"/>
  <c r="D467" i="3"/>
  <c r="E467" i="3"/>
  <c r="F467" i="3"/>
  <c r="H467" i="3"/>
  <c r="A468" i="3"/>
  <c r="B468" i="3"/>
  <c r="C468" i="3"/>
  <c r="D468" i="3"/>
  <c r="E468" i="3"/>
  <c r="F468" i="3"/>
  <c r="H468" i="3"/>
  <c r="A469" i="3"/>
  <c r="B469" i="3"/>
  <c r="C469" i="3"/>
  <c r="D469" i="3"/>
  <c r="E469" i="3"/>
  <c r="F469" i="3"/>
  <c r="H469" i="3"/>
  <c r="A470" i="3"/>
  <c r="B470" i="3"/>
  <c r="C470" i="3"/>
  <c r="D470" i="3"/>
  <c r="E470" i="3"/>
  <c r="F470" i="3"/>
  <c r="H470" i="3"/>
  <c r="A471" i="3"/>
  <c r="B471" i="3"/>
  <c r="C471" i="3"/>
  <c r="D471" i="3"/>
  <c r="E471" i="3"/>
  <c r="F471" i="3"/>
  <c r="H471" i="3"/>
  <c r="A472" i="3"/>
  <c r="B472" i="3"/>
  <c r="C472" i="3"/>
  <c r="D472" i="3"/>
  <c r="E472" i="3"/>
  <c r="F472" i="3"/>
  <c r="H472" i="3"/>
  <c r="A473" i="3"/>
  <c r="B473" i="3"/>
  <c r="C473" i="3"/>
  <c r="D473" i="3"/>
  <c r="E473" i="3"/>
  <c r="F473" i="3"/>
  <c r="H473" i="3"/>
  <c r="A474" i="3"/>
  <c r="B474" i="3"/>
  <c r="C474" i="3"/>
  <c r="D474" i="3"/>
  <c r="E474" i="3"/>
  <c r="F474" i="3"/>
  <c r="H474" i="3"/>
  <c r="A475" i="3"/>
  <c r="B475" i="3"/>
  <c r="C475" i="3"/>
  <c r="D475" i="3"/>
  <c r="E475" i="3"/>
  <c r="F475" i="3"/>
  <c r="H475" i="3"/>
  <c r="A476" i="3"/>
  <c r="B476" i="3"/>
  <c r="C476" i="3"/>
  <c r="D476" i="3"/>
  <c r="E476" i="3"/>
  <c r="F476" i="3"/>
  <c r="H476" i="3"/>
  <c r="A477" i="3"/>
  <c r="B477" i="3"/>
  <c r="C477" i="3"/>
  <c r="D477" i="3"/>
  <c r="E477" i="3"/>
  <c r="F477" i="3"/>
  <c r="H477" i="3"/>
  <c r="A478" i="3"/>
  <c r="B478" i="3"/>
  <c r="C478" i="3"/>
  <c r="D478" i="3"/>
  <c r="E478" i="3"/>
  <c r="F478" i="3"/>
  <c r="H478" i="3"/>
  <c r="A479" i="3"/>
  <c r="B479" i="3"/>
  <c r="C479" i="3"/>
  <c r="D479" i="3"/>
  <c r="E479" i="3"/>
  <c r="F479" i="3"/>
  <c r="H479" i="3"/>
  <c r="A480" i="3"/>
  <c r="B480" i="3"/>
  <c r="C480" i="3"/>
  <c r="D480" i="3"/>
  <c r="E480" i="3"/>
  <c r="F480" i="3"/>
  <c r="H480" i="3"/>
  <c r="A481" i="3"/>
  <c r="B481" i="3"/>
  <c r="C481" i="3"/>
  <c r="D481" i="3"/>
  <c r="E481" i="3"/>
  <c r="F481" i="3"/>
  <c r="H481" i="3"/>
  <c r="A482" i="3"/>
  <c r="B482" i="3"/>
  <c r="C482" i="3"/>
  <c r="D482" i="3"/>
  <c r="E482" i="3"/>
  <c r="F482" i="3"/>
  <c r="H482" i="3"/>
  <c r="A483" i="3"/>
  <c r="B483" i="3"/>
  <c r="C483" i="3"/>
  <c r="D483" i="3"/>
  <c r="E483" i="3"/>
  <c r="F483" i="3"/>
  <c r="H483" i="3"/>
  <c r="A484" i="3"/>
  <c r="B484" i="3"/>
  <c r="C484" i="3"/>
  <c r="D484" i="3"/>
  <c r="E484" i="3"/>
  <c r="F484" i="3"/>
  <c r="H484" i="3"/>
  <c r="A485" i="3"/>
  <c r="B485" i="3"/>
  <c r="C485" i="3"/>
  <c r="D485" i="3"/>
  <c r="E485" i="3"/>
  <c r="F485" i="3"/>
  <c r="H485" i="3"/>
  <c r="A486" i="3"/>
  <c r="B486" i="3"/>
  <c r="C486" i="3"/>
  <c r="D486" i="3"/>
  <c r="E486" i="3"/>
  <c r="F486" i="3"/>
  <c r="H486" i="3"/>
  <c r="A487" i="3"/>
  <c r="B487" i="3"/>
  <c r="C487" i="3"/>
  <c r="D487" i="3"/>
  <c r="E487" i="3"/>
  <c r="F487" i="3"/>
  <c r="H487" i="3"/>
  <c r="A488" i="3"/>
  <c r="B488" i="3"/>
  <c r="C488" i="3"/>
  <c r="D488" i="3"/>
  <c r="E488" i="3"/>
  <c r="F488" i="3"/>
  <c r="H488" i="3"/>
  <c r="A489" i="3"/>
  <c r="B489" i="3"/>
  <c r="C489" i="3"/>
  <c r="D489" i="3"/>
  <c r="E489" i="3"/>
  <c r="F489" i="3"/>
  <c r="H489" i="3"/>
  <c r="A490" i="3"/>
  <c r="B490" i="3"/>
  <c r="C490" i="3"/>
  <c r="D490" i="3"/>
  <c r="E490" i="3"/>
  <c r="F490" i="3"/>
  <c r="H490" i="3"/>
  <c r="A491" i="3"/>
  <c r="B491" i="3"/>
  <c r="C491" i="3"/>
  <c r="D491" i="3"/>
  <c r="E491" i="3"/>
  <c r="F491" i="3"/>
  <c r="H491" i="3"/>
  <c r="A492" i="3"/>
  <c r="B492" i="3"/>
  <c r="C492" i="3"/>
  <c r="D492" i="3"/>
  <c r="E492" i="3"/>
  <c r="F492" i="3"/>
  <c r="H492" i="3"/>
  <c r="A493" i="3"/>
  <c r="B493" i="3"/>
  <c r="C493" i="3"/>
  <c r="D493" i="3"/>
  <c r="E493" i="3"/>
  <c r="F493" i="3"/>
  <c r="H493" i="3"/>
  <c r="A494" i="3"/>
  <c r="B494" i="3"/>
  <c r="C494" i="3"/>
  <c r="D494" i="3"/>
  <c r="E494" i="3"/>
  <c r="F494" i="3"/>
  <c r="H494" i="3"/>
  <c r="A495" i="3"/>
  <c r="B495" i="3"/>
  <c r="C495" i="3"/>
  <c r="D495" i="3"/>
  <c r="E495" i="3"/>
  <c r="F495" i="3"/>
  <c r="H495" i="3"/>
  <c r="A496" i="3"/>
  <c r="B496" i="3"/>
  <c r="C496" i="3"/>
  <c r="D496" i="3"/>
  <c r="E496" i="3"/>
  <c r="F496" i="3"/>
  <c r="H496" i="3"/>
  <c r="A497" i="3"/>
  <c r="B497" i="3"/>
  <c r="C497" i="3"/>
  <c r="D497" i="3"/>
  <c r="E497" i="3"/>
  <c r="F497" i="3"/>
  <c r="H497" i="3"/>
  <c r="A498" i="3"/>
  <c r="B498" i="3"/>
  <c r="C498" i="3"/>
  <c r="D498" i="3"/>
  <c r="E498" i="3"/>
  <c r="F498" i="3"/>
  <c r="H498" i="3"/>
  <c r="A499" i="3"/>
  <c r="B499" i="3"/>
  <c r="C499" i="3"/>
  <c r="D499" i="3"/>
  <c r="E499" i="3"/>
  <c r="F499" i="3"/>
  <c r="H499" i="3"/>
  <c r="A500" i="3"/>
  <c r="B500" i="3"/>
  <c r="C500" i="3"/>
  <c r="D500" i="3"/>
  <c r="E500" i="3"/>
  <c r="F500" i="3"/>
  <c r="H500" i="3"/>
  <c r="A501" i="3"/>
  <c r="B501" i="3"/>
  <c r="C501" i="3"/>
  <c r="D501" i="3"/>
  <c r="E501" i="3"/>
  <c r="F501" i="3"/>
  <c r="H501" i="3"/>
  <c r="A502" i="3"/>
  <c r="B502" i="3"/>
  <c r="C502" i="3"/>
  <c r="D502" i="3"/>
  <c r="E502" i="3"/>
  <c r="F502" i="3"/>
  <c r="H502" i="3"/>
  <c r="A503" i="3"/>
  <c r="B503" i="3"/>
  <c r="C503" i="3"/>
  <c r="D503" i="3"/>
  <c r="E503" i="3"/>
  <c r="F503" i="3"/>
  <c r="H503" i="3"/>
  <c r="A504" i="3"/>
  <c r="B504" i="3"/>
  <c r="C504" i="3"/>
  <c r="D504" i="3"/>
  <c r="E504" i="3"/>
  <c r="F504" i="3"/>
  <c r="H504" i="3"/>
  <c r="A505" i="3"/>
  <c r="B505" i="3"/>
  <c r="C505" i="3"/>
  <c r="D505" i="3"/>
  <c r="E505" i="3"/>
  <c r="F505" i="3"/>
  <c r="H505" i="3"/>
  <c r="A7" i="4"/>
  <c r="B7" i="4"/>
  <c r="C7" i="4"/>
  <c r="D7" i="4"/>
  <c r="E7" i="4"/>
  <c r="F7" i="4"/>
  <c r="H7" i="4"/>
  <c r="A8" i="4"/>
  <c r="B8" i="4"/>
  <c r="C8" i="4"/>
  <c r="D8" i="4"/>
  <c r="E8" i="4"/>
  <c r="F8" i="4"/>
  <c r="H8" i="4"/>
  <c r="A9" i="4"/>
  <c r="B9" i="4"/>
  <c r="C9" i="4"/>
  <c r="D9" i="4"/>
  <c r="E9" i="4"/>
  <c r="F9" i="4"/>
  <c r="H9" i="4"/>
  <c r="A10" i="4"/>
  <c r="B10" i="4"/>
  <c r="C10" i="4"/>
  <c r="D10" i="4"/>
  <c r="E10" i="4"/>
  <c r="F10" i="4"/>
  <c r="H10" i="4"/>
  <c r="A11" i="4"/>
  <c r="B11" i="4"/>
  <c r="C11" i="4"/>
  <c r="D11" i="4"/>
  <c r="E11" i="4"/>
  <c r="F11" i="4"/>
  <c r="H11" i="4"/>
  <c r="A12" i="4"/>
  <c r="B12" i="4"/>
  <c r="C12" i="4"/>
  <c r="D12" i="4"/>
  <c r="E12" i="4"/>
  <c r="F12" i="4"/>
  <c r="H12" i="4"/>
  <c r="A13" i="4"/>
  <c r="B13" i="4"/>
  <c r="C13" i="4"/>
  <c r="D13" i="4"/>
  <c r="E13" i="4"/>
  <c r="F13" i="4"/>
  <c r="H13" i="4"/>
  <c r="A14" i="4"/>
  <c r="B14" i="4"/>
  <c r="C14" i="4"/>
  <c r="D14" i="4"/>
  <c r="E14" i="4"/>
  <c r="F14" i="4"/>
  <c r="H14" i="4"/>
  <c r="A15" i="4"/>
  <c r="B15" i="4"/>
  <c r="C15" i="4"/>
  <c r="D15" i="4"/>
  <c r="E15" i="4"/>
  <c r="F15" i="4"/>
  <c r="H15" i="4"/>
  <c r="A16" i="4"/>
  <c r="B16" i="4"/>
  <c r="C16" i="4"/>
  <c r="D16" i="4"/>
  <c r="E16" i="4"/>
  <c r="F16" i="4"/>
  <c r="H16" i="4"/>
  <c r="A17" i="4"/>
  <c r="B17" i="4"/>
  <c r="C17" i="4"/>
  <c r="D17" i="4"/>
  <c r="E17" i="4"/>
  <c r="F17" i="4"/>
  <c r="H17" i="4"/>
  <c r="A18" i="4"/>
  <c r="B18" i="4"/>
  <c r="C18" i="4"/>
  <c r="D18" i="4"/>
  <c r="E18" i="4"/>
  <c r="F18" i="4"/>
  <c r="H18" i="4"/>
  <c r="A19" i="4"/>
  <c r="B19" i="4"/>
  <c r="C19" i="4"/>
  <c r="D19" i="4"/>
  <c r="E19" i="4"/>
  <c r="F19" i="4"/>
  <c r="H19" i="4"/>
  <c r="A20" i="4"/>
  <c r="B20" i="4"/>
  <c r="C20" i="4"/>
  <c r="D20" i="4"/>
  <c r="E20" i="4"/>
  <c r="F20" i="4"/>
  <c r="H20" i="4"/>
  <c r="A21" i="4"/>
  <c r="B21" i="4"/>
  <c r="C21" i="4"/>
  <c r="D21" i="4"/>
  <c r="E21" i="4"/>
  <c r="F21" i="4"/>
  <c r="H21" i="4"/>
  <c r="A22" i="4"/>
  <c r="B22" i="4"/>
  <c r="C22" i="4"/>
  <c r="D22" i="4"/>
  <c r="E22" i="4"/>
  <c r="F22" i="4"/>
  <c r="H22" i="4"/>
  <c r="A23" i="4"/>
  <c r="B23" i="4"/>
  <c r="C23" i="4"/>
  <c r="D23" i="4"/>
  <c r="E23" i="4"/>
  <c r="F23" i="4"/>
  <c r="H23" i="4"/>
  <c r="A24" i="4"/>
  <c r="B24" i="4"/>
  <c r="C24" i="4"/>
  <c r="D24" i="4"/>
  <c r="E24" i="4"/>
  <c r="F24" i="4"/>
  <c r="H24" i="4"/>
  <c r="A25" i="4"/>
  <c r="B25" i="4"/>
  <c r="C25" i="4"/>
  <c r="D25" i="4"/>
  <c r="E25" i="4"/>
  <c r="F25" i="4"/>
  <c r="H25" i="4"/>
  <c r="A26" i="4"/>
  <c r="B26" i="4"/>
  <c r="C26" i="4"/>
  <c r="D26" i="4"/>
  <c r="E26" i="4"/>
  <c r="F26" i="4"/>
  <c r="H26" i="4"/>
  <c r="A27" i="4"/>
  <c r="B27" i="4"/>
  <c r="C27" i="4"/>
  <c r="D27" i="4"/>
  <c r="E27" i="4"/>
  <c r="F27" i="4"/>
  <c r="H27" i="4"/>
  <c r="A28" i="4"/>
  <c r="B28" i="4"/>
  <c r="C28" i="4"/>
  <c r="D28" i="4"/>
  <c r="E28" i="4"/>
  <c r="F28" i="4"/>
  <c r="H28" i="4"/>
  <c r="A29" i="4"/>
  <c r="B29" i="4"/>
  <c r="C29" i="4"/>
  <c r="D29" i="4"/>
  <c r="E29" i="4"/>
  <c r="F29" i="4"/>
  <c r="H29" i="4"/>
  <c r="A30" i="4"/>
  <c r="B30" i="4"/>
  <c r="C30" i="4"/>
  <c r="D30" i="4"/>
  <c r="E30" i="4"/>
  <c r="F30" i="4"/>
  <c r="H30" i="4"/>
  <c r="A31" i="4"/>
  <c r="B31" i="4"/>
  <c r="C31" i="4"/>
  <c r="D31" i="4"/>
  <c r="E31" i="4"/>
  <c r="F31" i="4"/>
  <c r="H31" i="4"/>
  <c r="A32" i="4"/>
  <c r="B32" i="4"/>
  <c r="C32" i="4"/>
  <c r="D32" i="4"/>
  <c r="E32" i="4"/>
  <c r="F32" i="4"/>
  <c r="H32" i="4"/>
  <c r="A33" i="4"/>
  <c r="B33" i="4"/>
  <c r="C33" i="4"/>
  <c r="D33" i="4"/>
  <c r="E33" i="4"/>
  <c r="F33" i="4"/>
  <c r="H33" i="4"/>
  <c r="A34" i="4"/>
  <c r="B34" i="4"/>
  <c r="C34" i="4"/>
  <c r="D34" i="4"/>
  <c r="E34" i="4"/>
  <c r="F34" i="4"/>
  <c r="H34" i="4"/>
  <c r="A35" i="4"/>
  <c r="B35" i="4"/>
  <c r="C35" i="4"/>
  <c r="D35" i="4"/>
  <c r="E35" i="4"/>
  <c r="F35" i="4"/>
  <c r="H35" i="4"/>
  <c r="A36" i="4"/>
  <c r="B36" i="4"/>
  <c r="C36" i="4"/>
  <c r="D36" i="4"/>
  <c r="E36" i="4"/>
  <c r="F36" i="4"/>
  <c r="H36" i="4"/>
  <c r="A37" i="4"/>
  <c r="B37" i="4"/>
  <c r="C37" i="4"/>
  <c r="D37" i="4"/>
  <c r="E37" i="4"/>
  <c r="F37" i="4"/>
  <c r="H37" i="4"/>
  <c r="A38" i="4"/>
  <c r="B38" i="4"/>
  <c r="C38" i="4"/>
  <c r="D38" i="4"/>
  <c r="E38" i="4"/>
  <c r="F38" i="4"/>
  <c r="H38" i="4"/>
  <c r="A39" i="4"/>
  <c r="B39" i="4"/>
  <c r="C39" i="4"/>
  <c r="D39" i="4"/>
  <c r="E39" i="4"/>
  <c r="F39" i="4"/>
  <c r="H39" i="4"/>
  <c r="A40" i="4"/>
  <c r="B40" i="4"/>
  <c r="C40" i="4"/>
  <c r="D40" i="4"/>
  <c r="E40" i="4"/>
  <c r="F40" i="4"/>
  <c r="H40" i="4"/>
  <c r="A41" i="4"/>
  <c r="B41" i="4"/>
  <c r="C41" i="4"/>
  <c r="D41" i="4"/>
  <c r="E41" i="4"/>
  <c r="F41" i="4"/>
  <c r="H41" i="4"/>
  <c r="A42" i="4"/>
  <c r="B42" i="4"/>
  <c r="C42" i="4"/>
  <c r="D42" i="4"/>
  <c r="E42" i="4"/>
  <c r="F42" i="4"/>
  <c r="H42" i="4"/>
  <c r="A43" i="4"/>
  <c r="B43" i="4"/>
  <c r="C43" i="4"/>
  <c r="D43" i="4"/>
  <c r="E43" i="4"/>
  <c r="F43" i="4"/>
  <c r="H43" i="4"/>
  <c r="A44" i="4"/>
  <c r="B44" i="4"/>
  <c r="C44" i="4"/>
  <c r="D44" i="4"/>
  <c r="E44" i="4"/>
  <c r="F44" i="4"/>
  <c r="H44" i="4"/>
  <c r="A45" i="4"/>
  <c r="B45" i="4"/>
  <c r="C45" i="4"/>
  <c r="D45" i="4"/>
  <c r="E45" i="4"/>
  <c r="F45" i="4"/>
  <c r="H45" i="4"/>
  <c r="A46" i="4"/>
  <c r="B46" i="4"/>
  <c r="C46" i="4"/>
  <c r="D46" i="4"/>
  <c r="E46" i="4"/>
  <c r="F46" i="4"/>
  <c r="H46" i="4"/>
  <c r="A47" i="4"/>
  <c r="B47" i="4"/>
  <c r="C47" i="4"/>
  <c r="D47" i="4"/>
  <c r="E47" i="4"/>
  <c r="F47" i="4"/>
  <c r="H47" i="4"/>
  <c r="A48" i="4"/>
  <c r="B48" i="4"/>
  <c r="C48" i="4"/>
  <c r="D48" i="4"/>
  <c r="E48" i="4"/>
  <c r="F48" i="4"/>
  <c r="H48" i="4"/>
  <c r="A49" i="4"/>
  <c r="B49" i="4"/>
  <c r="C49" i="4"/>
  <c r="D49" i="4"/>
  <c r="E49" i="4"/>
  <c r="F49" i="4"/>
  <c r="H49" i="4"/>
  <c r="A50" i="4"/>
  <c r="B50" i="4"/>
  <c r="C50" i="4"/>
  <c r="D50" i="4"/>
  <c r="E50" i="4"/>
  <c r="F50" i="4"/>
  <c r="H50" i="4"/>
  <c r="A51" i="4"/>
  <c r="B51" i="4"/>
  <c r="C51" i="4"/>
  <c r="D51" i="4"/>
  <c r="E51" i="4"/>
  <c r="F51" i="4"/>
  <c r="H51" i="4"/>
  <c r="A52" i="4"/>
  <c r="B52" i="4"/>
  <c r="C52" i="4"/>
  <c r="D52" i="4"/>
  <c r="E52" i="4"/>
  <c r="F52" i="4"/>
  <c r="H52" i="4"/>
  <c r="A53" i="4"/>
  <c r="B53" i="4"/>
  <c r="C53" i="4"/>
  <c r="D53" i="4"/>
  <c r="E53" i="4"/>
  <c r="F53" i="4"/>
  <c r="H53" i="4"/>
  <c r="A54" i="4"/>
  <c r="B54" i="4"/>
  <c r="C54" i="4"/>
  <c r="D54" i="4"/>
  <c r="E54" i="4"/>
  <c r="F54" i="4"/>
  <c r="H54" i="4"/>
  <c r="A55" i="4"/>
  <c r="B55" i="4"/>
  <c r="C55" i="4"/>
  <c r="D55" i="4"/>
  <c r="E55" i="4"/>
  <c r="F55" i="4"/>
  <c r="H55" i="4"/>
  <c r="A56" i="4"/>
  <c r="B56" i="4"/>
  <c r="C56" i="4"/>
  <c r="D56" i="4"/>
  <c r="E56" i="4"/>
  <c r="F56" i="4"/>
  <c r="H56" i="4"/>
  <c r="A57" i="4"/>
  <c r="B57" i="4"/>
  <c r="C57" i="4"/>
  <c r="D57" i="4"/>
  <c r="E57" i="4"/>
  <c r="F57" i="4"/>
  <c r="H57" i="4"/>
  <c r="A58" i="4"/>
  <c r="B58" i="4"/>
  <c r="C58" i="4"/>
  <c r="D58" i="4"/>
  <c r="E58" i="4"/>
  <c r="F58" i="4"/>
  <c r="H58" i="4"/>
  <c r="A59" i="4"/>
  <c r="B59" i="4"/>
  <c r="C59" i="4"/>
  <c r="D59" i="4"/>
  <c r="E59" i="4"/>
  <c r="F59" i="4"/>
  <c r="H59" i="4"/>
  <c r="A60" i="4"/>
  <c r="B60" i="4"/>
  <c r="C60" i="4"/>
  <c r="D60" i="4"/>
  <c r="E60" i="4"/>
  <c r="F60" i="4"/>
  <c r="H60" i="4"/>
  <c r="A61" i="4"/>
  <c r="B61" i="4"/>
  <c r="C61" i="4"/>
  <c r="D61" i="4"/>
  <c r="E61" i="4"/>
  <c r="F61" i="4"/>
  <c r="H61" i="4"/>
  <c r="A62" i="4"/>
  <c r="B62" i="4"/>
  <c r="C62" i="4"/>
  <c r="D62" i="4"/>
  <c r="E62" i="4"/>
  <c r="F62" i="4"/>
  <c r="H62" i="4"/>
  <c r="A63" i="4"/>
  <c r="B63" i="4"/>
  <c r="C63" i="4"/>
  <c r="D63" i="4"/>
  <c r="E63" i="4"/>
  <c r="F63" i="4"/>
  <c r="H63" i="4"/>
  <c r="A64" i="4"/>
  <c r="B64" i="4"/>
  <c r="C64" i="4"/>
  <c r="D64" i="4"/>
  <c r="E64" i="4"/>
  <c r="F64" i="4"/>
  <c r="H64" i="4"/>
  <c r="A65" i="4"/>
  <c r="B65" i="4"/>
  <c r="C65" i="4"/>
  <c r="D65" i="4"/>
  <c r="E65" i="4"/>
  <c r="F65" i="4"/>
  <c r="H65" i="4"/>
  <c r="A66" i="4"/>
  <c r="B66" i="4"/>
  <c r="C66" i="4"/>
  <c r="D66" i="4"/>
  <c r="E66" i="4"/>
  <c r="F66" i="4"/>
  <c r="H66" i="4"/>
  <c r="A67" i="4"/>
  <c r="B67" i="4"/>
  <c r="C67" i="4"/>
  <c r="D67" i="4"/>
  <c r="E67" i="4"/>
  <c r="F67" i="4"/>
  <c r="H67" i="4"/>
  <c r="A68" i="4"/>
  <c r="B68" i="4"/>
  <c r="C68" i="4"/>
  <c r="D68" i="4"/>
  <c r="E68" i="4"/>
  <c r="F68" i="4"/>
  <c r="H68" i="4"/>
  <c r="A69" i="4"/>
  <c r="B69" i="4"/>
  <c r="C69" i="4"/>
  <c r="D69" i="4"/>
  <c r="E69" i="4"/>
  <c r="F69" i="4"/>
  <c r="H69" i="4"/>
  <c r="A70" i="4"/>
  <c r="B70" i="4"/>
  <c r="C70" i="4"/>
  <c r="D70" i="4"/>
  <c r="E70" i="4"/>
  <c r="F70" i="4"/>
  <c r="H70" i="4"/>
  <c r="A71" i="4"/>
  <c r="B71" i="4"/>
  <c r="C71" i="4"/>
  <c r="D71" i="4"/>
  <c r="E71" i="4"/>
  <c r="F71" i="4"/>
  <c r="H71" i="4"/>
  <c r="A72" i="4"/>
  <c r="B72" i="4"/>
  <c r="C72" i="4"/>
  <c r="D72" i="4"/>
  <c r="E72" i="4"/>
  <c r="F72" i="4"/>
  <c r="H72" i="4"/>
  <c r="A73" i="4"/>
  <c r="B73" i="4"/>
  <c r="C73" i="4"/>
  <c r="D73" i="4"/>
  <c r="E73" i="4"/>
  <c r="F73" i="4"/>
  <c r="H73" i="4"/>
  <c r="A74" i="4"/>
  <c r="B74" i="4"/>
  <c r="C74" i="4"/>
  <c r="D74" i="4"/>
  <c r="E74" i="4"/>
  <c r="F74" i="4"/>
  <c r="H74" i="4"/>
  <c r="A75" i="4"/>
  <c r="B75" i="4"/>
  <c r="C75" i="4"/>
  <c r="D75" i="4"/>
  <c r="E75" i="4"/>
  <c r="F75" i="4"/>
  <c r="H75" i="4"/>
  <c r="A76" i="4"/>
  <c r="B76" i="4"/>
  <c r="C76" i="4"/>
  <c r="D76" i="4"/>
  <c r="E76" i="4"/>
  <c r="F76" i="4"/>
  <c r="H76" i="4"/>
  <c r="A77" i="4"/>
  <c r="B77" i="4"/>
  <c r="C77" i="4"/>
  <c r="D77" i="4"/>
  <c r="E77" i="4"/>
  <c r="F77" i="4"/>
  <c r="H77" i="4"/>
  <c r="A78" i="4"/>
  <c r="B78" i="4"/>
  <c r="C78" i="4"/>
  <c r="D78" i="4"/>
  <c r="E78" i="4"/>
  <c r="F78" i="4"/>
  <c r="H78" i="4"/>
  <c r="A79" i="4"/>
  <c r="B79" i="4"/>
  <c r="C79" i="4"/>
  <c r="D79" i="4"/>
  <c r="E79" i="4"/>
  <c r="F79" i="4"/>
  <c r="H79" i="4"/>
  <c r="A80" i="4"/>
  <c r="B80" i="4"/>
  <c r="C80" i="4"/>
  <c r="D80" i="4"/>
  <c r="E80" i="4"/>
  <c r="F80" i="4"/>
  <c r="H80" i="4"/>
  <c r="A81" i="4"/>
  <c r="B81" i="4"/>
  <c r="C81" i="4"/>
  <c r="D81" i="4"/>
  <c r="E81" i="4"/>
  <c r="F81" i="4"/>
  <c r="H81" i="4"/>
  <c r="A82" i="4"/>
  <c r="B82" i="4"/>
  <c r="C82" i="4"/>
  <c r="D82" i="4"/>
  <c r="E82" i="4"/>
  <c r="F82" i="4"/>
  <c r="H82" i="4"/>
  <c r="A83" i="4"/>
  <c r="B83" i="4"/>
  <c r="C83" i="4"/>
  <c r="D83" i="4"/>
  <c r="E83" i="4"/>
  <c r="F83" i="4"/>
  <c r="H83" i="4"/>
  <c r="A84" i="4"/>
  <c r="B84" i="4"/>
  <c r="C84" i="4"/>
  <c r="D84" i="4"/>
  <c r="E84" i="4"/>
  <c r="F84" i="4"/>
  <c r="H84" i="4"/>
  <c r="A85" i="4"/>
  <c r="B85" i="4"/>
  <c r="C85" i="4"/>
  <c r="D85" i="4"/>
  <c r="E85" i="4"/>
  <c r="F85" i="4"/>
  <c r="H85" i="4"/>
  <c r="A86" i="4"/>
  <c r="B86" i="4"/>
  <c r="C86" i="4"/>
  <c r="D86" i="4"/>
  <c r="E86" i="4"/>
  <c r="F86" i="4"/>
  <c r="H86" i="4"/>
  <c r="A87" i="4"/>
  <c r="B87" i="4"/>
  <c r="C87" i="4"/>
  <c r="D87" i="4"/>
  <c r="E87" i="4"/>
  <c r="F87" i="4"/>
  <c r="H87" i="4"/>
  <c r="A88" i="4"/>
  <c r="B88" i="4"/>
  <c r="C88" i="4"/>
  <c r="D88" i="4"/>
  <c r="E88" i="4"/>
  <c r="F88" i="4"/>
  <c r="H88" i="4"/>
  <c r="A89" i="4"/>
  <c r="B89" i="4"/>
  <c r="C89" i="4"/>
  <c r="D89" i="4"/>
  <c r="E89" i="4"/>
  <c r="F89" i="4"/>
  <c r="H89" i="4"/>
  <c r="A90" i="4"/>
  <c r="B90" i="4"/>
  <c r="C90" i="4"/>
  <c r="D90" i="4"/>
  <c r="E90" i="4"/>
  <c r="F90" i="4"/>
  <c r="H90" i="4"/>
  <c r="A91" i="4"/>
  <c r="B91" i="4"/>
  <c r="C91" i="4"/>
  <c r="D91" i="4"/>
  <c r="E91" i="4"/>
  <c r="F91" i="4"/>
  <c r="H91" i="4"/>
  <c r="A92" i="4"/>
  <c r="B92" i="4"/>
  <c r="C92" i="4"/>
  <c r="D92" i="4"/>
  <c r="E92" i="4"/>
  <c r="F92" i="4"/>
  <c r="H92" i="4"/>
  <c r="A93" i="4"/>
  <c r="B93" i="4"/>
  <c r="C93" i="4"/>
  <c r="D93" i="4"/>
  <c r="E93" i="4"/>
  <c r="F93" i="4"/>
  <c r="H93" i="4"/>
  <c r="A94" i="4"/>
  <c r="B94" i="4"/>
  <c r="C94" i="4"/>
  <c r="D94" i="4"/>
  <c r="E94" i="4"/>
  <c r="F94" i="4"/>
  <c r="H94" i="4"/>
  <c r="A95" i="4"/>
  <c r="B95" i="4"/>
  <c r="C95" i="4"/>
  <c r="D95" i="4"/>
  <c r="E95" i="4"/>
  <c r="F95" i="4"/>
  <c r="H95" i="4"/>
  <c r="A96" i="4"/>
  <c r="B96" i="4"/>
  <c r="C96" i="4"/>
  <c r="D96" i="4"/>
  <c r="E96" i="4"/>
  <c r="F96" i="4"/>
  <c r="H96" i="4"/>
  <c r="A97" i="4"/>
  <c r="B97" i="4"/>
  <c r="C97" i="4"/>
  <c r="D97" i="4"/>
  <c r="E97" i="4"/>
  <c r="F97" i="4"/>
  <c r="H97" i="4"/>
  <c r="A98" i="4"/>
  <c r="B98" i="4"/>
  <c r="C98" i="4"/>
  <c r="D98" i="4"/>
  <c r="E98" i="4"/>
  <c r="F98" i="4"/>
  <c r="H98" i="4"/>
  <c r="A99" i="4"/>
  <c r="B99" i="4"/>
  <c r="C99" i="4"/>
  <c r="D99" i="4"/>
  <c r="E99" i="4"/>
  <c r="F99" i="4"/>
  <c r="H99" i="4"/>
  <c r="A100" i="4"/>
  <c r="B100" i="4"/>
  <c r="C100" i="4"/>
  <c r="D100" i="4"/>
  <c r="E100" i="4"/>
  <c r="F100" i="4"/>
  <c r="H100" i="4"/>
  <c r="A101" i="4"/>
  <c r="B101" i="4"/>
  <c r="C101" i="4"/>
  <c r="D101" i="4"/>
  <c r="E101" i="4"/>
  <c r="F101" i="4"/>
  <c r="H101" i="4"/>
  <c r="A102" i="4"/>
  <c r="B102" i="4"/>
  <c r="C102" i="4"/>
  <c r="D102" i="4"/>
  <c r="E102" i="4"/>
  <c r="F102" i="4"/>
  <c r="H102" i="4"/>
  <c r="A103" i="4"/>
  <c r="B103" i="4"/>
  <c r="C103" i="4"/>
  <c r="D103" i="4"/>
  <c r="E103" i="4"/>
  <c r="F103" i="4"/>
  <c r="H103" i="4"/>
  <c r="A104" i="4"/>
  <c r="B104" i="4"/>
  <c r="C104" i="4"/>
  <c r="D104" i="4"/>
  <c r="E104" i="4"/>
  <c r="F104" i="4"/>
  <c r="H104" i="4"/>
  <c r="A105" i="4"/>
  <c r="B105" i="4"/>
  <c r="C105" i="4"/>
  <c r="D105" i="4"/>
  <c r="E105" i="4"/>
  <c r="F105" i="4"/>
  <c r="H105" i="4"/>
  <c r="A106" i="4"/>
  <c r="B106" i="4"/>
  <c r="C106" i="4"/>
  <c r="D106" i="4"/>
  <c r="E106" i="4"/>
  <c r="F106" i="4"/>
  <c r="H106" i="4"/>
  <c r="A107" i="4"/>
  <c r="B107" i="4"/>
  <c r="C107" i="4"/>
  <c r="D107" i="4"/>
  <c r="E107" i="4"/>
  <c r="F107" i="4"/>
  <c r="H107" i="4"/>
  <c r="A108" i="4"/>
  <c r="B108" i="4"/>
  <c r="C108" i="4"/>
  <c r="D108" i="4"/>
  <c r="E108" i="4"/>
  <c r="F108" i="4"/>
  <c r="H108" i="4"/>
  <c r="A109" i="4"/>
  <c r="B109" i="4"/>
  <c r="C109" i="4"/>
  <c r="D109" i="4"/>
  <c r="E109" i="4"/>
  <c r="F109" i="4"/>
  <c r="H109" i="4"/>
  <c r="A110" i="4"/>
  <c r="B110" i="4"/>
  <c r="C110" i="4"/>
  <c r="D110" i="4"/>
  <c r="E110" i="4"/>
  <c r="F110" i="4"/>
  <c r="H110" i="4"/>
  <c r="A111" i="4"/>
  <c r="B111" i="4"/>
  <c r="C111" i="4"/>
  <c r="D111" i="4"/>
  <c r="E111" i="4"/>
  <c r="F111" i="4"/>
  <c r="H111" i="4"/>
  <c r="A112" i="4"/>
  <c r="B112" i="4"/>
  <c r="C112" i="4"/>
  <c r="D112" i="4"/>
  <c r="E112" i="4"/>
  <c r="F112" i="4"/>
  <c r="H112" i="4"/>
  <c r="A113" i="4"/>
  <c r="B113" i="4"/>
  <c r="C113" i="4"/>
  <c r="D113" i="4"/>
  <c r="E113" i="4"/>
  <c r="F113" i="4"/>
  <c r="H113" i="4"/>
  <c r="A114" i="4"/>
  <c r="B114" i="4"/>
  <c r="C114" i="4"/>
  <c r="D114" i="4"/>
  <c r="E114" i="4"/>
  <c r="F114" i="4"/>
  <c r="H114" i="4"/>
  <c r="A115" i="4"/>
  <c r="B115" i="4"/>
  <c r="C115" i="4"/>
  <c r="D115" i="4"/>
  <c r="E115" i="4"/>
  <c r="F115" i="4"/>
  <c r="H115" i="4"/>
  <c r="A116" i="4"/>
  <c r="B116" i="4"/>
  <c r="C116" i="4"/>
  <c r="D116" i="4"/>
  <c r="E116" i="4"/>
  <c r="F116" i="4"/>
  <c r="H116" i="4"/>
  <c r="A117" i="4"/>
  <c r="B117" i="4"/>
  <c r="C117" i="4"/>
  <c r="D117" i="4"/>
  <c r="E117" i="4"/>
  <c r="F117" i="4"/>
  <c r="H117" i="4"/>
  <c r="A118" i="4"/>
  <c r="B118" i="4"/>
  <c r="C118" i="4"/>
  <c r="D118" i="4"/>
  <c r="E118" i="4"/>
  <c r="F118" i="4"/>
  <c r="H118" i="4"/>
  <c r="A119" i="4"/>
  <c r="B119" i="4"/>
  <c r="C119" i="4"/>
  <c r="D119" i="4"/>
  <c r="E119" i="4"/>
  <c r="F119" i="4"/>
  <c r="H119" i="4"/>
  <c r="A120" i="4"/>
  <c r="B120" i="4"/>
  <c r="C120" i="4"/>
  <c r="D120" i="4"/>
  <c r="E120" i="4"/>
  <c r="F120" i="4"/>
  <c r="H120" i="4"/>
  <c r="A121" i="4"/>
  <c r="B121" i="4"/>
  <c r="C121" i="4"/>
  <c r="D121" i="4"/>
  <c r="E121" i="4"/>
  <c r="F121" i="4"/>
  <c r="H121" i="4"/>
  <c r="A122" i="4"/>
  <c r="B122" i="4"/>
  <c r="C122" i="4"/>
  <c r="D122" i="4"/>
  <c r="E122" i="4"/>
  <c r="F122" i="4"/>
  <c r="H122" i="4"/>
  <c r="A123" i="4"/>
  <c r="B123" i="4"/>
  <c r="C123" i="4"/>
  <c r="D123" i="4"/>
  <c r="E123" i="4"/>
  <c r="F123" i="4"/>
  <c r="H123" i="4"/>
  <c r="A124" i="4"/>
  <c r="B124" i="4"/>
  <c r="C124" i="4"/>
  <c r="D124" i="4"/>
  <c r="E124" i="4"/>
  <c r="F124" i="4"/>
  <c r="H124" i="4"/>
  <c r="A125" i="4"/>
  <c r="B125" i="4"/>
  <c r="C125" i="4"/>
  <c r="D125" i="4"/>
  <c r="E125" i="4"/>
  <c r="F125" i="4"/>
  <c r="H125" i="4"/>
  <c r="A126" i="4"/>
  <c r="B126" i="4"/>
  <c r="C126" i="4"/>
  <c r="D126" i="4"/>
  <c r="E126" i="4"/>
  <c r="F126" i="4"/>
  <c r="H126" i="4"/>
  <c r="A127" i="4"/>
  <c r="B127" i="4"/>
  <c r="C127" i="4"/>
  <c r="D127" i="4"/>
  <c r="E127" i="4"/>
  <c r="F127" i="4"/>
  <c r="H127" i="4"/>
  <c r="A128" i="4"/>
  <c r="B128" i="4"/>
  <c r="C128" i="4"/>
  <c r="D128" i="4"/>
  <c r="E128" i="4"/>
  <c r="F128" i="4"/>
  <c r="H128" i="4"/>
  <c r="A129" i="4"/>
  <c r="B129" i="4"/>
  <c r="C129" i="4"/>
  <c r="D129" i="4"/>
  <c r="E129" i="4"/>
  <c r="F129" i="4"/>
  <c r="H129" i="4"/>
  <c r="A130" i="4"/>
  <c r="B130" i="4"/>
  <c r="C130" i="4"/>
  <c r="D130" i="4"/>
  <c r="E130" i="4"/>
  <c r="F130" i="4"/>
  <c r="H130" i="4"/>
  <c r="A131" i="4"/>
  <c r="B131" i="4"/>
  <c r="C131" i="4"/>
  <c r="D131" i="4"/>
  <c r="E131" i="4"/>
  <c r="F131" i="4"/>
  <c r="H131" i="4"/>
  <c r="A132" i="4"/>
  <c r="B132" i="4"/>
  <c r="C132" i="4"/>
  <c r="D132" i="4"/>
  <c r="E132" i="4"/>
  <c r="F132" i="4"/>
  <c r="H132" i="4"/>
  <c r="A133" i="4"/>
  <c r="B133" i="4"/>
  <c r="C133" i="4"/>
  <c r="D133" i="4"/>
  <c r="E133" i="4"/>
  <c r="F133" i="4"/>
  <c r="H133" i="4"/>
  <c r="A134" i="4"/>
  <c r="B134" i="4"/>
  <c r="C134" i="4"/>
  <c r="D134" i="4"/>
  <c r="E134" i="4"/>
  <c r="F134" i="4"/>
  <c r="H134" i="4"/>
  <c r="A135" i="4"/>
  <c r="B135" i="4"/>
  <c r="C135" i="4"/>
  <c r="D135" i="4"/>
  <c r="E135" i="4"/>
  <c r="F135" i="4"/>
  <c r="H135" i="4"/>
  <c r="A136" i="4"/>
  <c r="B136" i="4"/>
  <c r="C136" i="4"/>
  <c r="D136" i="4"/>
  <c r="E136" i="4"/>
  <c r="F136" i="4"/>
  <c r="H136" i="4"/>
  <c r="A137" i="4"/>
  <c r="B137" i="4"/>
  <c r="C137" i="4"/>
  <c r="D137" i="4"/>
  <c r="E137" i="4"/>
  <c r="F137" i="4"/>
  <c r="H137" i="4"/>
  <c r="A138" i="4"/>
  <c r="B138" i="4"/>
  <c r="C138" i="4"/>
  <c r="D138" i="4"/>
  <c r="E138" i="4"/>
  <c r="F138" i="4"/>
  <c r="H138" i="4"/>
  <c r="A139" i="4"/>
  <c r="B139" i="4"/>
  <c r="C139" i="4"/>
  <c r="D139" i="4"/>
  <c r="E139" i="4"/>
  <c r="F139" i="4"/>
  <c r="H139" i="4"/>
  <c r="A140" i="4"/>
  <c r="B140" i="4"/>
  <c r="C140" i="4"/>
  <c r="D140" i="4"/>
  <c r="E140" i="4"/>
  <c r="F140" i="4"/>
  <c r="H140" i="4"/>
  <c r="A141" i="4"/>
  <c r="B141" i="4"/>
  <c r="C141" i="4"/>
  <c r="D141" i="4"/>
  <c r="E141" i="4"/>
  <c r="F141" i="4"/>
  <c r="H141" i="4"/>
  <c r="A142" i="4"/>
  <c r="B142" i="4"/>
  <c r="C142" i="4"/>
  <c r="D142" i="4"/>
  <c r="E142" i="4"/>
  <c r="F142" i="4"/>
  <c r="H142" i="4"/>
  <c r="A143" i="4"/>
  <c r="B143" i="4"/>
  <c r="C143" i="4"/>
  <c r="D143" i="4"/>
  <c r="E143" i="4"/>
  <c r="F143" i="4"/>
  <c r="H143" i="4"/>
  <c r="A144" i="4"/>
  <c r="B144" i="4"/>
  <c r="C144" i="4"/>
  <c r="D144" i="4"/>
  <c r="E144" i="4"/>
  <c r="F144" i="4"/>
  <c r="H144" i="4"/>
  <c r="A145" i="4"/>
  <c r="B145" i="4"/>
  <c r="C145" i="4"/>
  <c r="D145" i="4"/>
  <c r="E145" i="4"/>
  <c r="F145" i="4"/>
  <c r="H145" i="4"/>
  <c r="A146" i="4"/>
  <c r="B146" i="4"/>
  <c r="C146" i="4"/>
  <c r="D146" i="4"/>
  <c r="E146" i="4"/>
  <c r="F146" i="4"/>
  <c r="H146" i="4"/>
  <c r="A147" i="4"/>
  <c r="B147" i="4"/>
  <c r="C147" i="4"/>
  <c r="D147" i="4"/>
  <c r="E147" i="4"/>
  <c r="F147" i="4"/>
  <c r="H147" i="4"/>
  <c r="A148" i="4"/>
  <c r="B148" i="4"/>
  <c r="C148" i="4"/>
  <c r="D148" i="4"/>
  <c r="E148" i="4"/>
  <c r="F148" i="4"/>
  <c r="H148" i="4"/>
  <c r="A149" i="4"/>
  <c r="B149" i="4"/>
  <c r="C149" i="4"/>
  <c r="D149" i="4"/>
  <c r="E149" i="4"/>
  <c r="F149" i="4"/>
  <c r="H149" i="4"/>
  <c r="A150" i="4"/>
  <c r="B150" i="4"/>
  <c r="C150" i="4"/>
  <c r="D150" i="4"/>
  <c r="E150" i="4"/>
  <c r="F150" i="4"/>
  <c r="H150" i="4"/>
  <c r="A151" i="4"/>
  <c r="B151" i="4"/>
  <c r="C151" i="4"/>
  <c r="D151" i="4"/>
  <c r="E151" i="4"/>
  <c r="F151" i="4"/>
  <c r="H151" i="4"/>
  <c r="A152" i="4"/>
  <c r="B152" i="4"/>
  <c r="C152" i="4"/>
  <c r="D152" i="4"/>
  <c r="E152" i="4"/>
  <c r="F152" i="4"/>
  <c r="H152" i="4"/>
  <c r="A153" i="4"/>
  <c r="B153" i="4"/>
  <c r="C153" i="4"/>
  <c r="D153" i="4"/>
  <c r="E153" i="4"/>
  <c r="F153" i="4"/>
  <c r="H153" i="4"/>
  <c r="A154" i="4"/>
  <c r="B154" i="4"/>
  <c r="C154" i="4"/>
  <c r="D154" i="4"/>
  <c r="E154" i="4"/>
  <c r="F154" i="4"/>
  <c r="H154" i="4"/>
  <c r="A155" i="4"/>
  <c r="B155" i="4"/>
  <c r="C155" i="4"/>
  <c r="D155" i="4"/>
  <c r="E155" i="4"/>
  <c r="F155" i="4"/>
  <c r="H155" i="4"/>
  <c r="A156" i="4"/>
  <c r="B156" i="4"/>
  <c r="C156" i="4"/>
  <c r="D156" i="4"/>
  <c r="E156" i="4"/>
  <c r="F156" i="4"/>
  <c r="H156" i="4"/>
  <c r="A157" i="4"/>
  <c r="B157" i="4"/>
  <c r="C157" i="4"/>
  <c r="D157" i="4"/>
  <c r="E157" i="4"/>
  <c r="F157" i="4"/>
  <c r="H157" i="4"/>
  <c r="A158" i="4"/>
  <c r="B158" i="4"/>
  <c r="C158" i="4"/>
  <c r="D158" i="4"/>
  <c r="E158" i="4"/>
  <c r="F158" i="4"/>
  <c r="H158" i="4"/>
  <c r="A159" i="4"/>
  <c r="B159" i="4"/>
  <c r="C159" i="4"/>
  <c r="D159" i="4"/>
  <c r="E159" i="4"/>
  <c r="F159" i="4"/>
  <c r="H159" i="4"/>
  <c r="A160" i="4"/>
  <c r="B160" i="4"/>
  <c r="C160" i="4"/>
  <c r="D160" i="4"/>
  <c r="E160" i="4"/>
  <c r="F160" i="4"/>
  <c r="H160" i="4"/>
  <c r="A161" i="4"/>
  <c r="B161" i="4"/>
  <c r="C161" i="4"/>
  <c r="D161" i="4"/>
  <c r="E161" i="4"/>
  <c r="F161" i="4"/>
  <c r="H161" i="4"/>
  <c r="A162" i="4"/>
  <c r="B162" i="4"/>
  <c r="C162" i="4"/>
  <c r="D162" i="4"/>
  <c r="E162" i="4"/>
  <c r="F162" i="4"/>
  <c r="H162" i="4"/>
  <c r="A163" i="4"/>
  <c r="B163" i="4"/>
  <c r="C163" i="4"/>
  <c r="D163" i="4"/>
  <c r="E163" i="4"/>
  <c r="F163" i="4"/>
  <c r="H163" i="4"/>
  <c r="A164" i="4"/>
  <c r="B164" i="4"/>
  <c r="C164" i="4"/>
  <c r="D164" i="4"/>
  <c r="E164" i="4"/>
  <c r="F164" i="4"/>
  <c r="H164" i="4"/>
  <c r="A165" i="4"/>
  <c r="B165" i="4"/>
  <c r="C165" i="4"/>
  <c r="D165" i="4"/>
  <c r="E165" i="4"/>
  <c r="F165" i="4"/>
  <c r="H165" i="4"/>
  <c r="A166" i="4"/>
  <c r="B166" i="4"/>
  <c r="C166" i="4"/>
  <c r="D166" i="4"/>
  <c r="E166" i="4"/>
  <c r="F166" i="4"/>
  <c r="H166" i="4"/>
  <c r="A167" i="4"/>
  <c r="B167" i="4"/>
  <c r="C167" i="4"/>
  <c r="D167" i="4"/>
  <c r="E167" i="4"/>
  <c r="F167" i="4"/>
  <c r="H167" i="4"/>
  <c r="A168" i="4"/>
  <c r="B168" i="4"/>
  <c r="C168" i="4"/>
  <c r="D168" i="4"/>
  <c r="E168" i="4"/>
  <c r="F168" i="4"/>
  <c r="H168" i="4"/>
  <c r="A169" i="4"/>
  <c r="B169" i="4"/>
  <c r="C169" i="4"/>
  <c r="D169" i="4"/>
  <c r="E169" i="4"/>
  <c r="F169" i="4"/>
  <c r="H169" i="4"/>
  <c r="A170" i="4"/>
  <c r="B170" i="4"/>
  <c r="C170" i="4"/>
  <c r="D170" i="4"/>
  <c r="E170" i="4"/>
  <c r="F170" i="4"/>
  <c r="H170" i="4"/>
  <c r="A171" i="4"/>
  <c r="B171" i="4"/>
  <c r="C171" i="4"/>
  <c r="D171" i="4"/>
  <c r="E171" i="4"/>
  <c r="F171" i="4"/>
  <c r="H171" i="4"/>
  <c r="A172" i="4"/>
  <c r="B172" i="4"/>
  <c r="C172" i="4"/>
  <c r="D172" i="4"/>
  <c r="E172" i="4"/>
  <c r="F172" i="4"/>
  <c r="H172" i="4"/>
  <c r="A173" i="4"/>
  <c r="B173" i="4"/>
  <c r="C173" i="4"/>
  <c r="D173" i="4"/>
  <c r="E173" i="4"/>
  <c r="F173" i="4"/>
  <c r="H173" i="4"/>
  <c r="A174" i="4"/>
  <c r="B174" i="4"/>
  <c r="C174" i="4"/>
  <c r="D174" i="4"/>
  <c r="E174" i="4"/>
  <c r="F174" i="4"/>
  <c r="H174" i="4"/>
  <c r="A175" i="4"/>
  <c r="B175" i="4"/>
  <c r="C175" i="4"/>
  <c r="D175" i="4"/>
  <c r="E175" i="4"/>
  <c r="F175" i="4"/>
  <c r="H175" i="4"/>
  <c r="A176" i="4"/>
  <c r="B176" i="4"/>
  <c r="C176" i="4"/>
  <c r="D176" i="4"/>
  <c r="E176" i="4"/>
  <c r="F176" i="4"/>
  <c r="H176" i="4"/>
  <c r="A177" i="4"/>
  <c r="B177" i="4"/>
  <c r="C177" i="4"/>
  <c r="D177" i="4"/>
  <c r="E177" i="4"/>
  <c r="F177" i="4"/>
  <c r="H177" i="4"/>
  <c r="A178" i="4"/>
  <c r="B178" i="4"/>
  <c r="C178" i="4"/>
  <c r="D178" i="4"/>
  <c r="E178" i="4"/>
  <c r="F178" i="4"/>
  <c r="H178" i="4"/>
  <c r="A179" i="4"/>
  <c r="B179" i="4"/>
  <c r="C179" i="4"/>
  <c r="D179" i="4"/>
  <c r="E179" i="4"/>
  <c r="F179" i="4"/>
  <c r="H179" i="4"/>
  <c r="A180" i="4"/>
  <c r="B180" i="4"/>
  <c r="C180" i="4"/>
  <c r="D180" i="4"/>
  <c r="E180" i="4"/>
  <c r="F180" i="4"/>
  <c r="H180" i="4"/>
  <c r="A181" i="4"/>
  <c r="B181" i="4"/>
  <c r="C181" i="4"/>
  <c r="D181" i="4"/>
  <c r="E181" i="4"/>
  <c r="F181" i="4"/>
  <c r="H181" i="4"/>
  <c r="A182" i="4"/>
  <c r="B182" i="4"/>
  <c r="C182" i="4"/>
  <c r="D182" i="4"/>
  <c r="E182" i="4"/>
  <c r="F182" i="4"/>
  <c r="H182" i="4"/>
  <c r="A183" i="4"/>
  <c r="B183" i="4"/>
  <c r="C183" i="4"/>
  <c r="D183" i="4"/>
  <c r="E183" i="4"/>
  <c r="F183" i="4"/>
  <c r="H183" i="4"/>
  <c r="A184" i="4"/>
  <c r="B184" i="4"/>
  <c r="C184" i="4"/>
  <c r="D184" i="4"/>
  <c r="E184" i="4"/>
  <c r="F184" i="4"/>
  <c r="H184" i="4"/>
  <c r="A185" i="4"/>
  <c r="B185" i="4"/>
  <c r="C185" i="4"/>
  <c r="D185" i="4"/>
  <c r="E185" i="4"/>
  <c r="F185" i="4"/>
  <c r="H185" i="4"/>
  <c r="A186" i="4"/>
  <c r="B186" i="4"/>
  <c r="C186" i="4"/>
  <c r="D186" i="4"/>
  <c r="E186" i="4"/>
  <c r="F186" i="4"/>
  <c r="H186" i="4"/>
  <c r="A187" i="4"/>
  <c r="B187" i="4"/>
  <c r="C187" i="4"/>
  <c r="D187" i="4"/>
  <c r="E187" i="4"/>
  <c r="F187" i="4"/>
  <c r="H187" i="4"/>
  <c r="A188" i="4"/>
  <c r="B188" i="4"/>
  <c r="C188" i="4"/>
  <c r="D188" i="4"/>
  <c r="E188" i="4"/>
  <c r="F188" i="4"/>
  <c r="H188" i="4"/>
  <c r="A189" i="4"/>
  <c r="B189" i="4"/>
  <c r="C189" i="4"/>
  <c r="D189" i="4"/>
  <c r="E189" i="4"/>
  <c r="F189" i="4"/>
  <c r="H189" i="4"/>
  <c r="A190" i="4"/>
  <c r="B190" i="4"/>
  <c r="C190" i="4"/>
  <c r="D190" i="4"/>
  <c r="E190" i="4"/>
  <c r="F190" i="4"/>
  <c r="H190" i="4"/>
  <c r="A191" i="4"/>
  <c r="B191" i="4"/>
  <c r="C191" i="4"/>
  <c r="D191" i="4"/>
  <c r="E191" i="4"/>
  <c r="F191" i="4"/>
  <c r="H191" i="4"/>
  <c r="A192" i="4"/>
  <c r="B192" i="4"/>
  <c r="C192" i="4"/>
  <c r="D192" i="4"/>
  <c r="E192" i="4"/>
  <c r="F192" i="4"/>
  <c r="H192" i="4"/>
  <c r="A193" i="4"/>
  <c r="B193" i="4"/>
  <c r="C193" i="4"/>
  <c r="D193" i="4"/>
  <c r="E193" i="4"/>
  <c r="F193" i="4"/>
  <c r="H193" i="4"/>
  <c r="A194" i="4"/>
  <c r="B194" i="4"/>
  <c r="C194" i="4"/>
  <c r="D194" i="4"/>
  <c r="E194" i="4"/>
  <c r="F194" i="4"/>
  <c r="H194" i="4"/>
  <c r="A195" i="4"/>
  <c r="B195" i="4"/>
  <c r="C195" i="4"/>
  <c r="D195" i="4"/>
  <c r="E195" i="4"/>
  <c r="F195" i="4"/>
  <c r="H195" i="4"/>
  <c r="A196" i="4"/>
  <c r="B196" i="4"/>
  <c r="C196" i="4"/>
  <c r="D196" i="4"/>
  <c r="E196" i="4"/>
  <c r="F196" i="4"/>
  <c r="H196" i="4"/>
  <c r="A197" i="4"/>
  <c r="B197" i="4"/>
  <c r="C197" i="4"/>
  <c r="D197" i="4"/>
  <c r="E197" i="4"/>
  <c r="F197" i="4"/>
  <c r="H197" i="4"/>
  <c r="A198" i="4"/>
  <c r="B198" i="4"/>
  <c r="C198" i="4"/>
  <c r="D198" i="4"/>
  <c r="E198" i="4"/>
  <c r="F198" i="4"/>
  <c r="H198" i="4"/>
  <c r="A199" i="4"/>
  <c r="B199" i="4"/>
  <c r="C199" i="4"/>
  <c r="D199" i="4"/>
  <c r="E199" i="4"/>
  <c r="F199" i="4"/>
  <c r="H199" i="4"/>
  <c r="A200" i="4"/>
  <c r="B200" i="4"/>
  <c r="C200" i="4"/>
  <c r="D200" i="4"/>
  <c r="E200" i="4"/>
  <c r="F200" i="4"/>
  <c r="H200" i="4"/>
  <c r="A201" i="4"/>
  <c r="B201" i="4"/>
  <c r="C201" i="4"/>
  <c r="D201" i="4"/>
  <c r="E201" i="4"/>
  <c r="F201" i="4"/>
  <c r="H201" i="4"/>
  <c r="A202" i="4"/>
  <c r="B202" i="4"/>
  <c r="C202" i="4"/>
  <c r="D202" i="4"/>
  <c r="E202" i="4"/>
  <c r="F202" i="4"/>
  <c r="H202" i="4"/>
  <c r="A203" i="4"/>
  <c r="B203" i="4"/>
  <c r="C203" i="4"/>
  <c r="D203" i="4"/>
  <c r="E203" i="4"/>
  <c r="F203" i="4"/>
  <c r="H203" i="4"/>
  <c r="A204" i="4"/>
  <c r="B204" i="4"/>
  <c r="C204" i="4"/>
  <c r="D204" i="4"/>
  <c r="E204" i="4"/>
  <c r="F204" i="4"/>
  <c r="H204" i="4"/>
  <c r="A205" i="4"/>
  <c r="B205" i="4"/>
  <c r="C205" i="4"/>
  <c r="D205" i="4"/>
  <c r="E205" i="4"/>
  <c r="F205" i="4"/>
  <c r="H205" i="4"/>
  <c r="A206" i="4"/>
  <c r="B206" i="4"/>
  <c r="C206" i="4"/>
  <c r="D206" i="4"/>
  <c r="E206" i="4"/>
  <c r="F206" i="4"/>
  <c r="H206" i="4"/>
  <c r="A207" i="4"/>
  <c r="B207" i="4"/>
  <c r="C207" i="4"/>
  <c r="D207" i="4"/>
  <c r="E207" i="4"/>
  <c r="F207" i="4"/>
  <c r="H207" i="4"/>
  <c r="A208" i="4"/>
  <c r="B208" i="4"/>
  <c r="C208" i="4"/>
  <c r="D208" i="4"/>
  <c r="E208" i="4"/>
  <c r="F208" i="4"/>
  <c r="H208" i="4"/>
  <c r="A209" i="4"/>
  <c r="B209" i="4"/>
  <c r="C209" i="4"/>
  <c r="D209" i="4"/>
  <c r="E209" i="4"/>
  <c r="F209" i="4"/>
  <c r="H209" i="4"/>
  <c r="A210" i="4"/>
  <c r="B210" i="4"/>
  <c r="C210" i="4"/>
  <c r="D210" i="4"/>
  <c r="E210" i="4"/>
  <c r="F210" i="4"/>
  <c r="H210" i="4"/>
  <c r="A211" i="4"/>
  <c r="B211" i="4"/>
  <c r="C211" i="4"/>
  <c r="D211" i="4"/>
  <c r="E211" i="4"/>
  <c r="F211" i="4"/>
  <c r="H211" i="4"/>
  <c r="A212" i="4"/>
  <c r="B212" i="4"/>
  <c r="C212" i="4"/>
  <c r="D212" i="4"/>
  <c r="E212" i="4"/>
  <c r="F212" i="4"/>
  <c r="H212" i="4"/>
  <c r="A213" i="4"/>
  <c r="B213" i="4"/>
  <c r="C213" i="4"/>
  <c r="D213" i="4"/>
  <c r="E213" i="4"/>
  <c r="F213" i="4"/>
  <c r="H213" i="4"/>
  <c r="A214" i="4"/>
  <c r="B214" i="4"/>
  <c r="C214" i="4"/>
  <c r="D214" i="4"/>
  <c r="E214" i="4"/>
  <c r="F214" i="4"/>
  <c r="H214" i="4"/>
  <c r="A215" i="4"/>
  <c r="B215" i="4"/>
  <c r="C215" i="4"/>
  <c r="D215" i="4"/>
  <c r="E215" i="4"/>
  <c r="F215" i="4"/>
  <c r="H215" i="4"/>
  <c r="A216" i="4"/>
  <c r="B216" i="4"/>
  <c r="C216" i="4"/>
  <c r="D216" i="4"/>
  <c r="E216" i="4"/>
  <c r="F216" i="4"/>
  <c r="H216" i="4"/>
  <c r="A217" i="4"/>
  <c r="B217" i="4"/>
  <c r="C217" i="4"/>
  <c r="D217" i="4"/>
  <c r="E217" i="4"/>
  <c r="F217" i="4"/>
  <c r="H217" i="4"/>
  <c r="A218" i="4"/>
  <c r="B218" i="4"/>
  <c r="C218" i="4"/>
  <c r="D218" i="4"/>
  <c r="E218" i="4"/>
  <c r="F218" i="4"/>
  <c r="H218" i="4"/>
  <c r="A219" i="4"/>
  <c r="B219" i="4"/>
  <c r="C219" i="4"/>
  <c r="D219" i="4"/>
  <c r="E219" i="4"/>
  <c r="F219" i="4"/>
  <c r="H219" i="4"/>
  <c r="A220" i="4"/>
  <c r="B220" i="4"/>
  <c r="C220" i="4"/>
  <c r="D220" i="4"/>
  <c r="E220" i="4"/>
  <c r="F220" i="4"/>
  <c r="H220" i="4"/>
  <c r="A221" i="4"/>
  <c r="B221" i="4"/>
  <c r="C221" i="4"/>
  <c r="D221" i="4"/>
  <c r="E221" i="4"/>
  <c r="F221" i="4"/>
  <c r="H221" i="4"/>
  <c r="A222" i="4"/>
  <c r="B222" i="4"/>
  <c r="C222" i="4"/>
  <c r="D222" i="4"/>
  <c r="E222" i="4"/>
  <c r="F222" i="4"/>
  <c r="H222" i="4"/>
  <c r="A223" i="4"/>
  <c r="B223" i="4"/>
  <c r="C223" i="4"/>
  <c r="D223" i="4"/>
  <c r="E223" i="4"/>
  <c r="F223" i="4"/>
  <c r="H223" i="4"/>
  <c r="A224" i="4"/>
  <c r="B224" i="4"/>
  <c r="C224" i="4"/>
  <c r="D224" i="4"/>
  <c r="E224" i="4"/>
  <c r="F224" i="4"/>
  <c r="H224" i="4"/>
  <c r="A225" i="4"/>
  <c r="B225" i="4"/>
  <c r="C225" i="4"/>
  <c r="D225" i="4"/>
  <c r="E225" i="4"/>
  <c r="F225" i="4"/>
  <c r="H225" i="4"/>
  <c r="A226" i="4"/>
  <c r="B226" i="4"/>
  <c r="C226" i="4"/>
  <c r="D226" i="4"/>
  <c r="E226" i="4"/>
  <c r="F226" i="4"/>
  <c r="H226" i="4"/>
  <c r="A227" i="4"/>
  <c r="B227" i="4"/>
  <c r="C227" i="4"/>
  <c r="D227" i="4"/>
  <c r="E227" i="4"/>
  <c r="F227" i="4"/>
  <c r="H227" i="4"/>
  <c r="A228" i="4"/>
  <c r="B228" i="4"/>
  <c r="C228" i="4"/>
  <c r="D228" i="4"/>
  <c r="E228" i="4"/>
  <c r="F228" i="4"/>
  <c r="H228" i="4"/>
  <c r="A229" i="4"/>
  <c r="B229" i="4"/>
  <c r="C229" i="4"/>
  <c r="D229" i="4"/>
  <c r="E229" i="4"/>
  <c r="F229" i="4"/>
  <c r="H229" i="4"/>
  <c r="A230" i="4"/>
  <c r="B230" i="4"/>
  <c r="C230" i="4"/>
  <c r="D230" i="4"/>
  <c r="E230" i="4"/>
  <c r="F230" i="4"/>
  <c r="H230" i="4"/>
  <c r="A231" i="4"/>
  <c r="B231" i="4"/>
  <c r="C231" i="4"/>
  <c r="D231" i="4"/>
  <c r="E231" i="4"/>
  <c r="F231" i="4"/>
  <c r="H231" i="4"/>
  <c r="A232" i="4"/>
  <c r="B232" i="4"/>
  <c r="C232" i="4"/>
  <c r="D232" i="4"/>
  <c r="E232" i="4"/>
  <c r="F232" i="4"/>
  <c r="H232" i="4"/>
  <c r="A233" i="4"/>
  <c r="B233" i="4"/>
  <c r="C233" i="4"/>
  <c r="D233" i="4"/>
  <c r="E233" i="4"/>
  <c r="F233" i="4"/>
  <c r="H233" i="4"/>
  <c r="A234" i="4"/>
  <c r="B234" i="4"/>
  <c r="C234" i="4"/>
  <c r="D234" i="4"/>
  <c r="E234" i="4"/>
  <c r="F234" i="4"/>
  <c r="H234" i="4"/>
  <c r="A235" i="4"/>
  <c r="B235" i="4"/>
  <c r="C235" i="4"/>
  <c r="D235" i="4"/>
  <c r="E235" i="4"/>
  <c r="F235" i="4"/>
  <c r="H235" i="4"/>
  <c r="A236" i="4"/>
  <c r="B236" i="4"/>
  <c r="C236" i="4"/>
  <c r="D236" i="4"/>
  <c r="E236" i="4"/>
  <c r="F236" i="4"/>
  <c r="H236" i="4"/>
  <c r="A237" i="4"/>
  <c r="B237" i="4"/>
  <c r="C237" i="4"/>
  <c r="D237" i="4"/>
  <c r="E237" i="4"/>
  <c r="F237" i="4"/>
  <c r="H237" i="4"/>
  <c r="A238" i="4"/>
  <c r="B238" i="4"/>
  <c r="C238" i="4"/>
  <c r="D238" i="4"/>
  <c r="E238" i="4"/>
  <c r="F238" i="4"/>
  <c r="H238" i="4"/>
  <c r="A239" i="4"/>
  <c r="B239" i="4"/>
  <c r="C239" i="4"/>
  <c r="D239" i="4"/>
  <c r="E239" i="4"/>
  <c r="F239" i="4"/>
  <c r="H239" i="4"/>
  <c r="A240" i="4"/>
  <c r="B240" i="4"/>
  <c r="C240" i="4"/>
  <c r="D240" i="4"/>
  <c r="E240" i="4"/>
  <c r="F240" i="4"/>
  <c r="H240" i="4"/>
  <c r="A241" i="4"/>
  <c r="B241" i="4"/>
  <c r="C241" i="4"/>
  <c r="D241" i="4"/>
  <c r="E241" i="4"/>
  <c r="F241" i="4"/>
  <c r="H241" i="4"/>
  <c r="A242" i="4"/>
  <c r="B242" i="4"/>
  <c r="C242" i="4"/>
  <c r="D242" i="4"/>
  <c r="E242" i="4"/>
  <c r="F242" i="4"/>
  <c r="H242" i="4"/>
  <c r="A243" i="4"/>
  <c r="B243" i="4"/>
  <c r="C243" i="4"/>
  <c r="D243" i="4"/>
  <c r="E243" i="4"/>
  <c r="F243" i="4"/>
  <c r="H243" i="4"/>
  <c r="A244" i="4"/>
  <c r="B244" i="4"/>
  <c r="C244" i="4"/>
  <c r="D244" i="4"/>
  <c r="E244" i="4"/>
  <c r="F244" i="4"/>
  <c r="H244" i="4"/>
  <c r="A245" i="4"/>
  <c r="B245" i="4"/>
  <c r="C245" i="4"/>
  <c r="D245" i="4"/>
  <c r="E245" i="4"/>
  <c r="F245" i="4"/>
  <c r="H245" i="4"/>
  <c r="A246" i="4"/>
  <c r="B246" i="4"/>
  <c r="C246" i="4"/>
  <c r="D246" i="4"/>
  <c r="E246" i="4"/>
  <c r="F246" i="4"/>
  <c r="H246" i="4"/>
  <c r="A247" i="4"/>
  <c r="B247" i="4"/>
  <c r="C247" i="4"/>
  <c r="D247" i="4"/>
  <c r="E247" i="4"/>
  <c r="F247" i="4"/>
  <c r="H247" i="4"/>
  <c r="A248" i="4"/>
  <c r="B248" i="4"/>
  <c r="C248" i="4"/>
  <c r="D248" i="4"/>
  <c r="E248" i="4"/>
  <c r="F248" i="4"/>
  <c r="H248" i="4"/>
  <c r="A249" i="4"/>
  <c r="B249" i="4"/>
  <c r="C249" i="4"/>
  <c r="D249" i="4"/>
  <c r="E249" i="4"/>
  <c r="F249" i="4"/>
  <c r="H249" i="4"/>
  <c r="A250" i="4"/>
  <c r="B250" i="4"/>
  <c r="C250" i="4"/>
  <c r="D250" i="4"/>
  <c r="E250" i="4"/>
  <c r="F250" i="4"/>
  <c r="H250" i="4"/>
  <c r="A251" i="4"/>
  <c r="B251" i="4"/>
  <c r="C251" i="4"/>
  <c r="D251" i="4"/>
  <c r="E251" i="4"/>
  <c r="F251" i="4"/>
  <c r="H251" i="4"/>
  <c r="A252" i="4"/>
  <c r="B252" i="4"/>
  <c r="C252" i="4"/>
  <c r="D252" i="4"/>
  <c r="E252" i="4"/>
  <c r="F252" i="4"/>
  <c r="H252" i="4"/>
  <c r="A253" i="4"/>
  <c r="B253" i="4"/>
  <c r="C253" i="4"/>
  <c r="D253" i="4"/>
  <c r="E253" i="4"/>
  <c r="F253" i="4"/>
  <c r="H253" i="4"/>
  <c r="A254" i="4"/>
  <c r="B254" i="4"/>
  <c r="C254" i="4"/>
  <c r="D254" i="4"/>
  <c r="E254" i="4"/>
  <c r="F254" i="4"/>
  <c r="H254" i="4"/>
  <c r="A255" i="4"/>
  <c r="B255" i="4"/>
  <c r="C255" i="4"/>
  <c r="D255" i="4"/>
  <c r="E255" i="4"/>
  <c r="F255" i="4"/>
  <c r="H255" i="4"/>
  <c r="A256" i="4"/>
  <c r="B256" i="4"/>
  <c r="C256" i="4"/>
  <c r="D256" i="4"/>
  <c r="E256" i="4"/>
  <c r="F256" i="4"/>
  <c r="H256" i="4"/>
  <c r="A257" i="4"/>
  <c r="B257" i="4"/>
  <c r="C257" i="4"/>
  <c r="D257" i="4"/>
  <c r="E257" i="4"/>
  <c r="F257" i="4"/>
  <c r="H257" i="4"/>
  <c r="A258" i="4"/>
  <c r="B258" i="4"/>
  <c r="C258" i="4"/>
  <c r="D258" i="4"/>
  <c r="E258" i="4"/>
  <c r="F258" i="4"/>
  <c r="H258" i="4"/>
  <c r="A259" i="4"/>
  <c r="B259" i="4"/>
  <c r="C259" i="4"/>
  <c r="D259" i="4"/>
  <c r="E259" i="4"/>
  <c r="F259" i="4"/>
  <c r="H259" i="4"/>
  <c r="A260" i="4"/>
  <c r="B260" i="4"/>
  <c r="C260" i="4"/>
  <c r="D260" i="4"/>
  <c r="E260" i="4"/>
  <c r="F260" i="4"/>
  <c r="H260" i="4"/>
  <c r="A261" i="4"/>
  <c r="B261" i="4"/>
  <c r="C261" i="4"/>
  <c r="D261" i="4"/>
  <c r="E261" i="4"/>
  <c r="F261" i="4"/>
  <c r="H261" i="4"/>
  <c r="A262" i="4"/>
  <c r="B262" i="4"/>
  <c r="C262" i="4"/>
  <c r="D262" i="4"/>
  <c r="E262" i="4"/>
  <c r="F262" i="4"/>
  <c r="H262" i="4"/>
  <c r="A263" i="4"/>
  <c r="B263" i="4"/>
  <c r="C263" i="4"/>
  <c r="D263" i="4"/>
  <c r="E263" i="4"/>
  <c r="F263" i="4"/>
  <c r="H263" i="4"/>
  <c r="A264" i="4"/>
  <c r="B264" i="4"/>
  <c r="C264" i="4"/>
  <c r="D264" i="4"/>
  <c r="E264" i="4"/>
  <c r="F264" i="4"/>
  <c r="H264" i="4"/>
  <c r="A265" i="4"/>
  <c r="B265" i="4"/>
  <c r="C265" i="4"/>
  <c r="D265" i="4"/>
  <c r="E265" i="4"/>
  <c r="F265" i="4"/>
  <c r="H265" i="4"/>
  <c r="A266" i="4"/>
  <c r="B266" i="4"/>
  <c r="C266" i="4"/>
  <c r="D266" i="4"/>
  <c r="E266" i="4"/>
  <c r="F266" i="4"/>
  <c r="H266" i="4"/>
  <c r="A267" i="4"/>
  <c r="B267" i="4"/>
  <c r="C267" i="4"/>
  <c r="D267" i="4"/>
  <c r="E267" i="4"/>
  <c r="F267" i="4"/>
  <c r="H267" i="4"/>
  <c r="A268" i="4"/>
  <c r="B268" i="4"/>
  <c r="C268" i="4"/>
  <c r="D268" i="4"/>
  <c r="E268" i="4"/>
  <c r="F268" i="4"/>
  <c r="H268" i="4"/>
  <c r="A269" i="4"/>
  <c r="B269" i="4"/>
  <c r="C269" i="4"/>
  <c r="D269" i="4"/>
  <c r="E269" i="4"/>
  <c r="F269" i="4"/>
  <c r="H269" i="4"/>
  <c r="A270" i="4"/>
  <c r="B270" i="4"/>
  <c r="C270" i="4"/>
  <c r="D270" i="4"/>
  <c r="E270" i="4"/>
  <c r="F270" i="4"/>
  <c r="H270" i="4"/>
  <c r="A271" i="4"/>
  <c r="B271" i="4"/>
  <c r="C271" i="4"/>
  <c r="D271" i="4"/>
  <c r="E271" i="4"/>
  <c r="F271" i="4"/>
  <c r="H271" i="4"/>
  <c r="A272" i="4"/>
  <c r="B272" i="4"/>
  <c r="C272" i="4"/>
  <c r="D272" i="4"/>
  <c r="E272" i="4"/>
  <c r="F272" i="4"/>
  <c r="H272" i="4"/>
  <c r="A273" i="4"/>
  <c r="B273" i="4"/>
  <c r="C273" i="4"/>
  <c r="D273" i="4"/>
  <c r="E273" i="4"/>
  <c r="F273" i="4"/>
  <c r="H273" i="4"/>
  <c r="A274" i="4"/>
  <c r="B274" i="4"/>
  <c r="C274" i="4"/>
  <c r="D274" i="4"/>
  <c r="E274" i="4"/>
  <c r="F274" i="4"/>
  <c r="H274" i="4"/>
  <c r="A275" i="4"/>
  <c r="B275" i="4"/>
  <c r="C275" i="4"/>
  <c r="D275" i="4"/>
  <c r="E275" i="4"/>
  <c r="F275" i="4"/>
  <c r="H275" i="4"/>
  <c r="A276" i="4"/>
  <c r="B276" i="4"/>
  <c r="C276" i="4"/>
  <c r="D276" i="4"/>
  <c r="E276" i="4"/>
  <c r="F276" i="4"/>
  <c r="H276" i="4"/>
  <c r="A277" i="4"/>
  <c r="B277" i="4"/>
  <c r="C277" i="4"/>
  <c r="D277" i="4"/>
  <c r="E277" i="4"/>
  <c r="F277" i="4"/>
  <c r="H277" i="4"/>
  <c r="A278" i="4"/>
  <c r="B278" i="4"/>
  <c r="C278" i="4"/>
  <c r="D278" i="4"/>
  <c r="E278" i="4"/>
  <c r="F278" i="4"/>
  <c r="H278" i="4"/>
  <c r="A279" i="4"/>
  <c r="B279" i="4"/>
  <c r="C279" i="4"/>
  <c r="D279" i="4"/>
  <c r="E279" i="4"/>
  <c r="F279" i="4"/>
  <c r="H279" i="4"/>
  <c r="A280" i="4"/>
  <c r="B280" i="4"/>
  <c r="C280" i="4"/>
  <c r="D280" i="4"/>
  <c r="E280" i="4"/>
  <c r="F280" i="4"/>
  <c r="H280" i="4"/>
  <c r="A281" i="4"/>
  <c r="B281" i="4"/>
  <c r="C281" i="4"/>
  <c r="D281" i="4"/>
  <c r="E281" i="4"/>
  <c r="F281" i="4"/>
  <c r="H281" i="4"/>
  <c r="A282" i="4"/>
  <c r="B282" i="4"/>
  <c r="C282" i="4"/>
  <c r="D282" i="4"/>
  <c r="E282" i="4"/>
  <c r="F282" i="4"/>
  <c r="H282" i="4"/>
  <c r="A283" i="4"/>
  <c r="B283" i="4"/>
  <c r="C283" i="4"/>
  <c r="D283" i="4"/>
  <c r="E283" i="4"/>
  <c r="F283" i="4"/>
  <c r="H283" i="4"/>
  <c r="A284" i="4"/>
  <c r="B284" i="4"/>
  <c r="C284" i="4"/>
  <c r="D284" i="4"/>
  <c r="E284" i="4"/>
  <c r="F284" i="4"/>
  <c r="H284" i="4"/>
  <c r="A285" i="4"/>
  <c r="B285" i="4"/>
  <c r="C285" i="4"/>
  <c r="D285" i="4"/>
  <c r="E285" i="4"/>
  <c r="F285" i="4"/>
  <c r="H285" i="4"/>
  <c r="A286" i="4"/>
  <c r="B286" i="4"/>
  <c r="C286" i="4"/>
  <c r="D286" i="4"/>
  <c r="E286" i="4"/>
  <c r="F286" i="4"/>
  <c r="H286" i="4"/>
  <c r="A287" i="4"/>
  <c r="B287" i="4"/>
  <c r="C287" i="4"/>
  <c r="D287" i="4"/>
  <c r="E287" i="4"/>
  <c r="F287" i="4"/>
  <c r="H287" i="4"/>
  <c r="A288" i="4"/>
  <c r="B288" i="4"/>
  <c r="C288" i="4"/>
  <c r="D288" i="4"/>
  <c r="E288" i="4"/>
  <c r="F288" i="4"/>
  <c r="H288" i="4"/>
  <c r="A289" i="4"/>
  <c r="B289" i="4"/>
  <c r="C289" i="4"/>
  <c r="D289" i="4"/>
  <c r="E289" i="4"/>
  <c r="F289" i="4"/>
  <c r="H289" i="4"/>
  <c r="A290" i="4"/>
  <c r="B290" i="4"/>
  <c r="C290" i="4"/>
  <c r="D290" i="4"/>
  <c r="E290" i="4"/>
  <c r="F290" i="4"/>
  <c r="H290" i="4"/>
  <c r="A291" i="4"/>
  <c r="B291" i="4"/>
  <c r="C291" i="4"/>
  <c r="D291" i="4"/>
  <c r="E291" i="4"/>
  <c r="F291" i="4"/>
  <c r="H291" i="4"/>
  <c r="A292" i="4"/>
  <c r="B292" i="4"/>
  <c r="C292" i="4"/>
  <c r="D292" i="4"/>
  <c r="E292" i="4"/>
  <c r="F292" i="4"/>
  <c r="H292" i="4"/>
  <c r="A293" i="4"/>
  <c r="B293" i="4"/>
  <c r="C293" i="4"/>
  <c r="D293" i="4"/>
  <c r="E293" i="4"/>
  <c r="F293" i="4"/>
  <c r="H293" i="4"/>
  <c r="A294" i="4"/>
  <c r="B294" i="4"/>
  <c r="C294" i="4"/>
  <c r="D294" i="4"/>
  <c r="E294" i="4"/>
  <c r="F294" i="4"/>
  <c r="H294" i="4"/>
  <c r="A295" i="4"/>
  <c r="B295" i="4"/>
  <c r="C295" i="4"/>
  <c r="D295" i="4"/>
  <c r="E295" i="4"/>
  <c r="F295" i="4"/>
  <c r="H295" i="4"/>
  <c r="A296" i="4"/>
  <c r="B296" i="4"/>
  <c r="C296" i="4"/>
  <c r="D296" i="4"/>
  <c r="E296" i="4"/>
  <c r="F296" i="4"/>
  <c r="H296" i="4"/>
  <c r="A297" i="4"/>
  <c r="B297" i="4"/>
  <c r="C297" i="4"/>
  <c r="D297" i="4"/>
  <c r="E297" i="4"/>
  <c r="F297" i="4"/>
  <c r="H297" i="4"/>
  <c r="A298" i="4"/>
  <c r="B298" i="4"/>
  <c r="C298" i="4"/>
  <c r="D298" i="4"/>
  <c r="E298" i="4"/>
  <c r="F298" i="4"/>
  <c r="H298" i="4"/>
  <c r="A299" i="4"/>
  <c r="B299" i="4"/>
  <c r="C299" i="4"/>
  <c r="D299" i="4"/>
  <c r="E299" i="4"/>
  <c r="F299" i="4"/>
  <c r="H299" i="4"/>
  <c r="A300" i="4"/>
  <c r="B300" i="4"/>
  <c r="C300" i="4"/>
  <c r="D300" i="4"/>
  <c r="E300" i="4"/>
  <c r="F300" i="4"/>
  <c r="H300" i="4"/>
  <c r="A301" i="4"/>
  <c r="B301" i="4"/>
  <c r="C301" i="4"/>
  <c r="D301" i="4"/>
  <c r="E301" i="4"/>
  <c r="F301" i="4"/>
  <c r="H301" i="4"/>
  <c r="A302" i="4"/>
  <c r="B302" i="4"/>
  <c r="C302" i="4"/>
  <c r="D302" i="4"/>
  <c r="E302" i="4"/>
  <c r="F302" i="4"/>
  <c r="H302" i="4"/>
  <c r="A303" i="4"/>
  <c r="B303" i="4"/>
  <c r="C303" i="4"/>
  <c r="D303" i="4"/>
  <c r="E303" i="4"/>
  <c r="F303" i="4"/>
  <c r="H303" i="4"/>
  <c r="A304" i="4"/>
  <c r="B304" i="4"/>
  <c r="C304" i="4"/>
  <c r="D304" i="4"/>
  <c r="E304" i="4"/>
  <c r="F304" i="4"/>
  <c r="H304" i="4"/>
  <c r="A305" i="4"/>
  <c r="B305" i="4"/>
  <c r="C305" i="4"/>
  <c r="D305" i="4"/>
  <c r="E305" i="4"/>
  <c r="F305" i="4"/>
  <c r="H305" i="4"/>
  <c r="A306" i="4"/>
  <c r="B306" i="4"/>
  <c r="C306" i="4"/>
  <c r="D306" i="4"/>
  <c r="E306" i="4"/>
  <c r="F306" i="4"/>
  <c r="H306" i="4"/>
  <c r="A307" i="4"/>
  <c r="B307" i="4"/>
  <c r="C307" i="4"/>
  <c r="D307" i="4"/>
  <c r="E307" i="4"/>
  <c r="F307" i="4"/>
  <c r="H307" i="4"/>
  <c r="A308" i="4"/>
  <c r="B308" i="4"/>
  <c r="C308" i="4"/>
  <c r="D308" i="4"/>
  <c r="E308" i="4"/>
  <c r="F308" i="4"/>
  <c r="H308" i="4"/>
  <c r="A309" i="4"/>
  <c r="B309" i="4"/>
  <c r="C309" i="4"/>
  <c r="D309" i="4"/>
  <c r="E309" i="4"/>
  <c r="F309" i="4"/>
  <c r="H309" i="4"/>
  <c r="A310" i="4"/>
  <c r="B310" i="4"/>
  <c r="C310" i="4"/>
  <c r="D310" i="4"/>
  <c r="E310" i="4"/>
  <c r="F310" i="4"/>
  <c r="H310" i="4"/>
  <c r="A311" i="4"/>
  <c r="B311" i="4"/>
  <c r="C311" i="4"/>
  <c r="D311" i="4"/>
  <c r="E311" i="4"/>
  <c r="F311" i="4"/>
  <c r="H311" i="4"/>
  <c r="A312" i="4"/>
  <c r="B312" i="4"/>
  <c r="C312" i="4"/>
  <c r="D312" i="4"/>
  <c r="E312" i="4"/>
  <c r="F312" i="4"/>
  <c r="H312" i="4"/>
  <c r="A313" i="4"/>
  <c r="B313" i="4"/>
  <c r="C313" i="4"/>
  <c r="D313" i="4"/>
  <c r="E313" i="4"/>
  <c r="F313" i="4"/>
  <c r="H313" i="4"/>
  <c r="A314" i="4"/>
  <c r="B314" i="4"/>
  <c r="C314" i="4"/>
  <c r="D314" i="4"/>
  <c r="E314" i="4"/>
  <c r="F314" i="4"/>
  <c r="H314" i="4"/>
  <c r="A315" i="4"/>
  <c r="B315" i="4"/>
  <c r="C315" i="4"/>
  <c r="D315" i="4"/>
  <c r="E315" i="4"/>
  <c r="F315" i="4"/>
  <c r="H315" i="4"/>
  <c r="A316" i="4"/>
  <c r="B316" i="4"/>
  <c r="C316" i="4"/>
  <c r="D316" i="4"/>
  <c r="E316" i="4"/>
  <c r="F316" i="4"/>
  <c r="H316" i="4"/>
  <c r="A317" i="4"/>
  <c r="B317" i="4"/>
  <c r="C317" i="4"/>
  <c r="D317" i="4"/>
  <c r="E317" i="4"/>
  <c r="F317" i="4"/>
  <c r="H317" i="4"/>
  <c r="A318" i="4"/>
  <c r="B318" i="4"/>
  <c r="C318" i="4"/>
  <c r="D318" i="4"/>
  <c r="E318" i="4"/>
  <c r="F318" i="4"/>
  <c r="H318" i="4"/>
  <c r="A319" i="4"/>
  <c r="B319" i="4"/>
  <c r="C319" i="4"/>
  <c r="D319" i="4"/>
  <c r="E319" i="4"/>
  <c r="F319" i="4"/>
  <c r="H319" i="4"/>
  <c r="A320" i="4"/>
  <c r="B320" i="4"/>
  <c r="C320" i="4"/>
  <c r="D320" i="4"/>
  <c r="E320" i="4"/>
  <c r="F320" i="4"/>
  <c r="H320" i="4"/>
  <c r="A321" i="4"/>
  <c r="B321" i="4"/>
  <c r="C321" i="4"/>
  <c r="D321" i="4"/>
  <c r="E321" i="4"/>
  <c r="F321" i="4"/>
  <c r="H321" i="4"/>
  <c r="A322" i="4"/>
  <c r="B322" i="4"/>
  <c r="C322" i="4"/>
  <c r="D322" i="4"/>
  <c r="E322" i="4"/>
  <c r="F322" i="4"/>
  <c r="H322" i="4"/>
  <c r="A323" i="4"/>
  <c r="B323" i="4"/>
  <c r="C323" i="4"/>
  <c r="D323" i="4"/>
  <c r="E323" i="4"/>
  <c r="F323" i="4"/>
  <c r="H323" i="4"/>
  <c r="A324" i="4"/>
  <c r="B324" i="4"/>
  <c r="C324" i="4"/>
  <c r="D324" i="4"/>
  <c r="E324" i="4"/>
  <c r="F324" i="4"/>
  <c r="H324" i="4"/>
  <c r="A325" i="4"/>
  <c r="B325" i="4"/>
  <c r="C325" i="4"/>
  <c r="D325" i="4"/>
  <c r="E325" i="4"/>
  <c r="F325" i="4"/>
  <c r="H325" i="4"/>
  <c r="A326" i="4"/>
  <c r="B326" i="4"/>
  <c r="C326" i="4"/>
  <c r="D326" i="4"/>
  <c r="E326" i="4"/>
  <c r="F326" i="4"/>
  <c r="H326" i="4"/>
  <c r="A327" i="4"/>
  <c r="B327" i="4"/>
  <c r="C327" i="4"/>
  <c r="D327" i="4"/>
  <c r="E327" i="4"/>
  <c r="F327" i="4"/>
  <c r="H327" i="4"/>
  <c r="A328" i="4"/>
  <c r="B328" i="4"/>
  <c r="C328" i="4"/>
  <c r="D328" i="4"/>
  <c r="E328" i="4"/>
  <c r="F328" i="4"/>
  <c r="H328" i="4"/>
  <c r="A329" i="4"/>
  <c r="B329" i="4"/>
  <c r="C329" i="4"/>
  <c r="D329" i="4"/>
  <c r="E329" i="4"/>
  <c r="F329" i="4"/>
  <c r="H329" i="4"/>
  <c r="A330" i="4"/>
  <c r="B330" i="4"/>
  <c r="C330" i="4"/>
  <c r="D330" i="4"/>
  <c r="E330" i="4"/>
  <c r="F330" i="4"/>
  <c r="H330" i="4"/>
  <c r="A331" i="4"/>
  <c r="B331" i="4"/>
  <c r="C331" i="4"/>
  <c r="D331" i="4"/>
  <c r="E331" i="4"/>
  <c r="F331" i="4"/>
  <c r="H331" i="4"/>
  <c r="A332" i="4"/>
  <c r="B332" i="4"/>
  <c r="C332" i="4"/>
  <c r="D332" i="4"/>
  <c r="E332" i="4"/>
  <c r="F332" i="4"/>
  <c r="H332" i="4"/>
  <c r="A333" i="4"/>
  <c r="B333" i="4"/>
  <c r="C333" i="4"/>
  <c r="D333" i="4"/>
  <c r="E333" i="4"/>
  <c r="F333" i="4"/>
  <c r="H333" i="4"/>
  <c r="A334" i="4"/>
  <c r="B334" i="4"/>
  <c r="C334" i="4"/>
  <c r="D334" i="4"/>
  <c r="E334" i="4"/>
  <c r="F334" i="4"/>
  <c r="H334" i="4"/>
  <c r="A335" i="4"/>
  <c r="B335" i="4"/>
  <c r="C335" i="4"/>
  <c r="D335" i="4"/>
  <c r="E335" i="4"/>
  <c r="F335" i="4"/>
  <c r="H335" i="4"/>
  <c r="A336" i="4"/>
  <c r="B336" i="4"/>
  <c r="C336" i="4"/>
  <c r="D336" i="4"/>
  <c r="E336" i="4"/>
  <c r="F336" i="4"/>
  <c r="H336" i="4"/>
  <c r="A337" i="4"/>
  <c r="B337" i="4"/>
  <c r="C337" i="4"/>
  <c r="D337" i="4"/>
  <c r="E337" i="4"/>
  <c r="F337" i="4"/>
  <c r="H337" i="4"/>
  <c r="A338" i="4"/>
  <c r="B338" i="4"/>
  <c r="C338" i="4"/>
  <c r="D338" i="4"/>
  <c r="E338" i="4"/>
  <c r="F338" i="4"/>
  <c r="H338" i="4"/>
  <c r="A339" i="4"/>
  <c r="B339" i="4"/>
  <c r="C339" i="4"/>
  <c r="D339" i="4"/>
  <c r="E339" i="4"/>
  <c r="F339" i="4"/>
  <c r="H339" i="4"/>
  <c r="A340" i="4"/>
  <c r="B340" i="4"/>
  <c r="C340" i="4"/>
  <c r="D340" i="4"/>
  <c r="E340" i="4"/>
  <c r="F340" i="4"/>
  <c r="H340" i="4"/>
  <c r="A341" i="4"/>
  <c r="B341" i="4"/>
  <c r="C341" i="4"/>
  <c r="D341" i="4"/>
  <c r="E341" i="4"/>
  <c r="F341" i="4"/>
  <c r="H341" i="4"/>
  <c r="A342" i="4"/>
  <c r="B342" i="4"/>
  <c r="C342" i="4"/>
  <c r="D342" i="4"/>
  <c r="E342" i="4"/>
  <c r="F342" i="4"/>
  <c r="H342" i="4"/>
  <c r="A343" i="4"/>
  <c r="B343" i="4"/>
  <c r="C343" i="4"/>
  <c r="D343" i="4"/>
  <c r="E343" i="4"/>
  <c r="F343" i="4"/>
  <c r="H343" i="4"/>
  <c r="A344" i="4"/>
  <c r="B344" i="4"/>
  <c r="C344" i="4"/>
  <c r="D344" i="4"/>
  <c r="E344" i="4"/>
  <c r="F344" i="4"/>
  <c r="H344" i="4"/>
  <c r="A345" i="4"/>
  <c r="B345" i="4"/>
  <c r="C345" i="4"/>
  <c r="D345" i="4"/>
  <c r="E345" i="4"/>
  <c r="F345" i="4"/>
  <c r="H345" i="4"/>
  <c r="A346" i="4"/>
  <c r="B346" i="4"/>
  <c r="C346" i="4"/>
  <c r="D346" i="4"/>
  <c r="E346" i="4"/>
  <c r="F346" i="4"/>
  <c r="H346" i="4"/>
  <c r="A347" i="4"/>
  <c r="B347" i="4"/>
  <c r="C347" i="4"/>
  <c r="D347" i="4"/>
  <c r="E347" i="4"/>
  <c r="F347" i="4"/>
  <c r="H347" i="4"/>
  <c r="A348" i="4"/>
  <c r="B348" i="4"/>
  <c r="C348" i="4"/>
  <c r="D348" i="4"/>
  <c r="E348" i="4"/>
  <c r="F348" i="4"/>
  <c r="H348" i="4"/>
  <c r="A349" i="4"/>
  <c r="B349" i="4"/>
  <c r="C349" i="4"/>
  <c r="D349" i="4"/>
  <c r="E349" i="4"/>
  <c r="F349" i="4"/>
  <c r="H349" i="4"/>
  <c r="A350" i="4"/>
  <c r="B350" i="4"/>
  <c r="C350" i="4"/>
  <c r="D350" i="4"/>
  <c r="E350" i="4"/>
  <c r="F350" i="4"/>
  <c r="H350" i="4"/>
  <c r="A351" i="4"/>
  <c r="B351" i="4"/>
  <c r="C351" i="4"/>
  <c r="D351" i="4"/>
  <c r="E351" i="4"/>
  <c r="F351" i="4"/>
  <c r="H351" i="4"/>
  <c r="A352" i="4"/>
  <c r="B352" i="4"/>
  <c r="C352" i="4"/>
  <c r="D352" i="4"/>
  <c r="E352" i="4"/>
  <c r="F352" i="4"/>
  <c r="H352" i="4"/>
  <c r="A353" i="4"/>
  <c r="B353" i="4"/>
  <c r="C353" i="4"/>
  <c r="D353" i="4"/>
  <c r="E353" i="4"/>
  <c r="F353" i="4"/>
  <c r="H353" i="4"/>
  <c r="A354" i="4"/>
  <c r="B354" i="4"/>
  <c r="C354" i="4"/>
  <c r="D354" i="4"/>
  <c r="E354" i="4"/>
  <c r="F354" i="4"/>
  <c r="H354" i="4"/>
  <c r="A355" i="4"/>
  <c r="B355" i="4"/>
  <c r="C355" i="4"/>
  <c r="D355" i="4"/>
  <c r="E355" i="4"/>
  <c r="F355" i="4"/>
  <c r="H355" i="4"/>
  <c r="A356" i="4"/>
  <c r="B356" i="4"/>
  <c r="C356" i="4"/>
  <c r="D356" i="4"/>
  <c r="E356" i="4"/>
  <c r="F356" i="4"/>
  <c r="H356" i="4"/>
  <c r="A357" i="4"/>
  <c r="B357" i="4"/>
  <c r="C357" i="4"/>
  <c r="D357" i="4"/>
  <c r="E357" i="4"/>
  <c r="F357" i="4"/>
  <c r="H357" i="4"/>
  <c r="A358" i="4"/>
  <c r="B358" i="4"/>
  <c r="C358" i="4"/>
  <c r="D358" i="4"/>
  <c r="E358" i="4"/>
  <c r="F358" i="4"/>
  <c r="H358" i="4"/>
  <c r="A359" i="4"/>
  <c r="B359" i="4"/>
  <c r="C359" i="4"/>
  <c r="D359" i="4"/>
  <c r="E359" i="4"/>
  <c r="F359" i="4"/>
  <c r="H359" i="4"/>
  <c r="A360" i="4"/>
  <c r="B360" i="4"/>
  <c r="C360" i="4"/>
  <c r="D360" i="4"/>
  <c r="E360" i="4"/>
  <c r="F360" i="4"/>
  <c r="H360" i="4"/>
  <c r="A361" i="4"/>
  <c r="B361" i="4"/>
  <c r="C361" i="4"/>
  <c r="D361" i="4"/>
  <c r="E361" i="4"/>
  <c r="F361" i="4"/>
  <c r="H361" i="4"/>
  <c r="A362" i="4"/>
  <c r="B362" i="4"/>
  <c r="C362" i="4"/>
  <c r="D362" i="4"/>
  <c r="E362" i="4"/>
  <c r="F362" i="4"/>
  <c r="H362" i="4"/>
  <c r="A363" i="4"/>
  <c r="B363" i="4"/>
  <c r="C363" i="4"/>
  <c r="D363" i="4"/>
  <c r="E363" i="4"/>
  <c r="F363" i="4"/>
  <c r="H363" i="4"/>
  <c r="A364" i="4"/>
  <c r="B364" i="4"/>
  <c r="C364" i="4"/>
  <c r="D364" i="4"/>
  <c r="E364" i="4"/>
  <c r="F364" i="4"/>
  <c r="H364" i="4"/>
  <c r="A365" i="4"/>
  <c r="B365" i="4"/>
  <c r="C365" i="4"/>
  <c r="D365" i="4"/>
  <c r="E365" i="4"/>
  <c r="F365" i="4"/>
  <c r="H365" i="4"/>
  <c r="A366" i="4"/>
  <c r="B366" i="4"/>
  <c r="C366" i="4"/>
  <c r="D366" i="4"/>
  <c r="E366" i="4"/>
  <c r="F366" i="4"/>
  <c r="H366" i="4"/>
  <c r="A367" i="4"/>
  <c r="B367" i="4"/>
  <c r="C367" i="4"/>
  <c r="D367" i="4"/>
  <c r="E367" i="4"/>
  <c r="F367" i="4"/>
  <c r="H367" i="4"/>
  <c r="A368" i="4"/>
  <c r="B368" i="4"/>
  <c r="C368" i="4"/>
  <c r="D368" i="4"/>
  <c r="E368" i="4"/>
  <c r="F368" i="4"/>
  <c r="H368" i="4"/>
  <c r="A369" i="4"/>
  <c r="B369" i="4"/>
  <c r="C369" i="4"/>
  <c r="D369" i="4"/>
  <c r="E369" i="4"/>
  <c r="F369" i="4"/>
  <c r="H369" i="4"/>
  <c r="A370" i="4"/>
  <c r="B370" i="4"/>
  <c r="C370" i="4"/>
  <c r="D370" i="4"/>
  <c r="E370" i="4"/>
  <c r="F370" i="4"/>
  <c r="H370" i="4"/>
  <c r="A371" i="4"/>
  <c r="B371" i="4"/>
  <c r="C371" i="4"/>
  <c r="D371" i="4"/>
  <c r="E371" i="4"/>
  <c r="F371" i="4"/>
  <c r="H371" i="4"/>
  <c r="A372" i="4"/>
  <c r="B372" i="4"/>
  <c r="C372" i="4"/>
  <c r="D372" i="4"/>
  <c r="E372" i="4"/>
  <c r="F372" i="4"/>
  <c r="H372" i="4"/>
  <c r="A373" i="4"/>
  <c r="B373" i="4"/>
  <c r="C373" i="4"/>
  <c r="D373" i="4"/>
  <c r="E373" i="4"/>
  <c r="F373" i="4"/>
  <c r="H373" i="4"/>
  <c r="A374" i="4"/>
  <c r="B374" i="4"/>
  <c r="C374" i="4"/>
  <c r="D374" i="4"/>
  <c r="E374" i="4"/>
  <c r="F374" i="4"/>
  <c r="H374" i="4"/>
  <c r="A375" i="4"/>
  <c r="B375" i="4"/>
  <c r="C375" i="4"/>
  <c r="D375" i="4"/>
  <c r="E375" i="4"/>
  <c r="F375" i="4"/>
  <c r="H375" i="4"/>
  <c r="A376" i="4"/>
  <c r="B376" i="4"/>
  <c r="C376" i="4"/>
  <c r="D376" i="4"/>
  <c r="E376" i="4"/>
  <c r="F376" i="4"/>
  <c r="H376" i="4"/>
  <c r="A377" i="4"/>
  <c r="B377" i="4"/>
  <c r="C377" i="4"/>
  <c r="D377" i="4"/>
  <c r="E377" i="4"/>
  <c r="F377" i="4"/>
  <c r="H377" i="4"/>
  <c r="A378" i="4"/>
  <c r="B378" i="4"/>
  <c r="C378" i="4"/>
  <c r="D378" i="4"/>
  <c r="E378" i="4"/>
  <c r="F378" i="4"/>
  <c r="H378" i="4"/>
  <c r="A379" i="4"/>
  <c r="B379" i="4"/>
  <c r="C379" i="4"/>
  <c r="D379" i="4"/>
  <c r="E379" i="4"/>
  <c r="F379" i="4"/>
  <c r="H379" i="4"/>
  <c r="A380" i="4"/>
  <c r="B380" i="4"/>
  <c r="C380" i="4"/>
  <c r="D380" i="4"/>
  <c r="E380" i="4"/>
  <c r="F380" i="4"/>
  <c r="H380" i="4"/>
  <c r="A381" i="4"/>
  <c r="B381" i="4"/>
  <c r="C381" i="4"/>
  <c r="D381" i="4"/>
  <c r="E381" i="4"/>
  <c r="F381" i="4"/>
  <c r="H381" i="4"/>
  <c r="A382" i="4"/>
  <c r="B382" i="4"/>
  <c r="C382" i="4"/>
  <c r="D382" i="4"/>
  <c r="E382" i="4"/>
  <c r="F382" i="4"/>
  <c r="H382" i="4"/>
  <c r="A383" i="4"/>
  <c r="B383" i="4"/>
  <c r="C383" i="4"/>
  <c r="D383" i="4"/>
  <c r="E383" i="4"/>
  <c r="F383" i="4"/>
  <c r="H383" i="4"/>
  <c r="A384" i="4"/>
  <c r="B384" i="4"/>
  <c r="C384" i="4"/>
  <c r="D384" i="4"/>
  <c r="E384" i="4"/>
  <c r="F384" i="4"/>
  <c r="H384" i="4"/>
  <c r="A385" i="4"/>
  <c r="B385" i="4"/>
  <c r="C385" i="4"/>
  <c r="D385" i="4"/>
  <c r="E385" i="4"/>
  <c r="F385" i="4"/>
  <c r="H385" i="4"/>
  <c r="A386" i="4"/>
  <c r="B386" i="4"/>
  <c r="C386" i="4"/>
  <c r="D386" i="4"/>
  <c r="E386" i="4"/>
  <c r="F386" i="4"/>
  <c r="H386" i="4"/>
  <c r="A387" i="4"/>
  <c r="B387" i="4"/>
  <c r="C387" i="4"/>
  <c r="D387" i="4"/>
  <c r="E387" i="4"/>
  <c r="F387" i="4"/>
  <c r="H387" i="4"/>
  <c r="A388" i="4"/>
  <c r="B388" i="4"/>
  <c r="C388" i="4"/>
  <c r="D388" i="4"/>
  <c r="E388" i="4"/>
  <c r="F388" i="4"/>
  <c r="H388" i="4"/>
  <c r="A389" i="4"/>
  <c r="B389" i="4"/>
  <c r="C389" i="4"/>
  <c r="D389" i="4"/>
  <c r="E389" i="4"/>
  <c r="F389" i="4"/>
  <c r="H389" i="4"/>
  <c r="A390" i="4"/>
  <c r="B390" i="4"/>
  <c r="C390" i="4"/>
  <c r="D390" i="4"/>
  <c r="E390" i="4"/>
  <c r="F390" i="4"/>
  <c r="H390" i="4"/>
  <c r="A391" i="4"/>
  <c r="B391" i="4"/>
  <c r="C391" i="4"/>
  <c r="D391" i="4"/>
  <c r="E391" i="4"/>
  <c r="F391" i="4"/>
  <c r="H391" i="4"/>
  <c r="A392" i="4"/>
  <c r="B392" i="4"/>
  <c r="C392" i="4"/>
  <c r="D392" i="4"/>
  <c r="E392" i="4"/>
  <c r="F392" i="4"/>
  <c r="H392" i="4"/>
  <c r="A393" i="4"/>
  <c r="B393" i="4"/>
  <c r="C393" i="4"/>
  <c r="D393" i="4"/>
  <c r="E393" i="4"/>
  <c r="F393" i="4"/>
  <c r="H393" i="4"/>
  <c r="A394" i="4"/>
  <c r="B394" i="4"/>
  <c r="C394" i="4"/>
  <c r="D394" i="4"/>
  <c r="E394" i="4"/>
  <c r="F394" i="4"/>
  <c r="H394" i="4"/>
  <c r="A395" i="4"/>
  <c r="B395" i="4"/>
  <c r="C395" i="4"/>
  <c r="D395" i="4"/>
  <c r="E395" i="4"/>
  <c r="F395" i="4"/>
  <c r="H395" i="4"/>
  <c r="A396" i="4"/>
  <c r="B396" i="4"/>
  <c r="C396" i="4"/>
  <c r="D396" i="4"/>
  <c r="E396" i="4"/>
  <c r="F396" i="4"/>
  <c r="H396" i="4"/>
  <c r="A397" i="4"/>
  <c r="B397" i="4"/>
  <c r="C397" i="4"/>
  <c r="D397" i="4"/>
  <c r="E397" i="4"/>
  <c r="F397" i="4"/>
  <c r="H397" i="4"/>
  <c r="A398" i="4"/>
  <c r="B398" i="4"/>
  <c r="C398" i="4"/>
  <c r="D398" i="4"/>
  <c r="E398" i="4"/>
  <c r="F398" i="4"/>
  <c r="H398" i="4"/>
  <c r="A399" i="4"/>
  <c r="B399" i="4"/>
  <c r="C399" i="4"/>
  <c r="D399" i="4"/>
  <c r="E399" i="4"/>
  <c r="F399" i="4"/>
  <c r="H399" i="4"/>
  <c r="A400" i="4"/>
  <c r="B400" i="4"/>
  <c r="C400" i="4"/>
  <c r="D400" i="4"/>
  <c r="E400" i="4"/>
  <c r="F400" i="4"/>
  <c r="H400" i="4"/>
  <c r="A401" i="4"/>
  <c r="B401" i="4"/>
  <c r="C401" i="4"/>
  <c r="D401" i="4"/>
  <c r="E401" i="4"/>
  <c r="F401" i="4"/>
  <c r="H401" i="4"/>
  <c r="A402" i="4"/>
  <c r="B402" i="4"/>
  <c r="C402" i="4"/>
  <c r="D402" i="4"/>
  <c r="E402" i="4"/>
  <c r="F402" i="4"/>
  <c r="H402" i="4"/>
  <c r="A403" i="4"/>
  <c r="B403" i="4"/>
  <c r="C403" i="4"/>
  <c r="D403" i="4"/>
  <c r="E403" i="4"/>
  <c r="F403" i="4"/>
  <c r="H403" i="4"/>
  <c r="A404" i="4"/>
  <c r="B404" i="4"/>
  <c r="C404" i="4"/>
  <c r="D404" i="4"/>
  <c r="E404" i="4"/>
  <c r="F404" i="4"/>
  <c r="H404" i="4"/>
  <c r="A405" i="4"/>
  <c r="B405" i="4"/>
  <c r="C405" i="4"/>
  <c r="D405" i="4"/>
  <c r="E405" i="4"/>
  <c r="F405" i="4"/>
  <c r="H405" i="4"/>
  <c r="A406" i="4"/>
  <c r="B406" i="4"/>
  <c r="C406" i="4"/>
  <c r="D406" i="4"/>
  <c r="E406" i="4"/>
  <c r="F406" i="4"/>
  <c r="H406" i="4"/>
  <c r="A407" i="4"/>
  <c r="B407" i="4"/>
  <c r="C407" i="4"/>
  <c r="D407" i="4"/>
  <c r="E407" i="4"/>
  <c r="F407" i="4"/>
  <c r="H407" i="4"/>
  <c r="A408" i="4"/>
  <c r="B408" i="4"/>
  <c r="C408" i="4"/>
  <c r="D408" i="4"/>
  <c r="E408" i="4"/>
  <c r="F408" i="4"/>
  <c r="H408" i="4"/>
  <c r="A409" i="4"/>
  <c r="B409" i="4"/>
  <c r="C409" i="4"/>
  <c r="D409" i="4"/>
  <c r="E409" i="4"/>
  <c r="F409" i="4"/>
  <c r="H409" i="4"/>
  <c r="A410" i="4"/>
  <c r="B410" i="4"/>
  <c r="C410" i="4"/>
  <c r="D410" i="4"/>
  <c r="E410" i="4"/>
  <c r="F410" i="4"/>
  <c r="H410" i="4"/>
  <c r="A411" i="4"/>
  <c r="B411" i="4"/>
  <c r="C411" i="4"/>
  <c r="D411" i="4"/>
  <c r="E411" i="4"/>
  <c r="F411" i="4"/>
  <c r="H411" i="4"/>
  <c r="A412" i="4"/>
  <c r="B412" i="4"/>
  <c r="C412" i="4"/>
  <c r="D412" i="4"/>
  <c r="E412" i="4"/>
  <c r="F412" i="4"/>
  <c r="H412" i="4"/>
  <c r="A413" i="4"/>
  <c r="B413" i="4"/>
  <c r="C413" i="4"/>
  <c r="D413" i="4"/>
  <c r="E413" i="4"/>
  <c r="F413" i="4"/>
  <c r="H413" i="4"/>
  <c r="A414" i="4"/>
  <c r="B414" i="4"/>
  <c r="C414" i="4"/>
  <c r="D414" i="4"/>
  <c r="E414" i="4"/>
  <c r="F414" i="4"/>
  <c r="H414" i="4"/>
  <c r="A415" i="4"/>
  <c r="B415" i="4"/>
  <c r="C415" i="4"/>
  <c r="D415" i="4"/>
  <c r="E415" i="4"/>
  <c r="F415" i="4"/>
  <c r="H415" i="4"/>
  <c r="A416" i="4"/>
  <c r="B416" i="4"/>
  <c r="C416" i="4"/>
  <c r="D416" i="4"/>
  <c r="E416" i="4"/>
  <c r="F416" i="4"/>
  <c r="H416" i="4"/>
  <c r="A417" i="4"/>
  <c r="B417" i="4"/>
  <c r="C417" i="4"/>
  <c r="D417" i="4"/>
  <c r="E417" i="4"/>
  <c r="F417" i="4"/>
  <c r="H417" i="4"/>
  <c r="A418" i="4"/>
  <c r="B418" i="4"/>
  <c r="C418" i="4"/>
  <c r="D418" i="4"/>
  <c r="E418" i="4"/>
  <c r="F418" i="4"/>
  <c r="H418" i="4"/>
  <c r="A419" i="4"/>
  <c r="B419" i="4"/>
  <c r="C419" i="4"/>
  <c r="D419" i="4"/>
  <c r="E419" i="4"/>
  <c r="F419" i="4"/>
  <c r="H419" i="4"/>
  <c r="A420" i="4"/>
  <c r="B420" i="4"/>
  <c r="C420" i="4"/>
  <c r="D420" i="4"/>
  <c r="E420" i="4"/>
  <c r="F420" i="4"/>
  <c r="H420" i="4"/>
  <c r="A421" i="4"/>
  <c r="B421" i="4"/>
  <c r="C421" i="4"/>
  <c r="D421" i="4"/>
  <c r="E421" i="4"/>
  <c r="F421" i="4"/>
  <c r="H421" i="4"/>
  <c r="A422" i="4"/>
  <c r="B422" i="4"/>
  <c r="C422" i="4"/>
  <c r="D422" i="4"/>
  <c r="E422" i="4"/>
  <c r="F422" i="4"/>
  <c r="H422" i="4"/>
  <c r="A423" i="4"/>
  <c r="B423" i="4"/>
  <c r="C423" i="4"/>
  <c r="D423" i="4"/>
  <c r="E423" i="4"/>
  <c r="F423" i="4"/>
  <c r="H423" i="4"/>
  <c r="A424" i="4"/>
  <c r="B424" i="4"/>
  <c r="C424" i="4"/>
  <c r="D424" i="4"/>
  <c r="E424" i="4"/>
  <c r="F424" i="4"/>
  <c r="H424" i="4"/>
  <c r="A425" i="4"/>
  <c r="B425" i="4"/>
  <c r="C425" i="4"/>
  <c r="D425" i="4"/>
  <c r="E425" i="4"/>
  <c r="F425" i="4"/>
  <c r="H425" i="4"/>
  <c r="A426" i="4"/>
  <c r="B426" i="4"/>
  <c r="C426" i="4"/>
  <c r="D426" i="4"/>
  <c r="E426" i="4"/>
  <c r="F426" i="4"/>
  <c r="H426" i="4"/>
  <c r="A427" i="4"/>
  <c r="B427" i="4"/>
  <c r="C427" i="4"/>
  <c r="D427" i="4"/>
  <c r="E427" i="4"/>
  <c r="F427" i="4"/>
  <c r="H427" i="4"/>
  <c r="A428" i="4"/>
  <c r="B428" i="4"/>
  <c r="C428" i="4"/>
  <c r="D428" i="4"/>
  <c r="E428" i="4"/>
  <c r="F428" i="4"/>
  <c r="H428" i="4"/>
  <c r="A429" i="4"/>
  <c r="B429" i="4"/>
  <c r="C429" i="4"/>
  <c r="D429" i="4"/>
  <c r="E429" i="4"/>
  <c r="F429" i="4"/>
  <c r="H429" i="4"/>
  <c r="A430" i="4"/>
  <c r="B430" i="4"/>
  <c r="C430" i="4"/>
  <c r="D430" i="4"/>
  <c r="E430" i="4"/>
  <c r="F430" i="4"/>
  <c r="H430" i="4"/>
  <c r="A431" i="4"/>
  <c r="B431" i="4"/>
  <c r="C431" i="4"/>
  <c r="D431" i="4"/>
  <c r="E431" i="4"/>
  <c r="F431" i="4"/>
  <c r="H431" i="4"/>
  <c r="A432" i="4"/>
  <c r="B432" i="4"/>
  <c r="C432" i="4"/>
  <c r="D432" i="4"/>
  <c r="E432" i="4"/>
  <c r="F432" i="4"/>
  <c r="H432" i="4"/>
  <c r="A433" i="4"/>
  <c r="B433" i="4"/>
  <c r="C433" i="4"/>
  <c r="D433" i="4"/>
  <c r="E433" i="4"/>
  <c r="F433" i="4"/>
  <c r="H433" i="4"/>
  <c r="A434" i="4"/>
  <c r="B434" i="4"/>
  <c r="C434" i="4"/>
  <c r="D434" i="4"/>
  <c r="E434" i="4"/>
  <c r="F434" i="4"/>
  <c r="H434" i="4"/>
  <c r="A435" i="4"/>
  <c r="B435" i="4"/>
  <c r="C435" i="4"/>
  <c r="D435" i="4"/>
  <c r="E435" i="4"/>
  <c r="F435" i="4"/>
  <c r="H435" i="4"/>
  <c r="A436" i="4"/>
  <c r="B436" i="4"/>
  <c r="C436" i="4"/>
  <c r="D436" i="4"/>
  <c r="E436" i="4"/>
  <c r="F436" i="4"/>
  <c r="H436" i="4"/>
  <c r="A437" i="4"/>
  <c r="B437" i="4"/>
  <c r="C437" i="4"/>
  <c r="D437" i="4"/>
  <c r="E437" i="4"/>
  <c r="F437" i="4"/>
  <c r="H437" i="4"/>
  <c r="A438" i="4"/>
  <c r="B438" i="4"/>
  <c r="C438" i="4"/>
  <c r="D438" i="4"/>
  <c r="E438" i="4"/>
  <c r="F438" i="4"/>
  <c r="H438" i="4"/>
  <c r="A439" i="4"/>
  <c r="B439" i="4"/>
  <c r="C439" i="4"/>
  <c r="D439" i="4"/>
  <c r="E439" i="4"/>
  <c r="F439" i="4"/>
  <c r="H439" i="4"/>
  <c r="A440" i="4"/>
  <c r="B440" i="4"/>
  <c r="C440" i="4"/>
  <c r="D440" i="4"/>
  <c r="E440" i="4"/>
  <c r="F440" i="4"/>
  <c r="H440" i="4"/>
  <c r="A441" i="4"/>
  <c r="B441" i="4"/>
  <c r="C441" i="4"/>
  <c r="D441" i="4"/>
  <c r="E441" i="4"/>
  <c r="F441" i="4"/>
  <c r="H441" i="4"/>
  <c r="A442" i="4"/>
  <c r="B442" i="4"/>
  <c r="C442" i="4"/>
  <c r="D442" i="4"/>
  <c r="E442" i="4"/>
  <c r="F442" i="4"/>
  <c r="H442" i="4"/>
  <c r="A443" i="4"/>
  <c r="B443" i="4"/>
  <c r="C443" i="4"/>
  <c r="D443" i="4"/>
  <c r="E443" i="4"/>
  <c r="F443" i="4"/>
  <c r="H443" i="4"/>
  <c r="A444" i="4"/>
  <c r="B444" i="4"/>
  <c r="C444" i="4"/>
  <c r="D444" i="4"/>
  <c r="E444" i="4"/>
  <c r="F444" i="4"/>
  <c r="H444" i="4"/>
  <c r="A445" i="4"/>
  <c r="B445" i="4"/>
  <c r="C445" i="4"/>
  <c r="D445" i="4"/>
  <c r="E445" i="4"/>
  <c r="F445" i="4"/>
  <c r="H445" i="4"/>
  <c r="A446" i="4"/>
  <c r="B446" i="4"/>
  <c r="C446" i="4"/>
  <c r="D446" i="4"/>
  <c r="E446" i="4"/>
  <c r="F446" i="4"/>
  <c r="H446" i="4"/>
  <c r="A447" i="4"/>
  <c r="B447" i="4"/>
  <c r="C447" i="4"/>
  <c r="D447" i="4"/>
  <c r="E447" i="4"/>
  <c r="F447" i="4"/>
  <c r="H447" i="4"/>
  <c r="A448" i="4"/>
  <c r="B448" i="4"/>
  <c r="C448" i="4"/>
  <c r="D448" i="4"/>
  <c r="E448" i="4"/>
  <c r="F448" i="4"/>
  <c r="H448" i="4"/>
  <c r="A449" i="4"/>
  <c r="B449" i="4"/>
  <c r="C449" i="4"/>
  <c r="D449" i="4"/>
  <c r="E449" i="4"/>
  <c r="F449" i="4"/>
  <c r="H449" i="4"/>
  <c r="A450" i="4"/>
  <c r="B450" i="4"/>
  <c r="C450" i="4"/>
  <c r="D450" i="4"/>
  <c r="E450" i="4"/>
  <c r="F450" i="4"/>
  <c r="H450" i="4"/>
  <c r="A451" i="4"/>
  <c r="B451" i="4"/>
  <c r="C451" i="4"/>
  <c r="D451" i="4"/>
  <c r="E451" i="4"/>
  <c r="F451" i="4"/>
  <c r="H451" i="4"/>
  <c r="A452" i="4"/>
  <c r="B452" i="4"/>
  <c r="C452" i="4"/>
  <c r="D452" i="4"/>
  <c r="E452" i="4"/>
  <c r="F452" i="4"/>
  <c r="H452" i="4"/>
  <c r="A453" i="4"/>
  <c r="B453" i="4"/>
  <c r="C453" i="4"/>
  <c r="D453" i="4"/>
  <c r="E453" i="4"/>
  <c r="F453" i="4"/>
  <c r="H453" i="4"/>
  <c r="A454" i="4"/>
  <c r="B454" i="4"/>
  <c r="C454" i="4"/>
  <c r="D454" i="4"/>
  <c r="E454" i="4"/>
  <c r="F454" i="4"/>
  <c r="H454" i="4"/>
  <c r="A455" i="4"/>
  <c r="B455" i="4"/>
  <c r="C455" i="4"/>
  <c r="D455" i="4"/>
  <c r="E455" i="4"/>
  <c r="F455" i="4"/>
  <c r="H455" i="4"/>
  <c r="A456" i="4"/>
  <c r="B456" i="4"/>
  <c r="C456" i="4"/>
  <c r="D456" i="4"/>
  <c r="E456" i="4"/>
  <c r="F456" i="4"/>
  <c r="H456" i="4"/>
  <c r="A457" i="4"/>
  <c r="B457" i="4"/>
  <c r="C457" i="4"/>
  <c r="D457" i="4"/>
  <c r="E457" i="4"/>
  <c r="F457" i="4"/>
  <c r="H457" i="4"/>
  <c r="A458" i="4"/>
  <c r="B458" i="4"/>
  <c r="C458" i="4"/>
  <c r="D458" i="4"/>
  <c r="E458" i="4"/>
  <c r="F458" i="4"/>
  <c r="H458" i="4"/>
  <c r="A459" i="4"/>
  <c r="B459" i="4"/>
  <c r="C459" i="4"/>
  <c r="D459" i="4"/>
  <c r="E459" i="4"/>
  <c r="F459" i="4"/>
  <c r="H459" i="4"/>
  <c r="A460" i="4"/>
  <c r="B460" i="4"/>
  <c r="C460" i="4"/>
  <c r="D460" i="4"/>
  <c r="E460" i="4"/>
  <c r="F460" i="4"/>
  <c r="H460" i="4"/>
  <c r="A461" i="4"/>
  <c r="B461" i="4"/>
  <c r="C461" i="4"/>
  <c r="D461" i="4"/>
  <c r="E461" i="4"/>
  <c r="F461" i="4"/>
  <c r="H461" i="4"/>
  <c r="A462" i="4"/>
  <c r="B462" i="4"/>
  <c r="C462" i="4"/>
  <c r="D462" i="4"/>
  <c r="E462" i="4"/>
  <c r="F462" i="4"/>
  <c r="H462" i="4"/>
  <c r="A463" i="4"/>
  <c r="B463" i="4"/>
  <c r="C463" i="4"/>
  <c r="D463" i="4"/>
  <c r="E463" i="4"/>
  <c r="F463" i="4"/>
  <c r="H463" i="4"/>
  <c r="A464" i="4"/>
  <c r="B464" i="4"/>
  <c r="C464" i="4"/>
  <c r="D464" i="4"/>
  <c r="E464" i="4"/>
  <c r="F464" i="4"/>
  <c r="H464" i="4"/>
  <c r="A465" i="4"/>
  <c r="B465" i="4"/>
  <c r="C465" i="4"/>
  <c r="D465" i="4"/>
  <c r="E465" i="4"/>
  <c r="F465" i="4"/>
  <c r="H465" i="4"/>
  <c r="A466" i="4"/>
  <c r="B466" i="4"/>
  <c r="C466" i="4"/>
  <c r="D466" i="4"/>
  <c r="E466" i="4"/>
  <c r="F466" i="4"/>
  <c r="H466" i="4"/>
  <c r="A467" i="4"/>
  <c r="B467" i="4"/>
  <c r="C467" i="4"/>
  <c r="D467" i="4"/>
  <c r="E467" i="4"/>
  <c r="F467" i="4"/>
  <c r="H467" i="4"/>
  <c r="A468" i="4"/>
  <c r="B468" i="4"/>
  <c r="C468" i="4"/>
  <c r="D468" i="4"/>
  <c r="E468" i="4"/>
  <c r="F468" i="4"/>
  <c r="H468" i="4"/>
  <c r="A469" i="4"/>
  <c r="B469" i="4"/>
  <c r="C469" i="4"/>
  <c r="D469" i="4"/>
  <c r="E469" i="4"/>
  <c r="F469" i="4"/>
  <c r="H469" i="4"/>
  <c r="A470" i="4"/>
  <c r="B470" i="4"/>
  <c r="C470" i="4"/>
  <c r="D470" i="4"/>
  <c r="E470" i="4"/>
  <c r="F470" i="4"/>
  <c r="H470" i="4"/>
  <c r="A471" i="4"/>
  <c r="B471" i="4"/>
  <c r="C471" i="4"/>
  <c r="D471" i="4"/>
  <c r="E471" i="4"/>
  <c r="F471" i="4"/>
  <c r="H471" i="4"/>
  <c r="A472" i="4"/>
  <c r="B472" i="4"/>
  <c r="C472" i="4"/>
  <c r="D472" i="4"/>
  <c r="E472" i="4"/>
  <c r="F472" i="4"/>
  <c r="H472" i="4"/>
  <c r="A473" i="4"/>
  <c r="B473" i="4"/>
  <c r="C473" i="4"/>
  <c r="D473" i="4"/>
  <c r="E473" i="4"/>
  <c r="F473" i="4"/>
  <c r="H473" i="4"/>
  <c r="A474" i="4"/>
  <c r="B474" i="4"/>
  <c r="C474" i="4"/>
  <c r="D474" i="4"/>
  <c r="E474" i="4"/>
  <c r="F474" i="4"/>
  <c r="H474" i="4"/>
  <c r="A475" i="4"/>
  <c r="B475" i="4"/>
  <c r="C475" i="4"/>
  <c r="D475" i="4"/>
  <c r="E475" i="4"/>
  <c r="F475" i="4"/>
  <c r="H475" i="4"/>
  <c r="A476" i="4"/>
  <c r="B476" i="4"/>
  <c r="C476" i="4"/>
  <c r="D476" i="4"/>
  <c r="E476" i="4"/>
  <c r="F476" i="4"/>
  <c r="H476" i="4"/>
  <c r="A477" i="4"/>
  <c r="B477" i="4"/>
  <c r="C477" i="4"/>
  <c r="D477" i="4"/>
  <c r="E477" i="4"/>
  <c r="F477" i="4"/>
  <c r="H477" i="4"/>
  <c r="A478" i="4"/>
  <c r="B478" i="4"/>
  <c r="C478" i="4"/>
  <c r="D478" i="4"/>
  <c r="E478" i="4"/>
  <c r="F478" i="4"/>
  <c r="H478" i="4"/>
  <c r="A479" i="4"/>
  <c r="B479" i="4"/>
  <c r="C479" i="4"/>
  <c r="D479" i="4"/>
  <c r="E479" i="4"/>
  <c r="F479" i="4"/>
  <c r="H479" i="4"/>
  <c r="A480" i="4"/>
  <c r="B480" i="4"/>
  <c r="C480" i="4"/>
  <c r="D480" i="4"/>
  <c r="E480" i="4"/>
  <c r="F480" i="4"/>
  <c r="H480" i="4"/>
  <c r="A481" i="4"/>
  <c r="B481" i="4"/>
  <c r="C481" i="4"/>
  <c r="D481" i="4"/>
  <c r="E481" i="4"/>
  <c r="F481" i="4"/>
  <c r="H481" i="4"/>
  <c r="A482" i="4"/>
  <c r="B482" i="4"/>
  <c r="C482" i="4"/>
  <c r="D482" i="4"/>
  <c r="E482" i="4"/>
  <c r="F482" i="4"/>
  <c r="H482" i="4"/>
  <c r="A483" i="4"/>
  <c r="B483" i="4"/>
  <c r="C483" i="4"/>
  <c r="D483" i="4"/>
  <c r="E483" i="4"/>
  <c r="F483" i="4"/>
  <c r="H483" i="4"/>
  <c r="A484" i="4"/>
  <c r="B484" i="4"/>
  <c r="C484" i="4"/>
  <c r="D484" i="4"/>
  <c r="E484" i="4"/>
  <c r="F484" i="4"/>
  <c r="H484" i="4"/>
  <c r="A485" i="4"/>
  <c r="B485" i="4"/>
  <c r="C485" i="4"/>
  <c r="D485" i="4"/>
  <c r="E485" i="4"/>
  <c r="F485" i="4"/>
  <c r="H485" i="4"/>
  <c r="A486" i="4"/>
  <c r="B486" i="4"/>
  <c r="C486" i="4"/>
  <c r="D486" i="4"/>
  <c r="E486" i="4"/>
  <c r="F486" i="4"/>
  <c r="H486" i="4"/>
  <c r="A487" i="4"/>
  <c r="B487" i="4"/>
  <c r="C487" i="4"/>
  <c r="D487" i="4"/>
  <c r="E487" i="4"/>
  <c r="F487" i="4"/>
  <c r="H487" i="4"/>
  <c r="A488" i="4"/>
  <c r="B488" i="4"/>
  <c r="C488" i="4"/>
  <c r="D488" i="4"/>
  <c r="E488" i="4"/>
  <c r="F488" i="4"/>
  <c r="H488" i="4"/>
  <c r="A489" i="4"/>
  <c r="B489" i="4"/>
  <c r="C489" i="4"/>
  <c r="D489" i="4"/>
  <c r="E489" i="4"/>
  <c r="F489" i="4"/>
  <c r="H489" i="4"/>
  <c r="A490" i="4"/>
  <c r="B490" i="4"/>
  <c r="C490" i="4"/>
  <c r="D490" i="4"/>
  <c r="E490" i="4"/>
  <c r="F490" i="4"/>
  <c r="H490" i="4"/>
  <c r="A491" i="4"/>
  <c r="B491" i="4"/>
  <c r="C491" i="4"/>
  <c r="D491" i="4"/>
  <c r="E491" i="4"/>
  <c r="F491" i="4"/>
  <c r="H491" i="4"/>
  <c r="A492" i="4"/>
  <c r="B492" i="4"/>
  <c r="C492" i="4"/>
  <c r="D492" i="4"/>
  <c r="E492" i="4"/>
  <c r="F492" i="4"/>
  <c r="H492" i="4"/>
  <c r="A493" i="4"/>
  <c r="B493" i="4"/>
  <c r="C493" i="4"/>
  <c r="D493" i="4"/>
  <c r="E493" i="4"/>
  <c r="F493" i="4"/>
  <c r="H493" i="4"/>
  <c r="A494" i="4"/>
  <c r="B494" i="4"/>
  <c r="C494" i="4"/>
  <c r="D494" i="4"/>
  <c r="E494" i="4"/>
  <c r="F494" i="4"/>
  <c r="H494" i="4"/>
  <c r="A495" i="4"/>
  <c r="B495" i="4"/>
  <c r="C495" i="4"/>
  <c r="D495" i="4"/>
  <c r="E495" i="4"/>
  <c r="F495" i="4"/>
  <c r="H495" i="4"/>
  <c r="A496" i="4"/>
  <c r="B496" i="4"/>
  <c r="C496" i="4"/>
  <c r="D496" i="4"/>
  <c r="E496" i="4"/>
  <c r="F496" i="4"/>
  <c r="H496" i="4"/>
  <c r="A497" i="4"/>
  <c r="B497" i="4"/>
  <c r="C497" i="4"/>
  <c r="D497" i="4"/>
  <c r="E497" i="4"/>
  <c r="F497" i="4"/>
  <c r="H497" i="4"/>
  <c r="A498" i="4"/>
  <c r="B498" i="4"/>
  <c r="C498" i="4"/>
  <c r="D498" i="4"/>
  <c r="E498" i="4"/>
  <c r="F498" i="4"/>
  <c r="H498" i="4"/>
  <c r="A499" i="4"/>
  <c r="B499" i="4"/>
  <c r="C499" i="4"/>
  <c r="D499" i="4"/>
  <c r="E499" i="4"/>
  <c r="F499" i="4"/>
  <c r="H499" i="4"/>
  <c r="A500" i="4"/>
  <c r="B500" i="4"/>
  <c r="C500" i="4"/>
  <c r="D500" i="4"/>
  <c r="E500" i="4"/>
  <c r="F500" i="4"/>
  <c r="H500" i="4"/>
  <c r="A501" i="4"/>
  <c r="B501" i="4"/>
  <c r="C501" i="4"/>
  <c r="D501" i="4"/>
  <c r="E501" i="4"/>
  <c r="F501" i="4"/>
  <c r="H501" i="4"/>
  <c r="A502" i="4"/>
  <c r="B502" i="4"/>
  <c r="C502" i="4"/>
  <c r="D502" i="4"/>
  <c r="E502" i="4"/>
  <c r="F502" i="4"/>
  <c r="H502" i="4"/>
  <c r="A503" i="4"/>
  <c r="B503" i="4"/>
  <c r="C503" i="4"/>
  <c r="D503" i="4"/>
  <c r="E503" i="4"/>
  <c r="F503" i="4"/>
  <c r="H503" i="4"/>
  <c r="A504" i="4"/>
  <c r="B504" i="4"/>
  <c r="C504" i="4"/>
  <c r="D504" i="4"/>
  <c r="E504" i="4"/>
  <c r="F504" i="4"/>
  <c r="H504" i="4"/>
  <c r="A505" i="4"/>
  <c r="B505" i="4"/>
  <c r="C505" i="4"/>
  <c r="D505" i="4"/>
  <c r="E505" i="4"/>
  <c r="F505" i="4"/>
  <c r="H505" i="4"/>
  <c r="H6" i="4"/>
  <c r="F6" i="4"/>
  <c r="E6" i="4"/>
  <c r="D6" i="4"/>
  <c r="C6" i="4"/>
  <c r="B6" i="4"/>
  <c r="A6" i="4"/>
  <c r="A6" i="3"/>
  <c r="H6" i="3"/>
  <c r="F6" i="3"/>
  <c r="E6" i="3"/>
  <c r="D6" i="3"/>
  <c r="C6" i="3"/>
  <c r="B6" i="3"/>
  <c r="A6" i="2"/>
  <c r="H6" i="2"/>
  <c r="C6" i="2"/>
  <c r="B6" i="2"/>
  <c r="G13" i="1"/>
  <c r="G7" i="3" s="1"/>
  <c r="G14" i="1"/>
  <c r="G8" i="4" s="1"/>
  <c r="G12" i="1"/>
  <c r="G6" i="3" s="1"/>
  <c r="G8" i="3"/>
  <c r="G7" i="2" l="1"/>
  <c r="G8" i="2"/>
  <c r="G7" i="4"/>
  <c r="G6" i="2"/>
  <c r="I6" i="2" s="1"/>
  <c r="G6" i="4"/>
  <c r="AI6" i="3" l="1"/>
  <c r="AG6" i="3"/>
  <c r="AE6" i="3"/>
  <c r="U6" i="2"/>
  <c r="AB6" i="3" s="1"/>
  <c r="S6" i="2"/>
  <c r="V6" i="3" s="1"/>
  <c r="P6" i="2"/>
  <c r="O6" i="3" s="1"/>
  <c r="M6" i="2"/>
  <c r="K6" i="3" s="1"/>
  <c r="K6" i="2"/>
  <c r="N6" i="2"/>
  <c r="M6" i="3" s="1"/>
  <c r="AH6" i="3"/>
  <c r="AF6" i="3"/>
  <c r="AD6" i="3"/>
  <c r="R6" i="2"/>
  <c r="U6" i="3" s="1"/>
  <c r="Q6" i="2"/>
  <c r="P6" i="3" s="1"/>
  <c r="O6" i="2"/>
  <c r="N6" i="3" s="1"/>
  <c r="J6" i="2"/>
  <c r="T6" i="2" s="1"/>
  <c r="W6" i="3" s="1"/>
  <c r="L6" i="2" l="1"/>
  <c r="I6" i="3" s="1"/>
  <c r="AJ6" i="3"/>
  <c r="X6" i="3"/>
  <c r="Y6" i="3"/>
  <c r="AA6" i="3"/>
  <c r="Z6" i="3"/>
  <c r="T6" i="3"/>
  <c r="R6" i="3"/>
  <c r="J6" i="3"/>
  <c r="L6" i="3"/>
  <c r="Q6" i="3"/>
  <c r="S6" i="3"/>
  <c r="J6" i="4" l="1"/>
  <c r="M6" i="4"/>
  <c r="K6" i="4"/>
  <c r="O6" i="4"/>
  <c r="I6" i="4"/>
  <c r="N6" i="4"/>
  <c r="P6" i="4" l="1"/>
  <c r="Q6" i="4"/>
  <c r="L6" i="4"/>
</calcChain>
</file>

<file path=xl/sharedStrings.xml><?xml version="1.0" encoding="utf-8"?>
<sst xmlns="http://schemas.openxmlformats.org/spreadsheetml/2006/main" count="170" uniqueCount="62">
  <si>
    <t>FROM (mile marker)</t>
  </si>
  <si>
    <t>TO (mile marker)</t>
  </si>
  <si>
    <t>Length</t>
  </si>
  <si>
    <t>Curvature</t>
  </si>
  <si>
    <t>Width of travel lane</t>
  </si>
  <si>
    <t>Road lighting</t>
  </si>
  <si>
    <t>Cycling prohibited</t>
  </si>
  <si>
    <t>Side roads</t>
  </si>
  <si>
    <t>Speed limit</t>
  </si>
  <si>
    <t>KM</t>
  </si>
  <si>
    <t>M</t>
  </si>
  <si>
    <t>km</t>
  </si>
  <si>
    <t>Yes/Partly/No</t>
  </si>
  <si>
    <t>Yes/No</t>
  </si>
  <si>
    <t>Number</t>
  </si>
  <si>
    <t>Central reserve</t>
  </si>
  <si>
    <t>Yes/no</t>
  </si>
  <si>
    <t>Number per km</t>
  </si>
  <si>
    <t>Accident costs</t>
  </si>
  <si>
    <t>PDO accidents</t>
  </si>
  <si>
    <t>Per year</t>
  </si>
  <si>
    <t>Injury accidents</t>
  </si>
  <si>
    <t>Killed</t>
  </si>
  <si>
    <t>Severe injuries</t>
  </si>
  <si>
    <t>Slight injuries</t>
  </si>
  <si>
    <t>w/report</t>
  </si>
  <si>
    <t>no report</t>
  </si>
  <si>
    <t>DKK (2017-prices)</t>
  </si>
  <si>
    <t>All accidents</t>
  </si>
  <si>
    <t>All injuries</t>
  </si>
  <si>
    <t>Expected number of accidents and injuries per year in the period 2011-2016</t>
  </si>
  <si>
    <t>Degree of curve per km</t>
  </si>
  <si>
    <t>Data for calculation of accident modification factors (AMFs)</t>
  </si>
  <si>
    <t>Yes</t>
  </si>
  <si>
    <t>No</t>
  </si>
  <si>
    <t>Width of shoulder</t>
  </si>
  <si>
    <t>Maximum gradient</t>
  </si>
  <si>
    <t>LINK-ID</t>
  </si>
  <si>
    <t>Link</t>
  </si>
  <si>
    <t>Partly</t>
  </si>
  <si>
    <t>Meters</t>
  </si>
  <si>
    <t xml:space="preserve">Road name </t>
  </si>
  <si>
    <t>Road number</t>
  </si>
  <si>
    <t>Degrees curving</t>
  </si>
  <si>
    <t>% - gradient</t>
  </si>
  <si>
    <t>Width of nearside hard shoulder</t>
  </si>
  <si>
    <t>Accepted link</t>
  </si>
  <si>
    <t xml:space="preserve">Annual Average </t>
  </si>
  <si>
    <t>Daily Traffic (AADT)</t>
  </si>
  <si>
    <t>Annual Average</t>
  </si>
  <si>
    <t>Data for calculating of accident modification factors (AMFs)</t>
  </si>
  <si>
    <t>Expected number of acccidents and injuries per km per year based on SPFs</t>
  </si>
  <si>
    <t>Results based on safety performance functions without use of accident modification factors</t>
  </si>
  <si>
    <t>Accident Modification Factors (AMFs)</t>
  </si>
  <si>
    <t>ACC and INJ</t>
  </si>
  <si>
    <t>INJ ACC and INJ</t>
  </si>
  <si>
    <t>PDO ACC</t>
  </si>
  <si>
    <t>INJ ACC</t>
  </si>
  <si>
    <t>Severe INJ</t>
  </si>
  <si>
    <t>Slight INJ</t>
  </si>
  <si>
    <t>Per link - not per km</t>
  </si>
  <si>
    <t>Kph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</si>
</sst>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5" borderId="0" xfId="0" applyFill="1" applyProtection="1">
      <protection hidden="1"/>
    </xf>
    <xf numFmtId="2" fontId="0" fillId="0" borderId="0" xfId="0" applyNumberFormat="1" applyAlignment="1" applyProtection="1">
      <alignment horizontal="left"/>
      <protection hidden="1"/>
    </xf>
    <xf numFmtId="164" fontId="0" fillId="0" borderId="0" xfId="0" applyNumberFormat="1" applyAlignment="1" applyProtection="1">
      <alignment horizontal="left"/>
      <protection hidden="1"/>
    </xf>
    <xf numFmtId="0" fontId="0" fillId="4" borderId="0" xfId="0" applyFill="1" applyAlignment="1" applyProtection="1">
      <alignment horizontal="left"/>
      <protection hidden="1"/>
    </xf>
    <xf numFmtId="3" fontId="0" fillId="0" borderId="0" xfId="0" applyNumberFormat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0" fillId="7" borderId="0" xfId="0" applyFill="1" applyAlignment="1" applyProtection="1">
      <alignment horizontal="left"/>
      <protection hidden="1"/>
    </xf>
    <xf numFmtId="0" fontId="2" fillId="7" borderId="0" xfId="0" applyFont="1" applyFill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Protection="1">
      <protection hidden="1"/>
    </xf>
    <xf numFmtId="0" fontId="2" fillId="7" borderId="0" xfId="0" applyFont="1" applyFill="1" applyAlignment="1" applyProtection="1">
      <alignment horizontal="left"/>
      <protection hidden="1"/>
    </xf>
    <xf numFmtId="0" fontId="1" fillId="7" borderId="0" xfId="0" applyFont="1" applyFill="1" applyAlignment="1" applyProtection="1">
      <alignment horizontal="left"/>
      <protection hidden="1"/>
    </xf>
    <xf numFmtId="165" fontId="0" fillId="0" borderId="0" xfId="0" applyNumberFormat="1" applyAlignment="1" applyProtection="1">
      <alignment horizontal="left"/>
      <protection hidden="1"/>
    </xf>
    <xf numFmtId="166" fontId="0" fillId="0" borderId="0" xfId="0" applyNumberFormat="1" applyAlignment="1" applyProtection="1">
      <alignment horizontal="left"/>
      <protection hidden="1"/>
    </xf>
    <xf numFmtId="1" fontId="0" fillId="0" borderId="0" xfId="0" applyNumberFormat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6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0" fontId="0" fillId="6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locked="0"/>
    </xf>
    <xf numFmtId="0" fontId="1" fillId="6" borderId="0" xfId="0" applyFont="1" applyFill="1" applyAlignment="1" applyProtection="1">
      <alignment horizontal="left"/>
      <protection hidden="1"/>
    </xf>
    <xf numFmtId="0" fontId="2" fillId="6" borderId="0" xfId="0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" borderId="0" xfId="0" applyFont="1" applyFill="1" applyAlignment="1" applyProtection="1">
      <alignment horizontal="left"/>
      <protection hidden="1"/>
    </xf>
    <xf numFmtId="0" fontId="0" fillId="5" borderId="0" xfId="0" applyFont="1" applyFill="1" applyAlignment="1" applyProtection="1">
      <alignment horizontal="left"/>
      <protection hidden="1"/>
    </xf>
    <xf numFmtId="0" fontId="0" fillId="3" borderId="0" xfId="0" applyFont="1" applyFill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21"/>
  <sheetViews>
    <sheetView tabSelected="1" zoomScaleNormal="100" workbookViewId="0">
      <pane xSplit="8" ySplit="11" topLeftCell="I12" activePane="bottomRight" state="frozen"/>
      <selection pane="topRight" activeCell="H1" sqref="H1"/>
      <selection pane="bottomLeft" activeCell="A11" sqref="A11"/>
      <selection pane="bottomRight" activeCell="A12" sqref="A12"/>
    </sheetView>
  </sheetViews>
  <sheetFormatPr defaultColWidth="0" defaultRowHeight="14.4" zeroHeight="1" x14ac:dyDescent="0.3"/>
  <cols>
    <col min="1" max="1" width="12.77734375" style="25" customWidth="1"/>
    <col min="2" max="2" width="11.77734375" style="25" customWidth="1"/>
    <col min="3" max="4" width="8.77734375" style="25" customWidth="1"/>
    <col min="5" max="6" width="7.77734375" style="25" customWidth="1"/>
    <col min="7" max="7" width="6.77734375" style="25" customWidth="1"/>
    <col min="8" max="8" width="16.77734375" style="25" customWidth="1"/>
    <col min="9" max="9" width="13.77734375" style="25" customWidth="1"/>
    <col min="10" max="10" width="16.77734375" style="25" customWidth="1"/>
    <col min="11" max="11" width="13.77734375" style="25" customWidth="1"/>
    <col min="12" max="12" width="17.77734375" style="25" customWidth="1"/>
    <col min="13" max="13" width="27.77734375" style="25" customWidth="1"/>
    <col min="14" max="14" width="15.77734375" style="25" customWidth="1"/>
    <col min="15" max="15" width="11.77734375" style="25" customWidth="1"/>
    <col min="16" max="16" width="15.77734375" style="25" customWidth="1"/>
    <col min="17" max="17" width="9.77734375" style="25" customWidth="1"/>
    <col min="18" max="18" width="10.77734375" style="25" customWidth="1"/>
    <col min="19" max="51" width="0" style="25" hidden="1" customWidth="1"/>
    <col min="52" max="16384" width="9.21875" style="25" hidden="1"/>
  </cols>
  <sheetData>
    <row r="1" spans="1:18" ht="18" x14ac:dyDescent="0.35">
      <c r="A1" s="11" t="s">
        <v>37</v>
      </c>
      <c r="B1" s="13" t="s">
        <v>38</v>
      </c>
      <c r="C1" s="23"/>
      <c r="D1" s="23"/>
      <c r="E1" s="23"/>
      <c r="F1" s="23"/>
      <c r="G1" s="23"/>
      <c r="H1" s="23"/>
      <c r="I1" s="32" t="s">
        <v>32</v>
      </c>
      <c r="J1" s="24"/>
      <c r="K1" s="24"/>
      <c r="L1" s="24"/>
      <c r="M1" s="24"/>
      <c r="N1" s="24"/>
      <c r="O1" s="24"/>
      <c r="P1" s="24"/>
      <c r="Q1" s="24"/>
      <c r="R1" s="24"/>
    </row>
    <row r="2" spans="1:18" ht="15.6" x14ac:dyDescent="0.3">
      <c r="A2" s="26"/>
      <c r="B2" s="23"/>
      <c r="C2" s="23"/>
      <c r="D2" s="23"/>
      <c r="E2" s="23"/>
      <c r="F2" s="23"/>
      <c r="G2" s="23"/>
      <c r="H2" s="23"/>
      <c r="I2" s="33"/>
      <c r="J2" s="24"/>
      <c r="K2" s="24"/>
      <c r="L2" s="24"/>
      <c r="M2" s="24"/>
      <c r="N2" s="33"/>
      <c r="O2" s="24"/>
      <c r="P2" s="24"/>
      <c r="Q2" s="24"/>
      <c r="R2" s="24"/>
    </row>
    <row r="3" spans="1:18" x14ac:dyDescent="0.3">
      <c r="A3" s="26"/>
      <c r="B3" s="23"/>
      <c r="C3" s="23"/>
      <c r="D3" s="23"/>
      <c r="E3" s="23"/>
      <c r="F3" s="23"/>
      <c r="G3" s="23"/>
      <c r="H3" s="23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x14ac:dyDescent="0.3">
      <c r="A4" s="26"/>
      <c r="B4" s="37" t="s">
        <v>41</v>
      </c>
      <c r="C4" s="1" t="s">
        <v>0</v>
      </c>
      <c r="D4" s="26"/>
      <c r="E4" s="2" t="s">
        <v>1</v>
      </c>
      <c r="F4" s="23"/>
      <c r="G4" s="1" t="s">
        <v>2</v>
      </c>
      <c r="H4" s="2" t="s">
        <v>49</v>
      </c>
      <c r="I4" s="30" t="s">
        <v>3</v>
      </c>
      <c r="J4" s="3" t="s">
        <v>36</v>
      </c>
      <c r="K4" s="30" t="s">
        <v>15</v>
      </c>
      <c r="L4" s="3" t="s">
        <v>4</v>
      </c>
      <c r="M4" s="30" t="s">
        <v>45</v>
      </c>
      <c r="N4" s="3" t="s">
        <v>35</v>
      </c>
      <c r="O4" s="30" t="s">
        <v>5</v>
      </c>
      <c r="P4" s="3" t="s">
        <v>6</v>
      </c>
      <c r="Q4" s="30" t="s">
        <v>7</v>
      </c>
      <c r="R4" s="3" t="s">
        <v>8</v>
      </c>
    </row>
    <row r="5" spans="1:18" x14ac:dyDescent="0.3">
      <c r="A5" s="26"/>
      <c r="B5" s="2" t="s">
        <v>42</v>
      </c>
      <c r="C5" s="26" t="s">
        <v>9</v>
      </c>
      <c r="D5" s="26" t="s">
        <v>10</v>
      </c>
      <c r="E5" s="23" t="s">
        <v>9</v>
      </c>
      <c r="F5" s="23" t="s">
        <v>10</v>
      </c>
      <c r="G5" s="26" t="s">
        <v>11</v>
      </c>
      <c r="H5" s="2" t="s">
        <v>48</v>
      </c>
      <c r="I5" s="30" t="s">
        <v>43</v>
      </c>
      <c r="J5" s="3" t="s">
        <v>44</v>
      </c>
      <c r="K5" s="30" t="s">
        <v>12</v>
      </c>
      <c r="L5" s="36" t="s">
        <v>40</v>
      </c>
      <c r="M5" s="35" t="s">
        <v>40</v>
      </c>
      <c r="N5" s="36" t="s">
        <v>40</v>
      </c>
      <c r="O5" s="30" t="s">
        <v>13</v>
      </c>
      <c r="P5" s="3" t="s">
        <v>13</v>
      </c>
      <c r="Q5" s="30" t="s">
        <v>14</v>
      </c>
      <c r="R5" s="3" t="s">
        <v>61</v>
      </c>
    </row>
    <row r="6" spans="1:18" hidden="1" x14ac:dyDescent="0.3">
      <c r="H6" s="25">
        <v>1</v>
      </c>
      <c r="I6" s="25">
        <v>0</v>
      </c>
      <c r="J6" s="25">
        <v>0</v>
      </c>
      <c r="K6" s="34" t="s">
        <v>33</v>
      </c>
      <c r="L6" s="25">
        <v>2.75</v>
      </c>
      <c r="M6" s="25">
        <v>0</v>
      </c>
      <c r="N6" s="25">
        <v>0</v>
      </c>
      <c r="O6" s="34" t="s">
        <v>33</v>
      </c>
      <c r="P6" s="34" t="s">
        <v>33</v>
      </c>
      <c r="Q6" s="25">
        <v>0</v>
      </c>
      <c r="R6" s="25">
        <v>50</v>
      </c>
    </row>
    <row r="7" spans="1:18" hidden="1" x14ac:dyDescent="0.3">
      <c r="H7" s="25">
        <v>40000</v>
      </c>
      <c r="I7" s="25">
        <v>1000</v>
      </c>
      <c r="J7" s="25">
        <v>20</v>
      </c>
      <c r="K7" s="34" t="s">
        <v>39</v>
      </c>
      <c r="L7" s="25">
        <v>7</v>
      </c>
      <c r="M7" s="25">
        <v>4</v>
      </c>
      <c r="N7" s="25">
        <v>20</v>
      </c>
      <c r="O7" s="34" t="s">
        <v>34</v>
      </c>
      <c r="P7" s="34" t="s">
        <v>34</v>
      </c>
      <c r="Q7" s="25">
        <v>20</v>
      </c>
      <c r="R7" s="25">
        <v>60</v>
      </c>
    </row>
    <row r="8" spans="1:18" hidden="1" x14ac:dyDescent="0.3">
      <c r="K8" s="34" t="s">
        <v>34</v>
      </c>
      <c r="R8" s="25">
        <v>70</v>
      </c>
    </row>
    <row r="9" spans="1:18" hidden="1" x14ac:dyDescent="0.3">
      <c r="R9" s="25">
        <v>80</v>
      </c>
    </row>
    <row r="10" spans="1:18" hidden="1" x14ac:dyDescent="0.3">
      <c r="R10" s="25">
        <v>90</v>
      </c>
    </row>
    <row r="11" spans="1:18" hidden="1" x14ac:dyDescent="0.3">
      <c r="R11" s="25">
        <v>100</v>
      </c>
    </row>
    <row r="12" spans="1:18" x14ac:dyDescent="0.3">
      <c r="A12" s="27"/>
      <c r="B12" s="31"/>
      <c r="C12" s="27"/>
      <c r="D12" s="27"/>
      <c r="E12" s="27"/>
      <c r="F12" s="27"/>
      <c r="G12" s="28">
        <f>ABS((E12*1000+F12)-(C12*1000+D12))/1000</f>
        <v>0</v>
      </c>
      <c r="H12" s="29"/>
      <c r="I12" s="27"/>
      <c r="J12" s="27"/>
      <c r="K12" s="31"/>
      <c r="L12" s="27"/>
      <c r="M12" s="27"/>
      <c r="N12" s="27"/>
      <c r="O12" s="31"/>
      <c r="P12" s="31"/>
      <c r="Q12" s="27"/>
      <c r="R12" s="27"/>
    </row>
    <row r="13" spans="1:18" x14ac:dyDescent="0.3">
      <c r="A13" s="27"/>
      <c r="B13" s="31"/>
      <c r="C13" s="27"/>
      <c r="D13" s="27"/>
      <c r="E13" s="27"/>
      <c r="F13" s="27"/>
      <c r="G13" s="28">
        <f t="shared" ref="G13:G76" si="0">ABS((E13*1000+F13)-(C13*1000+D13))/1000</f>
        <v>0</v>
      </c>
      <c r="H13" s="29"/>
      <c r="I13" s="27"/>
      <c r="J13" s="27"/>
      <c r="K13" s="31"/>
      <c r="L13" s="27"/>
      <c r="M13" s="27"/>
      <c r="N13" s="27"/>
      <c r="O13" s="31"/>
      <c r="P13" s="31"/>
      <c r="Q13" s="27"/>
      <c r="R13" s="27"/>
    </row>
    <row r="14" spans="1:18" x14ac:dyDescent="0.3">
      <c r="A14" s="27"/>
      <c r="B14" s="31"/>
      <c r="C14" s="27"/>
      <c r="D14" s="27"/>
      <c r="E14" s="27"/>
      <c r="F14" s="27"/>
      <c r="G14" s="28">
        <f t="shared" si="0"/>
        <v>0</v>
      </c>
      <c r="H14" s="29"/>
      <c r="I14" s="27"/>
      <c r="J14" s="27"/>
      <c r="K14" s="31"/>
      <c r="L14" s="27"/>
      <c r="M14" s="27"/>
      <c r="N14" s="27"/>
      <c r="O14" s="31"/>
      <c r="P14" s="31"/>
      <c r="Q14" s="27"/>
      <c r="R14" s="27"/>
    </row>
    <row r="15" spans="1:18" x14ac:dyDescent="0.3">
      <c r="A15" s="27"/>
      <c r="B15" s="27"/>
      <c r="C15" s="27"/>
      <c r="D15" s="27"/>
      <c r="E15" s="27"/>
      <c r="F15" s="27"/>
      <c r="G15" s="28">
        <f t="shared" si="0"/>
        <v>0</v>
      </c>
      <c r="H15" s="29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x14ac:dyDescent="0.3">
      <c r="A16" s="27"/>
      <c r="B16" s="27"/>
      <c r="C16" s="27"/>
      <c r="D16" s="27"/>
      <c r="E16" s="27"/>
      <c r="F16" s="27"/>
      <c r="G16" s="28">
        <f t="shared" si="0"/>
        <v>0</v>
      </c>
      <c r="H16" s="29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x14ac:dyDescent="0.3">
      <c r="A17" s="27"/>
      <c r="B17" s="27"/>
      <c r="C17" s="27"/>
      <c r="D17" s="27"/>
      <c r="E17" s="27"/>
      <c r="F17" s="27"/>
      <c r="G17" s="28">
        <f t="shared" si="0"/>
        <v>0</v>
      </c>
      <c r="H17" s="29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x14ac:dyDescent="0.3">
      <c r="A18" s="27"/>
      <c r="B18" s="27"/>
      <c r="C18" s="27"/>
      <c r="D18" s="27"/>
      <c r="E18" s="27"/>
      <c r="F18" s="27"/>
      <c r="G18" s="28">
        <f t="shared" si="0"/>
        <v>0</v>
      </c>
      <c r="H18" s="29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x14ac:dyDescent="0.3">
      <c r="A19" s="27"/>
      <c r="B19" s="27"/>
      <c r="C19" s="27"/>
      <c r="D19" s="27"/>
      <c r="E19" s="27"/>
      <c r="F19" s="27"/>
      <c r="G19" s="28">
        <f t="shared" si="0"/>
        <v>0</v>
      </c>
      <c r="H19" s="29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x14ac:dyDescent="0.3">
      <c r="A20" s="27"/>
      <c r="B20" s="27"/>
      <c r="C20" s="27"/>
      <c r="D20" s="27"/>
      <c r="E20" s="27"/>
      <c r="F20" s="27"/>
      <c r="G20" s="28">
        <f t="shared" si="0"/>
        <v>0</v>
      </c>
      <c r="H20" s="29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x14ac:dyDescent="0.3">
      <c r="A21" s="27"/>
      <c r="B21" s="27"/>
      <c r="C21" s="27"/>
      <c r="D21" s="27"/>
      <c r="E21" s="27"/>
      <c r="F21" s="27"/>
      <c r="G21" s="28">
        <f t="shared" si="0"/>
        <v>0</v>
      </c>
      <c r="H21" s="29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x14ac:dyDescent="0.3">
      <c r="A22" s="27"/>
      <c r="B22" s="27"/>
      <c r="C22" s="27"/>
      <c r="D22" s="27"/>
      <c r="E22" s="27"/>
      <c r="F22" s="27"/>
      <c r="G22" s="28">
        <f t="shared" si="0"/>
        <v>0</v>
      </c>
      <c r="H22" s="29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x14ac:dyDescent="0.3">
      <c r="A23" s="27"/>
      <c r="B23" s="27"/>
      <c r="C23" s="27"/>
      <c r="D23" s="27"/>
      <c r="E23" s="27"/>
      <c r="F23" s="27"/>
      <c r="G23" s="28">
        <f t="shared" si="0"/>
        <v>0</v>
      </c>
      <c r="H23" s="29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x14ac:dyDescent="0.3">
      <c r="A24" s="27"/>
      <c r="B24" s="27"/>
      <c r="C24" s="27"/>
      <c r="D24" s="27"/>
      <c r="E24" s="27"/>
      <c r="F24" s="27"/>
      <c r="G24" s="28">
        <f t="shared" si="0"/>
        <v>0</v>
      </c>
      <c r="H24" s="29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x14ac:dyDescent="0.3">
      <c r="A25" s="27"/>
      <c r="B25" s="27"/>
      <c r="C25" s="27"/>
      <c r="D25" s="27"/>
      <c r="E25" s="27"/>
      <c r="F25" s="27"/>
      <c r="G25" s="28">
        <f t="shared" si="0"/>
        <v>0</v>
      </c>
      <c r="H25" s="29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x14ac:dyDescent="0.3">
      <c r="A26" s="27"/>
      <c r="B26" s="27"/>
      <c r="C26" s="27"/>
      <c r="D26" s="27"/>
      <c r="E26" s="27"/>
      <c r="F26" s="27"/>
      <c r="G26" s="28">
        <f t="shared" si="0"/>
        <v>0</v>
      </c>
      <c r="H26" s="29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18" x14ac:dyDescent="0.3">
      <c r="A27" s="27"/>
      <c r="B27" s="27"/>
      <c r="C27" s="27"/>
      <c r="D27" s="27"/>
      <c r="E27" s="27"/>
      <c r="F27" s="27"/>
      <c r="G27" s="28">
        <f t="shared" si="0"/>
        <v>0</v>
      </c>
      <c r="H27" s="29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x14ac:dyDescent="0.3">
      <c r="A28" s="27"/>
      <c r="B28" s="27"/>
      <c r="C28" s="27"/>
      <c r="D28" s="27"/>
      <c r="E28" s="27"/>
      <c r="F28" s="27"/>
      <c r="G28" s="28">
        <f t="shared" si="0"/>
        <v>0</v>
      </c>
      <c r="H28" s="29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x14ac:dyDescent="0.3">
      <c r="A29" s="27"/>
      <c r="B29" s="27"/>
      <c r="C29" s="27"/>
      <c r="D29" s="27"/>
      <c r="E29" s="27"/>
      <c r="F29" s="27"/>
      <c r="G29" s="28">
        <f t="shared" si="0"/>
        <v>0</v>
      </c>
      <c r="H29" s="29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3">
      <c r="A30" s="27"/>
      <c r="B30" s="27"/>
      <c r="C30" s="27"/>
      <c r="D30" s="27"/>
      <c r="E30" s="27"/>
      <c r="F30" s="27"/>
      <c r="G30" s="28">
        <f t="shared" si="0"/>
        <v>0</v>
      </c>
      <c r="H30" s="29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x14ac:dyDescent="0.3">
      <c r="A31" s="27"/>
      <c r="B31" s="27"/>
      <c r="C31" s="27"/>
      <c r="D31" s="27"/>
      <c r="E31" s="27"/>
      <c r="F31" s="27"/>
      <c r="G31" s="28">
        <f t="shared" si="0"/>
        <v>0</v>
      </c>
      <c r="H31" s="29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x14ac:dyDescent="0.3">
      <c r="A32" s="27"/>
      <c r="B32" s="27"/>
      <c r="C32" s="27"/>
      <c r="D32" s="27"/>
      <c r="E32" s="27"/>
      <c r="F32" s="27"/>
      <c r="G32" s="28">
        <f t="shared" si="0"/>
        <v>0</v>
      </c>
      <c r="H32" s="29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18" x14ac:dyDescent="0.3">
      <c r="A33" s="27"/>
      <c r="B33" s="27"/>
      <c r="C33" s="27"/>
      <c r="D33" s="27"/>
      <c r="E33" s="27"/>
      <c r="F33" s="27"/>
      <c r="G33" s="28">
        <f t="shared" si="0"/>
        <v>0</v>
      </c>
      <c r="H33" s="29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x14ac:dyDescent="0.3">
      <c r="A34" s="27"/>
      <c r="B34" s="27"/>
      <c r="C34" s="27"/>
      <c r="D34" s="27"/>
      <c r="E34" s="27"/>
      <c r="F34" s="27"/>
      <c r="G34" s="28">
        <f t="shared" si="0"/>
        <v>0</v>
      </c>
      <c r="H34" s="29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x14ac:dyDescent="0.3">
      <c r="A35" s="27"/>
      <c r="B35" s="27"/>
      <c r="C35" s="27"/>
      <c r="D35" s="27"/>
      <c r="E35" s="27"/>
      <c r="F35" s="27"/>
      <c r="G35" s="28">
        <f t="shared" si="0"/>
        <v>0</v>
      </c>
      <c r="H35" s="29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x14ac:dyDescent="0.3">
      <c r="A36" s="27"/>
      <c r="B36" s="27"/>
      <c r="C36" s="27"/>
      <c r="D36" s="27"/>
      <c r="E36" s="27"/>
      <c r="F36" s="27"/>
      <c r="G36" s="28">
        <f t="shared" si="0"/>
        <v>0</v>
      </c>
      <c r="H36" s="29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x14ac:dyDescent="0.3">
      <c r="A37" s="27"/>
      <c r="B37" s="27"/>
      <c r="C37" s="27"/>
      <c r="D37" s="27"/>
      <c r="E37" s="27"/>
      <c r="F37" s="27"/>
      <c r="G37" s="28">
        <f t="shared" si="0"/>
        <v>0</v>
      </c>
      <c r="H37" s="29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x14ac:dyDescent="0.3">
      <c r="A38" s="27"/>
      <c r="B38" s="27"/>
      <c r="C38" s="27"/>
      <c r="D38" s="27"/>
      <c r="E38" s="27"/>
      <c r="F38" s="27"/>
      <c r="G38" s="28">
        <f t="shared" si="0"/>
        <v>0</v>
      </c>
      <c r="H38" s="29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x14ac:dyDescent="0.3">
      <c r="A39" s="27"/>
      <c r="B39" s="27"/>
      <c r="C39" s="27"/>
      <c r="D39" s="27"/>
      <c r="E39" s="27"/>
      <c r="F39" s="27"/>
      <c r="G39" s="28">
        <f t="shared" si="0"/>
        <v>0</v>
      </c>
      <c r="H39" s="29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x14ac:dyDescent="0.3">
      <c r="A40" s="27"/>
      <c r="B40" s="27"/>
      <c r="C40" s="27"/>
      <c r="D40" s="27"/>
      <c r="E40" s="27"/>
      <c r="F40" s="27"/>
      <c r="G40" s="28">
        <f t="shared" si="0"/>
        <v>0</v>
      </c>
      <c r="H40" s="29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x14ac:dyDescent="0.3">
      <c r="A41" s="27"/>
      <c r="B41" s="27"/>
      <c r="C41" s="27"/>
      <c r="D41" s="27"/>
      <c r="E41" s="27"/>
      <c r="F41" s="27"/>
      <c r="G41" s="28">
        <f t="shared" si="0"/>
        <v>0</v>
      </c>
      <c r="H41" s="29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x14ac:dyDescent="0.3">
      <c r="A42" s="27"/>
      <c r="B42" s="27"/>
      <c r="C42" s="27"/>
      <c r="D42" s="27"/>
      <c r="E42" s="27"/>
      <c r="F42" s="27"/>
      <c r="G42" s="28">
        <f t="shared" si="0"/>
        <v>0</v>
      </c>
      <c r="H42" s="29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x14ac:dyDescent="0.3">
      <c r="A43" s="27"/>
      <c r="B43" s="27"/>
      <c r="C43" s="27"/>
      <c r="D43" s="27"/>
      <c r="E43" s="27"/>
      <c r="F43" s="27"/>
      <c r="G43" s="28">
        <f t="shared" si="0"/>
        <v>0</v>
      </c>
      <c r="H43" s="29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x14ac:dyDescent="0.3">
      <c r="A44" s="27"/>
      <c r="B44" s="27"/>
      <c r="C44" s="27"/>
      <c r="D44" s="27"/>
      <c r="E44" s="27"/>
      <c r="F44" s="27"/>
      <c r="G44" s="28">
        <f t="shared" si="0"/>
        <v>0</v>
      </c>
      <c r="H44" s="29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x14ac:dyDescent="0.3">
      <c r="A45" s="27"/>
      <c r="B45" s="27"/>
      <c r="C45" s="27"/>
      <c r="D45" s="27"/>
      <c r="E45" s="27"/>
      <c r="F45" s="27"/>
      <c r="G45" s="28">
        <f t="shared" si="0"/>
        <v>0</v>
      </c>
      <c r="H45" s="29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x14ac:dyDescent="0.3">
      <c r="A46" s="27"/>
      <c r="B46" s="27"/>
      <c r="C46" s="27"/>
      <c r="D46" s="27"/>
      <c r="E46" s="27"/>
      <c r="F46" s="27"/>
      <c r="G46" s="28">
        <f t="shared" si="0"/>
        <v>0</v>
      </c>
      <c r="H46" s="29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x14ac:dyDescent="0.3">
      <c r="A47" s="27"/>
      <c r="B47" s="27"/>
      <c r="C47" s="27"/>
      <c r="D47" s="27"/>
      <c r="E47" s="27"/>
      <c r="F47" s="27"/>
      <c r="G47" s="28">
        <f t="shared" si="0"/>
        <v>0</v>
      </c>
      <c r="H47" s="29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x14ac:dyDescent="0.3">
      <c r="A48" s="27"/>
      <c r="B48" s="27"/>
      <c r="C48" s="27"/>
      <c r="D48" s="27"/>
      <c r="E48" s="27"/>
      <c r="F48" s="27"/>
      <c r="G48" s="28">
        <f t="shared" si="0"/>
        <v>0</v>
      </c>
      <c r="H48" s="29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x14ac:dyDescent="0.3">
      <c r="A49" s="27"/>
      <c r="B49" s="27"/>
      <c r="C49" s="27"/>
      <c r="D49" s="27"/>
      <c r="E49" s="27"/>
      <c r="F49" s="27"/>
      <c r="G49" s="28">
        <f t="shared" si="0"/>
        <v>0</v>
      </c>
      <c r="H49" s="29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x14ac:dyDescent="0.3">
      <c r="A50" s="27"/>
      <c r="B50" s="27"/>
      <c r="C50" s="27"/>
      <c r="D50" s="27"/>
      <c r="E50" s="27"/>
      <c r="F50" s="27"/>
      <c r="G50" s="28">
        <f t="shared" si="0"/>
        <v>0</v>
      </c>
      <c r="H50" s="29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x14ac:dyDescent="0.3">
      <c r="A51" s="27"/>
      <c r="B51" s="27"/>
      <c r="C51" s="27"/>
      <c r="D51" s="27"/>
      <c r="E51" s="27"/>
      <c r="F51" s="27"/>
      <c r="G51" s="28">
        <f t="shared" si="0"/>
        <v>0</v>
      </c>
      <c r="H51" s="29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x14ac:dyDescent="0.3">
      <c r="A52" s="27"/>
      <c r="B52" s="27"/>
      <c r="C52" s="27"/>
      <c r="D52" s="27"/>
      <c r="E52" s="27"/>
      <c r="F52" s="27"/>
      <c r="G52" s="28">
        <f t="shared" si="0"/>
        <v>0</v>
      </c>
      <c r="H52" s="29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x14ac:dyDescent="0.3">
      <c r="A53" s="27"/>
      <c r="B53" s="27"/>
      <c r="C53" s="27"/>
      <c r="D53" s="27"/>
      <c r="E53" s="27"/>
      <c r="F53" s="27"/>
      <c r="G53" s="28">
        <f t="shared" si="0"/>
        <v>0</v>
      </c>
      <c r="H53" s="29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x14ac:dyDescent="0.3">
      <c r="A54" s="27"/>
      <c r="B54" s="27"/>
      <c r="C54" s="27"/>
      <c r="D54" s="27"/>
      <c r="E54" s="27"/>
      <c r="F54" s="27"/>
      <c r="G54" s="28">
        <f t="shared" si="0"/>
        <v>0</v>
      </c>
      <c r="H54" s="29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x14ac:dyDescent="0.3">
      <c r="A55" s="27"/>
      <c r="B55" s="27"/>
      <c r="C55" s="27"/>
      <c r="D55" s="27"/>
      <c r="E55" s="27"/>
      <c r="F55" s="27"/>
      <c r="G55" s="28">
        <f t="shared" si="0"/>
        <v>0</v>
      </c>
      <c r="H55" s="29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x14ac:dyDescent="0.3">
      <c r="A56" s="27"/>
      <c r="B56" s="27"/>
      <c r="C56" s="27"/>
      <c r="D56" s="27"/>
      <c r="E56" s="27"/>
      <c r="F56" s="27"/>
      <c r="G56" s="28">
        <f t="shared" si="0"/>
        <v>0</v>
      </c>
      <c r="H56" s="29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x14ac:dyDescent="0.3">
      <c r="A57" s="27"/>
      <c r="B57" s="27"/>
      <c r="C57" s="27"/>
      <c r="D57" s="27"/>
      <c r="E57" s="27"/>
      <c r="F57" s="27"/>
      <c r="G57" s="28">
        <f t="shared" si="0"/>
        <v>0</v>
      </c>
      <c r="H57" s="29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x14ac:dyDescent="0.3">
      <c r="A58" s="27"/>
      <c r="B58" s="27"/>
      <c r="C58" s="27"/>
      <c r="D58" s="27"/>
      <c r="E58" s="27"/>
      <c r="F58" s="27"/>
      <c r="G58" s="28">
        <f t="shared" si="0"/>
        <v>0</v>
      </c>
      <c r="H58" s="29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x14ac:dyDescent="0.3">
      <c r="A59" s="27"/>
      <c r="B59" s="27"/>
      <c r="C59" s="27"/>
      <c r="D59" s="27"/>
      <c r="E59" s="27"/>
      <c r="F59" s="27"/>
      <c r="G59" s="28">
        <f t="shared" si="0"/>
        <v>0</v>
      </c>
      <c r="H59" s="29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x14ac:dyDescent="0.3">
      <c r="A60" s="27"/>
      <c r="B60" s="27"/>
      <c r="C60" s="27"/>
      <c r="D60" s="27"/>
      <c r="E60" s="27"/>
      <c r="F60" s="27"/>
      <c r="G60" s="28">
        <f t="shared" si="0"/>
        <v>0</v>
      </c>
      <c r="H60" s="29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x14ac:dyDescent="0.3">
      <c r="A61" s="27"/>
      <c r="B61" s="27"/>
      <c r="C61" s="27"/>
      <c r="D61" s="27"/>
      <c r="E61" s="27"/>
      <c r="F61" s="27"/>
      <c r="G61" s="28">
        <f t="shared" si="0"/>
        <v>0</v>
      </c>
      <c r="H61" s="29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x14ac:dyDescent="0.3">
      <c r="A62" s="27"/>
      <c r="B62" s="27"/>
      <c r="C62" s="27"/>
      <c r="D62" s="27"/>
      <c r="E62" s="27"/>
      <c r="F62" s="27"/>
      <c r="G62" s="28">
        <f t="shared" si="0"/>
        <v>0</v>
      </c>
      <c r="H62" s="29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x14ac:dyDescent="0.3">
      <c r="A63" s="27"/>
      <c r="B63" s="27"/>
      <c r="C63" s="27"/>
      <c r="D63" s="27"/>
      <c r="E63" s="27"/>
      <c r="F63" s="27"/>
      <c r="G63" s="28">
        <f t="shared" si="0"/>
        <v>0</v>
      </c>
      <c r="H63" s="29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3">
      <c r="A64" s="27"/>
      <c r="B64" s="27"/>
      <c r="C64" s="27"/>
      <c r="D64" s="27"/>
      <c r="E64" s="27"/>
      <c r="F64" s="27"/>
      <c r="G64" s="28">
        <f t="shared" si="0"/>
        <v>0</v>
      </c>
      <c r="H64" s="29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x14ac:dyDescent="0.3">
      <c r="A65" s="27"/>
      <c r="B65" s="27"/>
      <c r="C65" s="27"/>
      <c r="D65" s="27"/>
      <c r="E65" s="27"/>
      <c r="F65" s="27"/>
      <c r="G65" s="28">
        <f t="shared" si="0"/>
        <v>0</v>
      </c>
      <c r="H65" s="29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x14ac:dyDescent="0.3">
      <c r="A66" s="27"/>
      <c r="B66" s="27"/>
      <c r="C66" s="27"/>
      <c r="D66" s="27"/>
      <c r="E66" s="27"/>
      <c r="F66" s="27"/>
      <c r="G66" s="28">
        <f t="shared" si="0"/>
        <v>0</v>
      </c>
      <c r="H66" s="29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x14ac:dyDescent="0.3">
      <c r="A67" s="27"/>
      <c r="B67" s="27"/>
      <c r="C67" s="27"/>
      <c r="D67" s="27"/>
      <c r="E67" s="27"/>
      <c r="F67" s="27"/>
      <c r="G67" s="28">
        <f t="shared" si="0"/>
        <v>0</v>
      </c>
      <c r="H67" s="29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x14ac:dyDescent="0.3">
      <c r="A68" s="27"/>
      <c r="B68" s="27"/>
      <c r="C68" s="27"/>
      <c r="D68" s="27"/>
      <c r="E68" s="27"/>
      <c r="F68" s="27"/>
      <c r="G68" s="28">
        <f t="shared" si="0"/>
        <v>0</v>
      </c>
      <c r="H68" s="29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1:18" x14ac:dyDescent="0.3">
      <c r="A69" s="27"/>
      <c r="B69" s="27"/>
      <c r="C69" s="27"/>
      <c r="D69" s="27"/>
      <c r="E69" s="27"/>
      <c r="F69" s="27"/>
      <c r="G69" s="28">
        <f t="shared" si="0"/>
        <v>0</v>
      </c>
      <c r="H69" s="29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 x14ac:dyDescent="0.3">
      <c r="A70" s="27"/>
      <c r="B70" s="27"/>
      <c r="C70" s="27"/>
      <c r="D70" s="27"/>
      <c r="E70" s="27"/>
      <c r="F70" s="27"/>
      <c r="G70" s="28">
        <f t="shared" si="0"/>
        <v>0</v>
      </c>
      <c r="H70" s="29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8" x14ac:dyDescent="0.3">
      <c r="A71" s="27"/>
      <c r="B71" s="27"/>
      <c r="C71" s="27"/>
      <c r="D71" s="27"/>
      <c r="E71" s="27"/>
      <c r="F71" s="27"/>
      <c r="G71" s="28">
        <f t="shared" si="0"/>
        <v>0</v>
      </c>
      <c r="H71" s="29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 x14ac:dyDescent="0.3">
      <c r="A72" s="27"/>
      <c r="B72" s="27"/>
      <c r="C72" s="27"/>
      <c r="D72" s="27"/>
      <c r="E72" s="27"/>
      <c r="F72" s="27"/>
      <c r="G72" s="28">
        <f t="shared" si="0"/>
        <v>0</v>
      </c>
      <c r="H72" s="29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x14ac:dyDescent="0.3">
      <c r="A73" s="27"/>
      <c r="B73" s="27"/>
      <c r="C73" s="27"/>
      <c r="D73" s="27"/>
      <c r="E73" s="27"/>
      <c r="F73" s="27"/>
      <c r="G73" s="28">
        <f t="shared" si="0"/>
        <v>0</v>
      </c>
      <c r="H73" s="29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 x14ac:dyDescent="0.3">
      <c r="A74" s="27"/>
      <c r="B74" s="27"/>
      <c r="C74" s="27"/>
      <c r="D74" s="27"/>
      <c r="E74" s="27"/>
      <c r="F74" s="27"/>
      <c r="G74" s="28">
        <f t="shared" si="0"/>
        <v>0</v>
      </c>
      <c r="H74" s="29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1:18" x14ac:dyDescent="0.3">
      <c r="A75" s="27"/>
      <c r="B75" s="27"/>
      <c r="C75" s="27"/>
      <c r="D75" s="27"/>
      <c r="E75" s="27"/>
      <c r="F75" s="27"/>
      <c r="G75" s="28">
        <f t="shared" si="0"/>
        <v>0</v>
      </c>
      <c r="H75" s="29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1:18" x14ac:dyDescent="0.3">
      <c r="A76" s="27"/>
      <c r="B76" s="27"/>
      <c r="C76" s="27"/>
      <c r="D76" s="27"/>
      <c r="E76" s="27"/>
      <c r="F76" s="27"/>
      <c r="G76" s="28">
        <f t="shared" si="0"/>
        <v>0</v>
      </c>
      <c r="H76" s="29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1:18" x14ac:dyDescent="0.3">
      <c r="A77" s="27"/>
      <c r="B77" s="27"/>
      <c r="C77" s="27"/>
      <c r="D77" s="27"/>
      <c r="E77" s="27"/>
      <c r="F77" s="27"/>
      <c r="G77" s="28">
        <f t="shared" ref="G77:G140" si="1">ABS((E77*1000+F77)-(C77*1000+D77))/1000</f>
        <v>0</v>
      </c>
      <c r="H77" s="29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x14ac:dyDescent="0.3">
      <c r="A78" s="27"/>
      <c r="B78" s="27"/>
      <c r="C78" s="27"/>
      <c r="D78" s="27"/>
      <c r="E78" s="27"/>
      <c r="F78" s="27"/>
      <c r="G78" s="28">
        <f t="shared" si="1"/>
        <v>0</v>
      </c>
      <c r="H78" s="29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1:18" x14ac:dyDescent="0.3">
      <c r="A79" s="27"/>
      <c r="B79" s="27"/>
      <c r="C79" s="27"/>
      <c r="D79" s="27"/>
      <c r="E79" s="27"/>
      <c r="F79" s="27"/>
      <c r="G79" s="28">
        <f t="shared" si="1"/>
        <v>0</v>
      </c>
      <c r="H79" s="29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1:18" x14ac:dyDescent="0.3">
      <c r="A80" s="27"/>
      <c r="B80" s="27"/>
      <c r="C80" s="27"/>
      <c r="D80" s="27"/>
      <c r="E80" s="27"/>
      <c r="F80" s="27"/>
      <c r="G80" s="28">
        <f t="shared" si="1"/>
        <v>0</v>
      </c>
      <c r="H80" s="29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1:18" x14ac:dyDescent="0.3">
      <c r="A81" s="27"/>
      <c r="B81" s="27"/>
      <c r="C81" s="27"/>
      <c r="D81" s="27"/>
      <c r="E81" s="27"/>
      <c r="F81" s="27"/>
      <c r="G81" s="28">
        <f t="shared" si="1"/>
        <v>0</v>
      </c>
      <c r="H81" s="29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1:18" x14ac:dyDescent="0.3">
      <c r="A82" s="27"/>
      <c r="B82" s="27"/>
      <c r="C82" s="27"/>
      <c r="D82" s="27"/>
      <c r="E82" s="27"/>
      <c r="F82" s="27"/>
      <c r="G82" s="28">
        <f t="shared" si="1"/>
        <v>0</v>
      </c>
      <c r="H82" s="29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1:18" x14ac:dyDescent="0.3">
      <c r="A83" s="27"/>
      <c r="B83" s="27"/>
      <c r="C83" s="27"/>
      <c r="D83" s="27"/>
      <c r="E83" s="27"/>
      <c r="F83" s="27"/>
      <c r="G83" s="28">
        <f t="shared" si="1"/>
        <v>0</v>
      </c>
      <c r="H83" s="29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x14ac:dyDescent="0.3">
      <c r="A84" s="27"/>
      <c r="B84" s="27"/>
      <c r="C84" s="27"/>
      <c r="D84" s="27"/>
      <c r="E84" s="27"/>
      <c r="F84" s="27"/>
      <c r="G84" s="28">
        <f t="shared" si="1"/>
        <v>0</v>
      </c>
      <c r="H84" s="29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18" x14ac:dyDescent="0.3">
      <c r="A85" s="27"/>
      <c r="B85" s="27"/>
      <c r="C85" s="27"/>
      <c r="D85" s="27"/>
      <c r="E85" s="27"/>
      <c r="F85" s="27"/>
      <c r="G85" s="28">
        <f t="shared" si="1"/>
        <v>0</v>
      </c>
      <c r="H85" s="29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1:18" x14ac:dyDescent="0.3">
      <c r="A86" s="27"/>
      <c r="B86" s="27"/>
      <c r="C86" s="27"/>
      <c r="D86" s="27"/>
      <c r="E86" s="27"/>
      <c r="F86" s="27"/>
      <c r="G86" s="28">
        <f t="shared" si="1"/>
        <v>0</v>
      </c>
      <c r="H86" s="29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x14ac:dyDescent="0.3">
      <c r="A87" s="27"/>
      <c r="B87" s="27"/>
      <c r="C87" s="27"/>
      <c r="D87" s="27"/>
      <c r="E87" s="27"/>
      <c r="F87" s="27"/>
      <c r="G87" s="28">
        <f t="shared" si="1"/>
        <v>0</v>
      </c>
      <c r="H87" s="29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8" x14ac:dyDescent="0.3">
      <c r="A88" s="27"/>
      <c r="B88" s="27"/>
      <c r="C88" s="27"/>
      <c r="D88" s="27"/>
      <c r="E88" s="27"/>
      <c r="F88" s="27"/>
      <c r="G88" s="28">
        <f t="shared" si="1"/>
        <v>0</v>
      </c>
      <c r="H88" s="29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1:18" x14ac:dyDescent="0.3">
      <c r="A89" s="27"/>
      <c r="B89" s="27"/>
      <c r="C89" s="27"/>
      <c r="D89" s="27"/>
      <c r="E89" s="27"/>
      <c r="F89" s="27"/>
      <c r="G89" s="28">
        <f t="shared" si="1"/>
        <v>0</v>
      </c>
      <c r="H89" s="29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1:18" x14ac:dyDescent="0.3">
      <c r="A90" s="27"/>
      <c r="B90" s="27"/>
      <c r="C90" s="27"/>
      <c r="D90" s="27"/>
      <c r="E90" s="27"/>
      <c r="F90" s="27"/>
      <c r="G90" s="28">
        <f t="shared" si="1"/>
        <v>0</v>
      </c>
      <c r="H90" s="29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x14ac:dyDescent="0.3">
      <c r="A91" s="27"/>
      <c r="B91" s="27"/>
      <c r="C91" s="27"/>
      <c r="D91" s="27"/>
      <c r="E91" s="27"/>
      <c r="F91" s="27"/>
      <c r="G91" s="28">
        <f t="shared" si="1"/>
        <v>0</v>
      </c>
      <c r="H91" s="29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x14ac:dyDescent="0.3">
      <c r="A92" s="27"/>
      <c r="B92" s="27"/>
      <c r="C92" s="27"/>
      <c r="D92" s="27"/>
      <c r="E92" s="27"/>
      <c r="F92" s="27"/>
      <c r="G92" s="28">
        <f t="shared" si="1"/>
        <v>0</v>
      </c>
      <c r="H92" s="29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1:18" x14ac:dyDescent="0.3">
      <c r="A93" s="27"/>
      <c r="B93" s="27"/>
      <c r="C93" s="27"/>
      <c r="D93" s="27"/>
      <c r="E93" s="27"/>
      <c r="F93" s="27"/>
      <c r="G93" s="28">
        <f t="shared" si="1"/>
        <v>0</v>
      </c>
      <c r="H93" s="29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x14ac:dyDescent="0.3">
      <c r="A94" s="27"/>
      <c r="B94" s="27"/>
      <c r="C94" s="27"/>
      <c r="D94" s="27"/>
      <c r="E94" s="27"/>
      <c r="F94" s="27"/>
      <c r="G94" s="28">
        <f t="shared" si="1"/>
        <v>0</v>
      </c>
      <c r="H94" s="29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x14ac:dyDescent="0.3">
      <c r="A95" s="27"/>
      <c r="B95" s="27"/>
      <c r="C95" s="27"/>
      <c r="D95" s="27"/>
      <c r="E95" s="27"/>
      <c r="F95" s="27"/>
      <c r="G95" s="28">
        <f t="shared" si="1"/>
        <v>0</v>
      </c>
      <c r="H95" s="29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1:18" x14ac:dyDescent="0.3">
      <c r="A96" s="27"/>
      <c r="B96" s="27"/>
      <c r="C96" s="27"/>
      <c r="D96" s="27"/>
      <c r="E96" s="27"/>
      <c r="F96" s="27"/>
      <c r="G96" s="28">
        <f t="shared" si="1"/>
        <v>0</v>
      </c>
      <c r="H96" s="29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x14ac:dyDescent="0.3">
      <c r="A97" s="27"/>
      <c r="B97" s="27"/>
      <c r="C97" s="27"/>
      <c r="D97" s="27"/>
      <c r="E97" s="27"/>
      <c r="F97" s="27"/>
      <c r="G97" s="28">
        <f t="shared" si="1"/>
        <v>0</v>
      </c>
      <c r="H97" s="29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1:18" x14ac:dyDescent="0.3">
      <c r="A98" s="27"/>
      <c r="B98" s="27"/>
      <c r="C98" s="27"/>
      <c r="D98" s="27"/>
      <c r="E98" s="27"/>
      <c r="F98" s="27"/>
      <c r="G98" s="28">
        <f t="shared" si="1"/>
        <v>0</v>
      </c>
      <c r="H98" s="29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 x14ac:dyDescent="0.3">
      <c r="A99" s="27"/>
      <c r="B99" s="27"/>
      <c r="C99" s="27"/>
      <c r="D99" s="27"/>
      <c r="E99" s="27"/>
      <c r="F99" s="27"/>
      <c r="G99" s="28">
        <f t="shared" si="1"/>
        <v>0</v>
      </c>
      <c r="H99" s="29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1:18" x14ac:dyDescent="0.3">
      <c r="A100" s="27"/>
      <c r="B100" s="27"/>
      <c r="C100" s="27"/>
      <c r="D100" s="27"/>
      <c r="E100" s="27"/>
      <c r="F100" s="27"/>
      <c r="G100" s="28">
        <f t="shared" si="1"/>
        <v>0</v>
      </c>
      <c r="H100" s="29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 x14ac:dyDescent="0.3">
      <c r="A101" s="27"/>
      <c r="B101" s="27"/>
      <c r="C101" s="27"/>
      <c r="D101" s="27"/>
      <c r="E101" s="27"/>
      <c r="F101" s="27"/>
      <c r="G101" s="28">
        <f t="shared" si="1"/>
        <v>0</v>
      </c>
      <c r="H101" s="29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x14ac:dyDescent="0.3">
      <c r="A102" s="27"/>
      <c r="B102" s="27"/>
      <c r="C102" s="27"/>
      <c r="D102" s="27"/>
      <c r="E102" s="27"/>
      <c r="F102" s="27"/>
      <c r="G102" s="28">
        <f t="shared" si="1"/>
        <v>0</v>
      </c>
      <c r="H102" s="29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 x14ac:dyDescent="0.3">
      <c r="A103" s="27"/>
      <c r="B103" s="27"/>
      <c r="C103" s="27"/>
      <c r="D103" s="27"/>
      <c r="E103" s="27"/>
      <c r="F103" s="27"/>
      <c r="G103" s="28">
        <f t="shared" si="1"/>
        <v>0</v>
      </c>
      <c r="H103" s="29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 x14ac:dyDescent="0.3">
      <c r="A104" s="27"/>
      <c r="B104" s="27"/>
      <c r="C104" s="27"/>
      <c r="D104" s="27"/>
      <c r="E104" s="27"/>
      <c r="F104" s="27"/>
      <c r="G104" s="28">
        <f t="shared" si="1"/>
        <v>0</v>
      </c>
      <c r="H104" s="29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 x14ac:dyDescent="0.3">
      <c r="A105" s="27"/>
      <c r="B105" s="27"/>
      <c r="C105" s="27"/>
      <c r="D105" s="27"/>
      <c r="E105" s="27"/>
      <c r="F105" s="27"/>
      <c r="G105" s="28">
        <f t="shared" si="1"/>
        <v>0</v>
      </c>
      <c r="H105" s="29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 x14ac:dyDescent="0.3">
      <c r="A106" s="27"/>
      <c r="B106" s="27"/>
      <c r="C106" s="27"/>
      <c r="D106" s="27"/>
      <c r="E106" s="27"/>
      <c r="F106" s="27"/>
      <c r="G106" s="28">
        <f t="shared" si="1"/>
        <v>0</v>
      </c>
      <c r="H106" s="29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 x14ac:dyDescent="0.3">
      <c r="A107" s="27"/>
      <c r="B107" s="27"/>
      <c r="C107" s="27"/>
      <c r="D107" s="27"/>
      <c r="E107" s="27"/>
      <c r="F107" s="27"/>
      <c r="G107" s="28">
        <f t="shared" si="1"/>
        <v>0</v>
      </c>
      <c r="H107" s="29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 x14ac:dyDescent="0.3">
      <c r="A108" s="27"/>
      <c r="B108" s="27"/>
      <c r="C108" s="27"/>
      <c r="D108" s="27"/>
      <c r="E108" s="27"/>
      <c r="F108" s="27"/>
      <c r="G108" s="28">
        <f t="shared" si="1"/>
        <v>0</v>
      </c>
      <c r="H108" s="29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 x14ac:dyDescent="0.3">
      <c r="A109" s="27"/>
      <c r="B109" s="27"/>
      <c r="C109" s="27"/>
      <c r="D109" s="27"/>
      <c r="E109" s="27"/>
      <c r="F109" s="27"/>
      <c r="G109" s="28">
        <f t="shared" si="1"/>
        <v>0</v>
      </c>
      <c r="H109" s="29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 x14ac:dyDescent="0.3">
      <c r="A110" s="27"/>
      <c r="B110" s="27"/>
      <c r="C110" s="27"/>
      <c r="D110" s="27"/>
      <c r="E110" s="27"/>
      <c r="F110" s="27"/>
      <c r="G110" s="28">
        <f t="shared" si="1"/>
        <v>0</v>
      </c>
      <c r="H110" s="29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 x14ac:dyDescent="0.3">
      <c r="A111" s="27"/>
      <c r="B111" s="27"/>
      <c r="C111" s="27"/>
      <c r="D111" s="27"/>
      <c r="E111" s="27"/>
      <c r="F111" s="27"/>
      <c r="G111" s="28">
        <f t="shared" si="1"/>
        <v>0</v>
      </c>
      <c r="H111" s="29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 x14ac:dyDescent="0.3">
      <c r="A112" s="27"/>
      <c r="B112" s="27"/>
      <c r="C112" s="27"/>
      <c r="D112" s="27"/>
      <c r="E112" s="27"/>
      <c r="F112" s="27"/>
      <c r="G112" s="28">
        <f t="shared" si="1"/>
        <v>0</v>
      </c>
      <c r="H112" s="29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 x14ac:dyDescent="0.3">
      <c r="A113" s="27"/>
      <c r="B113" s="27"/>
      <c r="C113" s="27"/>
      <c r="D113" s="27"/>
      <c r="E113" s="27"/>
      <c r="F113" s="27"/>
      <c r="G113" s="28">
        <f t="shared" si="1"/>
        <v>0</v>
      </c>
      <c r="H113" s="29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 x14ac:dyDescent="0.3">
      <c r="A114" s="27"/>
      <c r="B114" s="27"/>
      <c r="C114" s="27"/>
      <c r="D114" s="27"/>
      <c r="E114" s="27"/>
      <c r="F114" s="27"/>
      <c r="G114" s="28">
        <f t="shared" si="1"/>
        <v>0</v>
      </c>
      <c r="H114" s="29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 x14ac:dyDescent="0.3">
      <c r="A115" s="27"/>
      <c r="B115" s="27"/>
      <c r="C115" s="27"/>
      <c r="D115" s="27"/>
      <c r="E115" s="27"/>
      <c r="F115" s="27"/>
      <c r="G115" s="28">
        <f t="shared" si="1"/>
        <v>0</v>
      </c>
      <c r="H115" s="29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 x14ac:dyDescent="0.3">
      <c r="A116" s="27"/>
      <c r="B116" s="27"/>
      <c r="C116" s="27"/>
      <c r="D116" s="27"/>
      <c r="E116" s="27"/>
      <c r="F116" s="27"/>
      <c r="G116" s="28">
        <f t="shared" si="1"/>
        <v>0</v>
      </c>
      <c r="H116" s="29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 x14ac:dyDescent="0.3">
      <c r="A117" s="27"/>
      <c r="B117" s="27"/>
      <c r="C117" s="27"/>
      <c r="D117" s="27"/>
      <c r="E117" s="27"/>
      <c r="F117" s="27"/>
      <c r="G117" s="28">
        <f t="shared" si="1"/>
        <v>0</v>
      </c>
      <c r="H117" s="29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 x14ac:dyDescent="0.3">
      <c r="A118" s="27"/>
      <c r="B118" s="27"/>
      <c r="C118" s="27"/>
      <c r="D118" s="27"/>
      <c r="E118" s="27"/>
      <c r="F118" s="27"/>
      <c r="G118" s="28">
        <f t="shared" si="1"/>
        <v>0</v>
      </c>
      <c r="H118" s="29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1:18" x14ac:dyDescent="0.3">
      <c r="A119" s="27"/>
      <c r="B119" s="27"/>
      <c r="C119" s="27"/>
      <c r="D119" s="27"/>
      <c r="E119" s="27"/>
      <c r="F119" s="27"/>
      <c r="G119" s="28">
        <f t="shared" si="1"/>
        <v>0</v>
      </c>
      <c r="H119" s="29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1:18" x14ac:dyDescent="0.3">
      <c r="A120" s="27"/>
      <c r="B120" s="27"/>
      <c r="C120" s="27"/>
      <c r="D120" s="27"/>
      <c r="E120" s="27"/>
      <c r="F120" s="27"/>
      <c r="G120" s="28">
        <f t="shared" si="1"/>
        <v>0</v>
      </c>
      <c r="H120" s="29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1:18" x14ac:dyDescent="0.3">
      <c r="A121" s="27"/>
      <c r="B121" s="27"/>
      <c r="C121" s="27"/>
      <c r="D121" s="27"/>
      <c r="E121" s="27"/>
      <c r="F121" s="27"/>
      <c r="G121" s="28">
        <f t="shared" si="1"/>
        <v>0</v>
      </c>
      <c r="H121" s="29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1:18" x14ac:dyDescent="0.3">
      <c r="A122" s="27"/>
      <c r="B122" s="27"/>
      <c r="C122" s="27"/>
      <c r="D122" s="27"/>
      <c r="E122" s="27"/>
      <c r="F122" s="27"/>
      <c r="G122" s="28">
        <f t="shared" si="1"/>
        <v>0</v>
      </c>
      <c r="H122" s="29"/>
      <c r="I122" s="27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1:18" x14ac:dyDescent="0.3">
      <c r="A123" s="27"/>
      <c r="B123" s="27"/>
      <c r="C123" s="27"/>
      <c r="D123" s="27"/>
      <c r="E123" s="27"/>
      <c r="F123" s="27"/>
      <c r="G123" s="28">
        <f t="shared" si="1"/>
        <v>0</v>
      </c>
      <c r="H123" s="29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1:18" x14ac:dyDescent="0.3">
      <c r="A124" s="27"/>
      <c r="B124" s="27"/>
      <c r="C124" s="27"/>
      <c r="D124" s="27"/>
      <c r="E124" s="27"/>
      <c r="F124" s="27"/>
      <c r="G124" s="28">
        <f t="shared" si="1"/>
        <v>0</v>
      </c>
      <c r="H124" s="29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1:18" x14ac:dyDescent="0.3">
      <c r="A125" s="27"/>
      <c r="B125" s="27"/>
      <c r="C125" s="27"/>
      <c r="D125" s="27"/>
      <c r="E125" s="27"/>
      <c r="F125" s="27"/>
      <c r="G125" s="28">
        <f t="shared" si="1"/>
        <v>0</v>
      </c>
      <c r="H125" s="29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18" x14ac:dyDescent="0.3">
      <c r="A126" s="27"/>
      <c r="B126" s="27"/>
      <c r="C126" s="27"/>
      <c r="D126" s="27"/>
      <c r="E126" s="27"/>
      <c r="F126" s="27"/>
      <c r="G126" s="28">
        <f t="shared" si="1"/>
        <v>0</v>
      </c>
      <c r="H126" s="29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1:18" x14ac:dyDescent="0.3">
      <c r="A127" s="27"/>
      <c r="B127" s="27"/>
      <c r="C127" s="27"/>
      <c r="D127" s="27"/>
      <c r="E127" s="27"/>
      <c r="F127" s="27"/>
      <c r="G127" s="28">
        <f t="shared" si="1"/>
        <v>0</v>
      </c>
      <c r="H127" s="29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1:18" x14ac:dyDescent="0.3">
      <c r="A128" s="27"/>
      <c r="B128" s="27"/>
      <c r="C128" s="27"/>
      <c r="D128" s="27"/>
      <c r="E128" s="27"/>
      <c r="F128" s="27"/>
      <c r="G128" s="28">
        <f t="shared" si="1"/>
        <v>0</v>
      </c>
      <c r="H128" s="29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1:18" x14ac:dyDescent="0.3">
      <c r="A129" s="27"/>
      <c r="B129" s="27"/>
      <c r="C129" s="27"/>
      <c r="D129" s="27"/>
      <c r="E129" s="27"/>
      <c r="F129" s="27"/>
      <c r="G129" s="28">
        <f t="shared" si="1"/>
        <v>0</v>
      </c>
      <c r="H129" s="29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1:18" x14ac:dyDescent="0.3">
      <c r="A130" s="27"/>
      <c r="B130" s="27"/>
      <c r="C130" s="27"/>
      <c r="D130" s="27"/>
      <c r="E130" s="27"/>
      <c r="F130" s="27"/>
      <c r="G130" s="28">
        <f t="shared" si="1"/>
        <v>0</v>
      </c>
      <c r="H130" s="29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1:18" x14ac:dyDescent="0.3">
      <c r="A131" s="27"/>
      <c r="B131" s="27"/>
      <c r="C131" s="27"/>
      <c r="D131" s="27"/>
      <c r="E131" s="27"/>
      <c r="F131" s="27"/>
      <c r="G131" s="28">
        <f t="shared" si="1"/>
        <v>0</v>
      </c>
      <c r="H131" s="29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1:18" x14ac:dyDescent="0.3">
      <c r="A132" s="27"/>
      <c r="B132" s="27"/>
      <c r="C132" s="27"/>
      <c r="D132" s="27"/>
      <c r="E132" s="27"/>
      <c r="F132" s="27"/>
      <c r="G132" s="28">
        <f t="shared" si="1"/>
        <v>0</v>
      </c>
      <c r="H132" s="29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1:18" x14ac:dyDescent="0.3">
      <c r="A133" s="27"/>
      <c r="B133" s="27"/>
      <c r="C133" s="27"/>
      <c r="D133" s="27"/>
      <c r="E133" s="27"/>
      <c r="F133" s="27"/>
      <c r="G133" s="28">
        <f t="shared" si="1"/>
        <v>0</v>
      </c>
      <c r="H133" s="29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1:18" x14ac:dyDescent="0.3">
      <c r="A134" s="27"/>
      <c r="B134" s="27"/>
      <c r="C134" s="27"/>
      <c r="D134" s="27"/>
      <c r="E134" s="27"/>
      <c r="F134" s="27"/>
      <c r="G134" s="28">
        <f t="shared" si="1"/>
        <v>0</v>
      </c>
      <c r="H134" s="29"/>
      <c r="I134" s="27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1:18" x14ac:dyDescent="0.3">
      <c r="A135" s="27"/>
      <c r="B135" s="27"/>
      <c r="C135" s="27"/>
      <c r="D135" s="27"/>
      <c r="E135" s="27"/>
      <c r="F135" s="27"/>
      <c r="G135" s="28">
        <f t="shared" si="1"/>
        <v>0</v>
      </c>
      <c r="H135" s="29"/>
      <c r="I135" s="27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1:18" x14ac:dyDescent="0.3">
      <c r="A136" s="27"/>
      <c r="B136" s="27"/>
      <c r="C136" s="27"/>
      <c r="D136" s="27"/>
      <c r="E136" s="27"/>
      <c r="F136" s="27"/>
      <c r="G136" s="28">
        <f t="shared" si="1"/>
        <v>0</v>
      </c>
      <c r="H136" s="29"/>
      <c r="I136" s="27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1:18" x14ac:dyDescent="0.3">
      <c r="A137" s="27"/>
      <c r="B137" s="27"/>
      <c r="C137" s="27"/>
      <c r="D137" s="27"/>
      <c r="E137" s="27"/>
      <c r="F137" s="27"/>
      <c r="G137" s="28">
        <f t="shared" si="1"/>
        <v>0</v>
      </c>
      <c r="H137" s="29"/>
      <c r="I137" s="27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1:18" x14ac:dyDescent="0.3">
      <c r="A138" s="27"/>
      <c r="B138" s="27"/>
      <c r="C138" s="27"/>
      <c r="D138" s="27"/>
      <c r="E138" s="27"/>
      <c r="F138" s="27"/>
      <c r="G138" s="28">
        <f t="shared" si="1"/>
        <v>0</v>
      </c>
      <c r="H138" s="29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1:18" x14ac:dyDescent="0.3">
      <c r="A139" s="27"/>
      <c r="B139" s="27"/>
      <c r="C139" s="27"/>
      <c r="D139" s="27"/>
      <c r="E139" s="27"/>
      <c r="F139" s="27"/>
      <c r="G139" s="28">
        <f t="shared" si="1"/>
        <v>0</v>
      </c>
      <c r="H139" s="29"/>
      <c r="I139" s="27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1:18" x14ac:dyDescent="0.3">
      <c r="A140" s="27"/>
      <c r="B140" s="27"/>
      <c r="C140" s="27"/>
      <c r="D140" s="27"/>
      <c r="E140" s="27"/>
      <c r="F140" s="27"/>
      <c r="G140" s="28">
        <f t="shared" si="1"/>
        <v>0</v>
      </c>
      <c r="H140" s="29"/>
      <c r="I140" s="27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1:18" x14ac:dyDescent="0.3">
      <c r="A141" s="27"/>
      <c r="B141" s="27"/>
      <c r="C141" s="27"/>
      <c r="D141" s="27"/>
      <c r="E141" s="27"/>
      <c r="F141" s="27"/>
      <c r="G141" s="28">
        <f t="shared" ref="G141:G204" si="2">ABS((E141*1000+F141)-(C141*1000+D141))/1000</f>
        <v>0</v>
      </c>
      <c r="H141" s="29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1:18" x14ac:dyDescent="0.3">
      <c r="A142" s="27"/>
      <c r="B142" s="27"/>
      <c r="C142" s="27"/>
      <c r="D142" s="27"/>
      <c r="E142" s="27"/>
      <c r="F142" s="27"/>
      <c r="G142" s="28">
        <f t="shared" si="2"/>
        <v>0</v>
      </c>
      <c r="H142" s="29"/>
      <c r="I142" s="27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1:18" x14ac:dyDescent="0.3">
      <c r="A143" s="27"/>
      <c r="B143" s="27"/>
      <c r="C143" s="27"/>
      <c r="D143" s="27"/>
      <c r="E143" s="27"/>
      <c r="F143" s="27"/>
      <c r="G143" s="28">
        <f t="shared" si="2"/>
        <v>0</v>
      </c>
      <c r="H143" s="29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1:18" x14ac:dyDescent="0.3">
      <c r="A144" s="27"/>
      <c r="B144" s="27"/>
      <c r="C144" s="27"/>
      <c r="D144" s="27"/>
      <c r="E144" s="27"/>
      <c r="F144" s="27"/>
      <c r="G144" s="28">
        <f t="shared" si="2"/>
        <v>0</v>
      </c>
      <c r="H144" s="29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1:18" x14ac:dyDescent="0.3">
      <c r="A145" s="27"/>
      <c r="B145" s="27"/>
      <c r="C145" s="27"/>
      <c r="D145" s="27"/>
      <c r="E145" s="27"/>
      <c r="F145" s="27"/>
      <c r="G145" s="28">
        <f t="shared" si="2"/>
        <v>0</v>
      </c>
      <c r="H145" s="29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1:18" x14ac:dyDescent="0.3">
      <c r="A146" s="27"/>
      <c r="B146" s="27"/>
      <c r="C146" s="27"/>
      <c r="D146" s="27"/>
      <c r="E146" s="27"/>
      <c r="F146" s="27"/>
      <c r="G146" s="28">
        <f t="shared" si="2"/>
        <v>0</v>
      </c>
      <c r="H146" s="29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8" x14ac:dyDescent="0.3">
      <c r="A147" s="27"/>
      <c r="B147" s="27"/>
      <c r="C147" s="27"/>
      <c r="D147" s="27"/>
      <c r="E147" s="27"/>
      <c r="F147" s="27"/>
      <c r="G147" s="28">
        <f t="shared" si="2"/>
        <v>0</v>
      </c>
      <c r="H147" s="29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1:18" x14ac:dyDescent="0.3">
      <c r="A148" s="27"/>
      <c r="B148" s="27"/>
      <c r="C148" s="27"/>
      <c r="D148" s="27"/>
      <c r="E148" s="27"/>
      <c r="F148" s="27"/>
      <c r="G148" s="28">
        <f t="shared" si="2"/>
        <v>0</v>
      </c>
      <c r="H148" s="29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1:18" x14ac:dyDescent="0.3">
      <c r="A149" s="27"/>
      <c r="B149" s="27"/>
      <c r="C149" s="27"/>
      <c r="D149" s="27"/>
      <c r="E149" s="27"/>
      <c r="F149" s="27"/>
      <c r="G149" s="28">
        <f t="shared" si="2"/>
        <v>0</v>
      </c>
      <c r="H149" s="29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1:18" x14ac:dyDescent="0.3">
      <c r="A150" s="27"/>
      <c r="B150" s="27"/>
      <c r="C150" s="27"/>
      <c r="D150" s="27"/>
      <c r="E150" s="27"/>
      <c r="F150" s="27"/>
      <c r="G150" s="28">
        <f t="shared" si="2"/>
        <v>0</v>
      </c>
      <c r="H150" s="29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1:18" x14ac:dyDescent="0.3">
      <c r="A151" s="27"/>
      <c r="B151" s="27"/>
      <c r="C151" s="27"/>
      <c r="D151" s="27"/>
      <c r="E151" s="27"/>
      <c r="F151" s="27"/>
      <c r="G151" s="28">
        <f t="shared" si="2"/>
        <v>0</v>
      </c>
      <c r="H151" s="29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1:18" x14ac:dyDescent="0.3">
      <c r="A152" s="27"/>
      <c r="B152" s="27"/>
      <c r="C152" s="27"/>
      <c r="D152" s="27"/>
      <c r="E152" s="27"/>
      <c r="F152" s="27"/>
      <c r="G152" s="28">
        <f t="shared" si="2"/>
        <v>0</v>
      </c>
      <c r="H152" s="29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1:18" x14ac:dyDescent="0.3">
      <c r="A153" s="27"/>
      <c r="B153" s="27"/>
      <c r="C153" s="27"/>
      <c r="D153" s="27"/>
      <c r="E153" s="27"/>
      <c r="F153" s="27"/>
      <c r="G153" s="28">
        <f t="shared" si="2"/>
        <v>0</v>
      </c>
      <c r="H153" s="29"/>
      <c r="I153" s="27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1:18" x14ac:dyDescent="0.3">
      <c r="A154" s="27"/>
      <c r="B154" s="27"/>
      <c r="C154" s="27"/>
      <c r="D154" s="27"/>
      <c r="E154" s="27"/>
      <c r="F154" s="27"/>
      <c r="G154" s="28">
        <f t="shared" si="2"/>
        <v>0</v>
      </c>
      <c r="H154" s="29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1:18" x14ac:dyDescent="0.3">
      <c r="A155" s="27"/>
      <c r="B155" s="27"/>
      <c r="C155" s="27"/>
      <c r="D155" s="27"/>
      <c r="E155" s="27"/>
      <c r="F155" s="27"/>
      <c r="G155" s="28">
        <f t="shared" si="2"/>
        <v>0</v>
      </c>
      <c r="H155" s="29"/>
      <c r="I155" s="27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1:18" x14ac:dyDescent="0.3">
      <c r="A156" s="27"/>
      <c r="B156" s="27"/>
      <c r="C156" s="27"/>
      <c r="D156" s="27"/>
      <c r="E156" s="27"/>
      <c r="F156" s="27"/>
      <c r="G156" s="28">
        <f t="shared" si="2"/>
        <v>0</v>
      </c>
      <c r="H156" s="29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1:18" x14ac:dyDescent="0.3">
      <c r="A157" s="27"/>
      <c r="B157" s="27"/>
      <c r="C157" s="27"/>
      <c r="D157" s="27"/>
      <c r="E157" s="27"/>
      <c r="F157" s="27"/>
      <c r="G157" s="28">
        <f t="shared" si="2"/>
        <v>0</v>
      </c>
      <c r="H157" s="29"/>
      <c r="I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1:18" x14ac:dyDescent="0.3">
      <c r="A158" s="27"/>
      <c r="B158" s="27"/>
      <c r="C158" s="27"/>
      <c r="D158" s="27"/>
      <c r="E158" s="27"/>
      <c r="F158" s="27"/>
      <c r="G158" s="28">
        <f t="shared" si="2"/>
        <v>0</v>
      </c>
      <c r="H158" s="29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1:18" x14ac:dyDescent="0.3">
      <c r="A159" s="27"/>
      <c r="B159" s="27"/>
      <c r="C159" s="27"/>
      <c r="D159" s="27"/>
      <c r="E159" s="27"/>
      <c r="F159" s="27"/>
      <c r="G159" s="28">
        <f t="shared" si="2"/>
        <v>0</v>
      </c>
      <c r="H159" s="29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1:18" x14ac:dyDescent="0.3">
      <c r="A160" s="27"/>
      <c r="B160" s="27"/>
      <c r="C160" s="27"/>
      <c r="D160" s="27"/>
      <c r="E160" s="27"/>
      <c r="F160" s="27"/>
      <c r="G160" s="28">
        <f t="shared" si="2"/>
        <v>0</v>
      </c>
      <c r="H160" s="29"/>
      <c r="I160" s="27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1:18" x14ac:dyDescent="0.3">
      <c r="A161" s="27"/>
      <c r="B161" s="27"/>
      <c r="C161" s="27"/>
      <c r="D161" s="27"/>
      <c r="E161" s="27"/>
      <c r="F161" s="27"/>
      <c r="G161" s="28">
        <f t="shared" si="2"/>
        <v>0</v>
      </c>
      <c r="H161" s="29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1:18" x14ac:dyDescent="0.3">
      <c r="A162" s="27"/>
      <c r="B162" s="27"/>
      <c r="C162" s="27"/>
      <c r="D162" s="27"/>
      <c r="E162" s="27"/>
      <c r="F162" s="27"/>
      <c r="G162" s="28">
        <f t="shared" si="2"/>
        <v>0</v>
      </c>
      <c r="H162" s="29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1:18" x14ac:dyDescent="0.3">
      <c r="A163" s="27"/>
      <c r="B163" s="27"/>
      <c r="C163" s="27"/>
      <c r="D163" s="27"/>
      <c r="E163" s="27"/>
      <c r="F163" s="27"/>
      <c r="G163" s="28">
        <f t="shared" si="2"/>
        <v>0</v>
      </c>
      <c r="H163" s="29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1:18" x14ac:dyDescent="0.3">
      <c r="A164" s="27"/>
      <c r="B164" s="27"/>
      <c r="C164" s="27"/>
      <c r="D164" s="27"/>
      <c r="E164" s="27"/>
      <c r="F164" s="27"/>
      <c r="G164" s="28">
        <f t="shared" si="2"/>
        <v>0</v>
      </c>
      <c r="H164" s="29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1:18" x14ac:dyDescent="0.3">
      <c r="A165" s="27"/>
      <c r="B165" s="27"/>
      <c r="C165" s="27"/>
      <c r="D165" s="27"/>
      <c r="E165" s="27"/>
      <c r="F165" s="27"/>
      <c r="G165" s="28">
        <f t="shared" si="2"/>
        <v>0</v>
      </c>
      <c r="H165" s="29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x14ac:dyDescent="0.3">
      <c r="A166" s="27"/>
      <c r="B166" s="27"/>
      <c r="C166" s="27"/>
      <c r="D166" s="27"/>
      <c r="E166" s="27"/>
      <c r="F166" s="27"/>
      <c r="G166" s="28">
        <f t="shared" si="2"/>
        <v>0</v>
      </c>
      <c r="H166" s="29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x14ac:dyDescent="0.3">
      <c r="A167" s="27"/>
      <c r="B167" s="27"/>
      <c r="C167" s="27"/>
      <c r="D167" s="27"/>
      <c r="E167" s="27"/>
      <c r="F167" s="27"/>
      <c r="G167" s="28">
        <f t="shared" si="2"/>
        <v>0</v>
      </c>
      <c r="H167" s="29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x14ac:dyDescent="0.3">
      <c r="A168" s="27"/>
      <c r="B168" s="27"/>
      <c r="C168" s="27"/>
      <c r="D168" s="27"/>
      <c r="E168" s="27"/>
      <c r="F168" s="27"/>
      <c r="G168" s="28">
        <f t="shared" si="2"/>
        <v>0</v>
      </c>
      <c r="H168" s="29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x14ac:dyDescent="0.3">
      <c r="A169" s="27"/>
      <c r="B169" s="27"/>
      <c r="C169" s="27"/>
      <c r="D169" s="27"/>
      <c r="E169" s="27"/>
      <c r="F169" s="27"/>
      <c r="G169" s="28">
        <f t="shared" si="2"/>
        <v>0</v>
      </c>
      <c r="H169" s="29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1:18" x14ac:dyDescent="0.3">
      <c r="A170" s="27"/>
      <c r="B170" s="27"/>
      <c r="C170" s="27"/>
      <c r="D170" s="27"/>
      <c r="E170" s="27"/>
      <c r="F170" s="27"/>
      <c r="G170" s="28">
        <f t="shared" si="2"/>
        <v>0</v>
      </c>
      <c r="H170" s="29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x14ac:dyDescent="0.3">
      <c r="A171" s="27"/>
      <c r="B171" s="27"/>
      <c r="C171" s="27"/>
      <c r="D171" s="27"/>
      <c r="E171" s="27"/>
      <c r="F171" s="27"/>
      <c r="G171" s="28">
        <f t="shared" si="2"/>
        <v>0</v>
      </c>
      <c r="H171" s="29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x14ac:dyDescent="0.3">
      <c r="A172" s="27"/>
      <c r="B172" s="27"/>
      <c r="C172" s="27"/>
      <c r="D172" s="27"/>
      <c r="E172" s="27"/>
      <c r="F172" s="27"/>
      <c r="G172" s="28">
        <f t="shared" si="2"/>
        <v>0</v>
      </c>
      <c r="H172" s="29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1:18" x14ac:dyDescent="0.3">
      <c r="A173" s="27"/>
      <c r="B173" s="27"/>
      <c r="C173" s="27"/>
      <c r="D173" s="27"/>
      <c r="E173" s="27"/>
      <c r="F173" s="27"/>
      <c r="G173" s="28">
        <f t="shared" si="2"/>
        <v>0</v>
      </c>
      <c r="H173" s="29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1:18" x14ac:dyDescent="0.3">
      <c r="A174" s="27"/>
      <c r="B174" s="27"/>
      <c r="C174" s="27"/>
      <c r="D174" s="27"/>
      <c r="E174" s="27"/>
      <c r="F174" s="27"/>
      <c r="G174" s="28">
        <f t="shared" si="2"/>
        <v>0</v>
      </c>
      <c r="H174" s="29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1:18" x14ac:dyDescent="0.3">
      <c r="A175" s="27"/>
      <c r="B175" s="27"/>
      <c r="C175" s="27"/>
      <c r="D175" s="27"/>
      <c r="E175" s="27"/>
      <c r="F175" s="27"/>
      <c r="G175" s="28">
        <f t="shared" si="2"/>
        <v>0</v>
      </c>
      <c r="H175" s="29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1:18" x14ac:dyDescent="0.3">
      <c r="A176" s="27"/>
      <c r="B176" s="27"/>
      <c r="C176" s="27"/>
      <c r="D176" s="27"/>
      <c r="E176" s="27"/>
      <c r="F176" s="27"/>
      <c r="G176" s="28">
        <f t="shared" si="2"/>
        <v>0</v>
      </c>
      <c r="H176" s="29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1:18" x14ac:dyDescent="0.3">
      <c r="A177" s="27"/>
      <c r="B177" s="27"/>
      <c r="C177" s="27"/>
      <c r="D177" s="27"/>
      <c r="E177" s="27"/>
      <c r="F177" s="27"/>
      <c r="G177" s="28">
        <f t="shared" si="2"/>
        <v>0</v>
      </c>
      <c r="H177" s="29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1:18" x14ac:dyDescent="0.3">
      <c r="A178" s="27"/>
      <c r="B178" s="27"/>
      <c r="C178" s="27"/>
      <c r="D178" s="27"/>
      <c r="E178" s="27"/>
      <c r="F178" s="27"/>
      <c r="G178" s="28">
        <f t="shared" si="2"/>
        <v>0</v>
      </c>
      <c r="H178" s="29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1:18" x14ac:dyDescent="0.3">
      <c r="A179" s="27"/>
      <c r="B179" s="27"/>
      <c r="C179" s="27"/>
      <c r="D179" s="27"/>
      <c r="E179" s="27"/>
      <c r="F179" s="27"/>
      <c r="G179" s="28">
        <f t="shared" si="2"/>
        <v>0</v>
      </c>
      <c r="H179" s="29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1:18" x14ac:dyDescent="0.3">
      <c r="A180" s="27"/>
      <c r="B180" s="27"/>
      <c r="C180" s="27"/>
      <c r="D180" s="27"/>
      <c r="E180" s="27"/>
      <c r="F180" s="27"/>
      <c r="G180" s="28">
        <f t="shared" si="2"/>
        <v>0</v>
      </c>
      <c r="H180" s="29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1:18" x14ac:dyDescent="0.3">
      <c r="A181" s="27"/>
      <c r="B181" s="27"/>
      <c r="C181" s="27"/>
      <c r="D181" s="27"/>
      <c r="E181" s="27"/>
      <c r="F181" s="27"/>
      <c r="G181" s="28">
        <f t="shared" si="2"/>
        <v>0</v>
      </c>
      <c r="H181" s="29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1:18" x14ac:dyDescent="0.3">
      <c r="A182" s="27"/>
      <c r="B182" s="27"/>
      <c r="C182" s="27"/>
      <c r="D182" s="27"/>
      <c r="E182" s="27"/>
      <c r="F182" s="27"/>
      <c r="G182" s="28">
        <f t="shared" si="2"/>
        <v>0</v>
      </c>
      <c r="H182" s="29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1:18" x14ac:dyDescent="0.3">
      <c r="A183" s="27"/>
      <c r="B183" s="27"/>
      <c r="C183" s="27"/>
      <c r="D183" s="27"/>
      <c r="E183" s="27"/>
      <c r="F183" s="27"/>
      <c r="G183" s="28">
        <f t="shared" si="2"/>
        <v>0</v>
      </c>
      <c r="H183" s="29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1:18" x14ac:dyDescent="0.3">
      <c r="A184" s="27"/>
      <c r="B184" s="27"/>
      <c r="C184" s="27"/>
      <c r="D184" s="27"/>
      <c r="E184" s="27"/>
      <c r="F184" s="27"/>
      <c r="G184" s="28">
        <f t="shared" si="2"/>
        <v>0</v>
      </c>
      <c r="H184" s="29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1:18" x14ac:dyDescent="0.3">
      <c r="A185" s="27"/>
      <c r="B185" s="27"/>
      <c r="C185" s="27"/>
      <c r="D185" s="27"/>
      <c r="E185" s="27"/>
      <c r="F185" s="27"/>
      <c r="G185" s="28">
        <f t="shared" si="2"/>
        <v>0</v>
      </c>
      <c r="H185" s="29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1:18" x14ac:dyDescent="0.3">
      <c r="A186" s="27"/>
      <c r="B186" s="27"/>
      <c r="C186" s="27"/>
      <c r="D186" s="27"/>
      <c r="E186" s="27"/>
      <c r="F186" s="27"/>
      <c r="G186" s="28">
        <f t="shared" si="2"/>
        <v>0</v>
      </c>
      <c r="H186" s="29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1:18" x14ac:dyDescent="0.3">
      <c r="A187" s="27"/>
      <c r="B187" s="27"/>
      <c r="C187" s="27"/>
      <c r="D187" s="27"/>
      <c r="E187" s="27"/>
      <c r="F187" s="27"/>
      <c r="G187" s="28">
        <f t="shared" si="2"/>
        <v>0</v>
      </c>
      <c r="H187" s="29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1:18" x14ac:dyDescent="0.3">
      <c r="A188" s="27"/>
      <c r="B188" s="27"/>
      <c r="C188" s="27"/>
      <c r="D188" s="27"/>
      <c r="E188" s="27"/>
      <c r="F188" s="27"/>
      <c r="G188" s="28">
        <f t="shared" si="2"/>
        <v>0</v>
      </c>
      <c r="H188" s="29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1:18" x14ac:dyDescent="0.3">
      <c r="A189" s="27"/>
      <c r="B189" s="27"/>
      <c r="C189" s="27"/>
      <c r="D189" s="27"/>
      <c r="E189" s="27"/>
      <c r="F189" s="27"/>
      <c r="G189" s="28">
        <f t="shared" si="2"/>
        <v>0</v>
      </c>
      <c r="H189" s="29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1:18" x14ac:dyDescent="0.3">
      <c r="A190" s="27"/>
      <c r="B190" s="27"/>
      <c r="C190" s="27"/>
      <c r="D190" s="27"/>
      <c r="E190" s="27"/>
      <c r="F190" s="27"/>
      <c r="G190" s="28">
        <f t="shared" si="2"/>
        <v>0</v>
      </c>
      <c r="H190" s="29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1:18" x14ac:dyDescent="0.3">
      <c r="A191" s="27"/>
      <c r="B191" s="27"/>
      <c r="C191" s="27"/>
      <c r="D191" s="27"/>
      <c r="E191" s="27"/>
      <c r="F191" s="27"/>
      <c r="G191" s="28">
        <f t="shared" si="2"/>
        <v>0</v>
      </c>
      <c r="H191" s="29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1:18" x14ac:dyDescent="0.3">
      <c r="A192" s="27"/>
      <c r="B192" s="27"/>
      <c r="C192" s="27"/>
      <c r="D192" s="27"/>
      <c r="E192" s="27"/>
      <c r="F192" s="27"/>
      <c r="G192" s="28">
        <f t="shared" si="2"/>
        <v>0</v>
      </c>
      <c r="H192" s="29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1:18" x14ac:dyDescent="0.3">
      <c r="A193" s="27"/>
      <c r="B193" s="27"/>
      <c r="C193" s="27"/>
      <c r="D193" s="27"/>
      <c r="E193" s="27"/>
      <c r="F193" s="27"/>
      <c r="G193" s="28">
        <f t="shared" si="2"/>
        <v>0</v>
      </c>
      <c r="H193" s="29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1:18" x14ac:dyDescent="0.3">
      <c r="A194" s="27"/>
      <c r="B194" s="27"/>
      <c r="C194" s="27"/>
      <c r="D194" s="27"/>
      <c r="E194" s="27"/>
      <c r="F194" s="27"/>
      <c r="G194" s="28">
        <f t="shared" si="2"/>
        <v>0</v>
      </c>
      <c r="H194" s="29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1:18" x14ac:dyDescent="0.3">
      <c r="A195" s="27"/>
      <c r="B195" s="27"/>
      <c r="C195" s="27"/>
      <c r="D195" s="27"/>
      <c r="E195" s="27"/>
      <c r="F195" s="27"/>
      <c r="G195" s="28">
        <f t="shared" si="2"/>
        <v>0</v>
      </c>
      <c r="H195" s="29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1:18" x14ac:dyDescent="0.3">
      <c r="A196" s="27"/>
      <c r="B196" s="27"/>
      <c r="C196" s="27"/>
      <c r="D196" s="27"/>
      <c r="E196" s="27"/>
      <c r="F196" s="27"/>
      <c r="G196" s="28">
        <f t="shared" si="2"/>
        <v>0</v>
      </c>
      <c r="H196" s="29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1:18" x14ac:dyDescent="0.3">
      <c r="A197" s="27"/>
      <c r="B197" s="27"/>
      <c r="C197" s="27"/>
      <c r="D197" s="27"/>
      <c r="E197" s="27"/>
      <c r="F197" s="27"/>
      <c r="G197" s="28">
        <f t="shared" si="2"/>
        <v>0</v>
      </c>
      <c r="H197" s="29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1:18" x14ac:dyDescent="0.3">
      <c r="A198" s="27"/>
      <c r="B198" s="27"/>
      <c r="C198" s="27"/>
      <c r="D198" s="27"/>
      <c r="E198" s="27"/>
      <c r="F198" s="27"/>
      <c r="G198" s="28">
        <f t="shared" si="2"/>
        <v>0</v>
      </c>
      <c r="H198" s="29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1:18" x14ac:dyDescent="0.3">
      <c r="A199" s="27"/>
      <c r="B199" s="27"/>
      <c r="C199" s="27"/>
      <c r="D199" s="27"/>
      <c r="E199" s="27"/>
      <c r="F199" s="27"/>
      <c r="G199" s="28">
        <f t="shared" si="2"/>
        <v>0</v>
      </c>
      <c r="H199" s="29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1:18" x14ac:dyDescent="0.3">
      <c r="A200" s="27"/>
      <c r="B200" s="27"/>
      <c r="C200" s="27"/>
      <c r="D200" s="27"/>
      <c r="E200" s="27"/>
      <c r="F200" s="27"/>
      <c r="G200" s="28">
        <f t="shared" si="2"/>
        <v>0</v>
      </c>
      <c r="H200" s="29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1:18" x14ac:dyDescent="0.3">
      <c r="A201" s="27"/>
      <c r="B201" s="27"/>
      <c r="C201" s="27"/>
      <c r="D201" s="27"/>
      <c r="E201" s="27"/>
      <c r="F201" s="27"/>
      <c r="G201" s="28">
        <f t="shared" si="2"/>
        <v>0</v>
      </c>
      <c r="H201" s="29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1:18" x14ac:dyDescent="0.3">
      <c r="A202" s="27"/>
      <c r="B202" s="27"/>
      <c r="C202" s="27"/>
      <c r="D202" s="27"/>
      <c r="E202" s="27"/>
      <c r="F202" s="27"/>
      <c r="G202" s="28">
        <f t="shared" si="2"/>
        <v>0</v>
      </c>
      <c r="H202" s="29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1:18" x14ac:dyDescent="0.3">
      <c r="A203" s="27"/>
      <c r="B203" s="27"/>
      <c r="C203" s="27"/>
      <c r="D203" s="27"/>
      <c r="E203" s="27"/>
      <c r="F203" s="27"/>
      <c r="G203" s="28">
        <f t="shared" si="2"/>
        <v>0</v>
      </c>
      <c r="H203" s="29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1:18" x14ac:dyDescent="0.3">
      <c r="A204" s="27"/>
      <c r="B204" s="27"/>
      <c r="C204" s="27"/>
      <c r="D204" s="27"/>
      <c r="E204" s="27"/>
      <c r="F204" s="27"/>
      <c r="G204" s="28">
        <f t="shared" si="2"/>
        <v>0</v>
      </c>
      <c r="H204" s="29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1:18" x14ac:dyDescent="0.3">
      <c r="A205" s="27"/>
      <c r="B205" s="27"/>
      <c r="C205" s="27"/>
      <c r="D205" s="27"/>
      <c r="E205" s="27"/>
      <c r="F205" s="27"/>
      <c r="G205" s="28">
        <f t="shared" ref="G205:G268" si="3">ABS((E205*1000+F205)-(C205*1000+D205))/1000</f>
        <v>0</v>
      </c>
      <c r="H205" s="29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1:18" x14ac:dyDescent="0.3">
      <c r="A206" s="27"/>
      <c r="B206" s="27"/>
      <c r="C206" s="27"/>
      <c r="D206" s="27"/>
      <c r="E206" s="27"/>
      <c r="F206" s="27"/>
      <c r="G206" s="28">
        <f t="shared" si="3"/>
        <v>0</v>
      </c>
      <c r="H206" s="29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1:18" x14ac:dyDescent="0.3">
      <c r="A207" s="27"/>
      <c r="B207" s="27"/>
      <c r="C207" s="27"/>
      <c r="D207" s="27"/>
      <c r="E207" s="27"/>
      <c r="F207" s="27"/>
      <c r="G207" s="28">
        <f t="shared" si="3"/>
        <v>0</v>
      </c>
      <c r="H207" s="29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1:18" x14ac:dyDescent="0.3">
      <c r="A208" s="27"/>
      <c r="B208" s="27"/>
      <c r="C208" s="27"/>
      <c r="D208" s="27"/>
      <c r="E208" s="27"/>
      <c r="F208" s="27"/>
      <c r="G208" s="28">
        <f t="shared" si="3"/>
        <v>0</v>
      </c>
      <c r="H208" s="29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1:18" x14ac:dyDescent="0.3">
      <c r="A209" s="27"/>
      <c r="B209" s="27"/>
      <c r="C209" s="27"/>
      <c r="D209" s="27"/>
      <c r="E209" s="27"/>
      <c r="F209" s="27"/>
      <c r="G209" s="28">
        <f t="shared" si="3"/>
        <v>0</v>
      </c>
      <c r="H209" s="29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1:18" x14ac:dyDescent="0.3">
      <c r="A210" s="27"/>
      <c r="B210" s="27"/>
      <c r="C210" s="27"/>
      <c r="D210" s="27"/>
      <c r="E210" s="27"/>
      <c r="F210" s="27"/>
      <c r="G210" s="28">
        <f t="shared" si="3"/>
        <v>0</v>
      </c>
      <c r="H210" s="29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1:18" x14ac:dyDescent="0.3">
      <c r="A211" s="27"/>
      <c r="B211" s="27"/>
      <c r="C211" s="27"/>
      <c r="D211" s="27"/>
      <c r="E211" s="27"/>
      <c r="F211" s="27"/>
      <c r="G211" s="28">
        <f t="shared" si="3"/>
        <v>0</v>
      </c>
      <c r="H211" s="29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1:18" x14ac:dyDescent="0.3">
      <c r="A212" s="27"/>
      <c r="B212" s="27"/>
      <c r="C212" s="27"/>
      <c r="D212" s="27"/>
      <c r="E212" s="27"/>
      <c r="F212" s="27"/>
      <c r="G212" s="28">
        <f t="shared" si="3"/>
        <v>0</v>
      </c>
      <c r="H212" s="29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  <row r="213" spans="1:18" x14ac:dyDescent="0.3">
      <c r="A213" s="27"/>
      <c r="B213" s="27"/>
      <c r="C213" s="27"/>
      <c r="D213" s="27"/>
      <c r="E213" s="27"/>
      <c r="F213" s="27"/>
      <c r="G213" s="28">
        <f t="shared" si="3"/>
        <v>0</v>
      </c>
      <c r="H213" s="29"/>
      <c r="I213" s="27"/>
      <c r="J213" s="27"/>
      <c r="K213" s="27"/>
      <c r="L213" s="27"/>
      <c r="M213" s="27"/>
      <c r="N213" s="27"/>
      <c r="O213" s="27"/>
      <c r="P213" s="27"/>
      <c r="Q213" s="27"/>
      <c r="R213" s="27"/>
    </row>
    <row r="214" spans="1:18" x14ac:dyDescent="0.3">
      <c r="A214" s="27"/>
      <c r="B214" s="27"/>
      <c r="C214" s="27"/>
      <c r="D214" s="27"/>
      <c r="E214" s="27"/>
      <c r="F214" s="27"/>
      <c r="G214" s="28">
        <f t="shared" si="3"/>
        <v>0</v>
      </c>
      <c r="H214" s="29"/>
      <c r="I214" s="27"/>
      <c r="J214" s="27"/>
      <c r="K214" s="27"/>
      <c r="L214" s="27"/>
      <c r="M214" s="27"/>
      <c r="N214" s="27"/>
      <c r="O214" s="27"/>
      <c r="P214" s="27"/>
      <c r="Q214" s="27"/>
      <c r="R214" s="27"/>
    </row>
    <row r="215" spans="1:18" x14ac:dyDescent="0.3">
      <c r="A215" s="27"/>
      <c r="B215" s="27"/>
      <c r="C215" s="27"/>
      <c r="D215" s="27"/>
      <c r="E215" s="27"/>
      <c r="F215" s="27"/>
      <c r="G215" s="28">
        <f t="shared" si="3"/>
        <v>0</v>
      </c>
      <c r="H215" s="29"/>
      <c r="I215" s="27"/>
      <c r="J215" s="27"/>
      <c r="K215" s="27"/>
      <c r="L215" s="27"/>
      <c r="M215" s="27"/>
      <c r="N215" s="27"/>
      <c r="O215" s="27"/>
      <c r="P215" s="27"/>
      <c r="Q215" s="27"/>
      <c r="R215" s="27"/>
    </row>
    <row r="216" spans="1:18" x14ac:dyDescent="0.3">
      <c r="A216" s="27"/>
      <c r="B216" s="27"/>
      <c r="C216" s="27"/>
      <c r="D216" s="27"/>
      <c r="E216" s="27"/>
      <c r="F216" s="27"/>
      <c r="G216" s="28">
        <f t="shared" si="3"/>
        <v>0</v>
      </c>
      <c r="H216" s="29"/>
      <c r="I216" s="27"/>
      <c r="J216" s="27"/>
      <c r="K216" s="27"/>
      <c r="L216" s="27"/>
      <c r="M216" s="27"/>
      <c r="N216" s="27"/>
      <c r="O216" s="27"/>
      <c r="P216" s="27"/>
      <c r="Q216" s="27"/>
      <c r="R216" s="27"/>
    </row>
    <row r="217" spans="1:18" x14ac:dyDescent="0.3">
      <c r="A217" s="27"/>
      <c r="B217" s="27"/>
      <c r="C217" s="27"/>
      <c r="D217" s="27"/>
      <c r="E217" s="27"/>
      <c r="F217" s="27"/>
      <c r="G217" s="28">
        <f t="shared" si="3"/>
        <v>0</v>
      </c>
      <c r="H217" s="29"/>
      <c r="I217" s="27"/>
      <c r="J217" s="27"/>
      <c r="K217" s="27"/>
      <c r="L217" s="27"/>
      <c r="M217" s="27"/>
      <c r="N217" s="27"/>
      <c r="O217" s="27"/>
      <c r="P217" s="27"/>
      <c r="Q217" s="27"/>
      <c r="R217" s="27"/>
    </row>
    <row r="218" spans="1:18" x14ac:dyDescent="0.3">
      <c r="A218" s="27"/>
      <c r="B218" s="27"/>
      <c r="C218" s="27"/>
      <c r="D218" s="27"/>
      <c r="E218" s="27"/>
      <c r="F218" s="27"/>
      <c r="G218" s="28">
        <f t="shared" si="3"/>
        <v>0</v>
      </c>
      <c r="H218" s="29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1:18" x14ac:dyDescent="0.3">
      <c r="A219" s="27"/>
      <c r="B219" s="27"/>
      <c r="C219" s="27"/>
      <c r="D219" s="27"/>
      <c r="E219" s="27"/>
      <c r="F219" s="27"/>
      <c r="G219" s="28">
        <f t="shared" si="3"/>
        <v>0</v>
      </c>
      <c r="H219" s="29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spans="1:18" x14ac:dyDescent="0.3">
      <c r="A220" s="27"/>
      <c r="B220" s="27"/>
      <c r="C220" s="27"/>
      <c r="D220" s="27"/>
      <c r="E220" s="27"/>
      <c r="F220" s="27"/>
      <c r="G220" s="28">
        <f t="shared" si="3"/>
        <v>0</v>
      </c>
      <c r="H220" s="29"/>
      <c r="I220" s="27"/>
      <c r="J220" s="27"/>
      <c r="K220" s="27"/>
      <c r="L220" s="27"/>
      <c r="M220" s="27"/>
      <c r="N220" s="27"/>
      <c r="O220" s="27"/>
      <c r="P220" s="27"/>
      <c r="Q220" s="27"/>
      <c r="R220" s="27"/>
    </row>
    <row r="221" spans="1:18" x14ac:dyDescent="0.3">
      <c r="A221" s="27"/>
      <c r="B221" s="27"/>
      <c r="C221" s="27"/>
      <c r="D221" s="27"/>
      <c r="E221" s="27"/>
      <c r="F221" s="27"/>
      <c r="G221" s="28">
        <f t="shared" si="3"/>
        <v>0</v>
      </c>
      <c r="H221" s="29"/>
      <c r="I221" s="27"/>
      <c r="J221" s="27"/>
      <c r="K221" s="27"/>
      <c r="L221" s="27"/>
      <c r="M221" s="27"/>
      <c r="N221" s="27"/>
      <c r="O221" s="27"/>
      <c r="P221" s="27"/>
      <c r="Q221" s="27"/>
      <c r="R221" s="27"/>
    </row>
    <row r="222" spans="1:18" x14ac:dyDescent="0.3">
      <c r="A222" s="27"/>
      <c r="B222" s="27"/>
      <c r="C222" s="27"/>
      <c r="D222" s="27"/>
      <c r="E222" s="27"/>
      <c r="F222" s="27"/>
      <c r="G222" s="28">
        <f t="shared" si="3"/>
        <v>0</v>
      </c>
      <c r="H222" s="29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1:18" x14ac:dyDescent="0.3">
      <c r="A223" s="27"/>
      <c r="B223" s="27"/>
      <c r="C223" s="27"/>
      <c r="D223" s="27"/>
      <c r="E223" s="27"/>
      <c r="F223" s="27"/>
      <c r="G223" s="28">
        <f t="shared" si="3"/>
        <v>0</v>
      </c>
      <c r="H223" s="29"/>
      <c r="I223" s="27"/>
      <c r="J223" s="27"/>
      <c r="K223" s="27"/>
      <c r="L223" s="27"/>
      <c r="M223" s="27"/>
      <c r="N223" s="27"/>
      <c r="O223" s="27"/>
      <c r="P223" s="27"/>
      <c r="Q223" s="27"/>
      <c r="R223" s="27"/>
    </row>
    <row r="224" spans="1:18" x14ac:dyDescent="0.3">
      <c r="A224" s="27"/>
      <c r="B224" s="27"/>
      <c r="C224" s="27"/>
      <c r="D224" s="27"/>
      <c r="E224" s="27"/>
      <c r="F224" s="27"/>
      <c r="G224" s="28">
        <f t="shared" si="3"/>
        <v>0</v>
      </c>
      <c r="H224" s="29"/>
      <c r="I224" s="27"/>
      <c r="J224" s="27"/>
      <c r="K224" s="27"/>
      <c r="L224" s="27"/>
      <c r="M224" s="27"/>
      <c r="N224" s="27"/>
      <c r="O224" s="27"/>
      <c r="P224" s="27"/>
      <c r="Q224" s="27"/>
      <c r="R224" s="27"/>
    </row>
    <row r="225" spans="1:18" x14ac:dyDescent="0.3">
      <c r="A225" s="27"/>
      <c r="B225" s="27"/>
      <c r="C225" s="27"/>
      <c r="D225" s="27"/>
      <c r="E225" s="27"/>
      <c r="F225" s="27"/>
      <c r="G225" s="28">
        <f t="shared" si="3"/>
        <v>0</v>
      </c>
      <c r="H225" s="29"/>
      <c r="I225" s="27"/>
      <c r="J225" s="27"/>
      <c r="K225" s="27"/>
      <c r="L225" s="27"/>
      <c r="M225" s="27"/>
      <c r="N225" s="27"/>
      <c r="O225" s="27"/>
      <c r="P225" s="27"/>
      <c r="Q225" s="27"/>
      <c r="R225" s="27"/>
    </row>
    <row r="226" spans="1:18" x14ac:dyDescent="0.3">
      <c r="A226" s="27"/>
      <c r="B226" s="27"/>
      <c r="C226" s="27"/>
      <c r="D226" s="27"/>
      <c r="E226" s="27"/>
      <c r="F226" s="27"/>
      <c r="G226" s="28">
        <f t="shared" si="3"/>
        <v>0</v>
      </c>
      <c r="H226" s="29"/>
      <c r="I226" s="27"/>
      <c r="J226" s="27"/>
      <c r="K226" s="27"/>
      <c r="L226" s="27"/>
      <c r="M226" s="27"/>
      <c r="N226" s="27"/>
      <c r="O226" s="27"/>
      <c r="P226" s="27"/>
      <c r="Q226" s="27"/>
      <c r="R226" s="27"/>
    </row>
    <row r="227" spans="1:18" x14ac:dyDescent="0.3">
      <c r="A227" s="27"/>
      <c r="B227" s="27"/>
      <c r="C227" s="27"/>
      <c r="D227" s="27"/>
      <c r="E227" s="27"/>
      <c r="F227" s="27"/>
      <c r="G227" s="28">
        <f t="shared" si="3"/>
        <v>0</v>
      </c>
      <c r="H227" s="29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1:18" x14ac:dyDescent="0.3">
      <c r="A228" s="27"/>
      <c r="B228" s="27"/>
      <c r="C228" s="27"/>
      <c r="D228" s="27"/>
      <c r="E228" s="27"/>
      <c r="F228" s="27"/>
      <c r="G228" s="28">
        <f t="shared" si="3"/>
        <v>0</v>
      </c>
      <c r="H228" s="29"/>
      <c r="I228" s="27"/>
      <c r="J228" s="27"/>
      <c r="K228" s="27"/>
      <c r="L228" s="27"/>
      <c r="M228" s="27"/>
      <c r="N228" s="27"/>
      <c r="O228" s="27"/>
      <c r="P228" s="27"/>
      <c r="Q228" s="27"/>
      <c r="R228" s="27"/>
    </row>
    <row r="229" spans="1:18" x14ac:dyDescent="0.3">
      <c r="A229" s="27"/>
      <c r="B229" s="27"/>
      <c r="C229" s="27"/>
      <c r="D229" s="27"/>
      <c r="E229" s="27"/>
      <c r="F229" s="27"/>
      <c r="G229" s="28">
        <f t="shared" si="3"/>
        <v>0</v>
      </c>
      <c r="H229" s="29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1:18" x14ac:dyDescent="0.3">
      <c r="A230" s="27"/>
      <c r="B230" s="27"/>
      <c r="C230" s="27"/>
      <c r="D230" s="27"/>
      <c r="E230" s="27"/>
      <c r="F230" s="27"/>
      <c r="G230" s="28">
        <f t="shared" si="3"/>
        <v>0</v>
      </c>
      <c r="H230" s="29"/>
      <c r="I230" s="27"/>
      <c r="J230" s="27"/>
      <c r="K230" s="27"/>
      <c r="L230" s="27"/>
      <c r="M230" s="27"/>
      <c r="N230" s="27"/>
      <c r="O230" s="27"/>
      <c r="P230" s="27"/>
      <c r="Q230" s="27"/>
      <c r="R230" s="27"/>
    </row>
    <row r="231" spans="1:18" x14ac:dyDescent="0.3">
      <c r="A231" s="27"/>
      <c r="B231" s="27"/>
      <c r="C231" s="27"/>
      <c r="D231" s="27"/>
      <c r="E231" s="27"/>
      <c r="F231" s="27"/>
      <c r="G231" s="28">
        <f t="shared" si="3"/>
        <v>0</v>
      </c>
      <c r="H231" s="29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1:18" x14ac:dyDescent="0.3">
      <c r="A232" s="27"/>
      <c r="B232" s="27"/>
      <c r="C232" s="27"/>
      <c r="D232" s="27"/>
      <c r="E232" s="27"/>
      <c r="F232" s="27"/>
      <c r="G232" s="28">
        <f t="shared" si="3"/>
        <v>0</v>
      </c>
      <c r="H232" s="29"/>
      <c r="I232" s="27"/>
      <c r="J232" s="27"/>
      <c r="K232" s="27"/>
      <c r="L232" s="27"/>
      <c r="M232" s="27"/>
      <c r="N232" s="27"/>
      <c r="O232" s="27"/>
      <c r="P232" s="27"/>
      <c r="Q232" s="27"/>
      <c r="R232" s="27"/>
    </row>
    <row r="233" spans="1:18" x14ac:dyDescent="0.3">
      <c r="A233" s="27"/>
      <c r="B233" s="27"/>
      <c r="C233" s="27"/>
      <c r="D233" s="27"/>
      <c r="E233" s="27"/>
      <c r="F233" s="27"/>
      <c r="G233" s="28">
        <f t="shared" si="3"/>
        <v>0</v>
      </c>
      <c r="H233" s="29"/>
      <c r="I233" s="27"/>
      <c r="J233" s="27"/>
      <c r="K233" s="27"/>
      <c r="L233" s="27"/>
      <c r="M233" s="27"/>
      <c r="N233" s="27"/>
      <c r="O233" s="27"/>
      <c r="P233" s="27"/>
      <c r="Q233" s="27"/>
      <c r="R233" s="27"/>
    </row>
    <row r="234" spans="1:18" x14ac:dyDescent="0.3">
      <c r="A234" s="27"/>
      <c r="B234" s="27"/>
      <c r="C234" s="27"/>
      <c r="D234" s="27"/>
      <c r="E234" s="27"/>
      <c r="F234" s="27"/>
      <c r="G234" s="28">
        <f t="shared" si="3"/>
        <v>0</v>
      </c>
      <c r="H234" s="29"/>
      <c r="I234" s="27"/>
      <c r="J234" s="27"/>
      <c r="K234" s="27"/>
      <c r="L234" s="27"/>
      <c r="M234" s="27"/>
      <c r="N234" s="27"/>
      <c r="O234" s="27"/>
      <c r="P234" s="27"/>
      <c r="Q234" s="27"/>
      <c r="R234" s="27"/>
    </row>
    <row r="235" spans="1:18" x14ac:dyDescent="0.3">
      <c r="A235" s="27"/>
      <c r="B235" s="27"/>
      <c r="C235" s="27"/>
      <c r="D235" s="27"/>
      <c r="E235" s="27"/>
      <c r="F235" s="27"/>
      <c r="G235" s="28">
        <f t="shared" si="3"/>
        <v>0</v>
      </c>
      <c r="H235" s="29"/>
      <c r="I235" s="27"/>
      <c r="J235" s="27"/>
      <c r="K235" s="27"/>
      <c r="L235" s="27"/>
      <c r="M235" s="27"/>
      <c r="N235" s="27"/>
      <c r="O235" s="27"/>
      <c r="P235" s="27"/>
      <c r="Q235" s="27"/>
      <c r="R235" s="27"/>
    </row>
    <row r="236" spans="1:18" x14ac:dyDescent="0.3">
      <c r="A236" s="27"/>
      <c r="B236" s="27"/>
      <c r="C236" s="27"/>
      <c r="D236" s="27"/>
      <c r="E236" s="27"/>
      <c r="F236" s="27"/>
      <c r="G236" s="28">
        <f t="shared" si="3"/>
        <v>0</v>
      </c>
      <c r="H236" s="29"/>
      <c r="I236" s="27"/>
      <c r="J236" s="27"/>
      <c r="K236" s="27"/>
      <c r="L236" s="27"/>
      <c r="M236" s="27"/>
      <c r="N236" s="27"/>
      <c r="O236" s="27"/>
      <c r="P236" s="27"/>
      <c r="Q236" s="27"/>
      <c r="R236" s="27"/>
    </row>
    <row r="237" spans="1:18" x14ac:dyDescent="0.3">
      <c r="A237" s="27"/>
      <c r="B237" s="27"/>
      <c r="C237" s="27"/>
      <c r="D237" s="27"/>
      <c r="E237" s="27"/>
      <c r="F237" s="27"/>
      <c r="G237" s="28">
        <f t="shared" si="3"/>
        <v>0</v>
      </c>
      <c r="H237" s="29"/>
      <c r="I237" s="27"/>
      <c r="J237" s="27"/>
      <c r="K237" s="27"/>
      <c r="L237" s="27"/>
      <c r="M237" s="27"/>
      <c r="N237" s="27"/>
      <c r="O237" s="27"/>
      <c r="P237" s="27"/>
      <c r="Q237" s="27"/>
      <c r="R237" s="27"/>
    </row>
    <row r="238" spans="1:18" x14ac:dyDescent="0.3">
      <c r="A238" s="27"/>
      <c r="B238" s="27"/>
      <c r="C238" s="27"/>
      <c r="D238" s="27"/>
      <c r="E238" s="27"/>
      <c r="F238" s="27"/>
      <c r="G238" s="28">
        <f t="shared" si="3"/>
        <v>0</v>
      </c>
      <c r="H238" s="29"/>
      <c r="I238" s="27"/>
      <c r="J238" s="27"/>
      <c r="K238" s="27"/>
      <c r="L238" s="27"/>
      <c r="M238" s="27"/>
      <c r="N238" s="27"/>
      <c r="O238" s="27"/>
      <c r="P238" s="27"/>
      <c r="Q238" s="27"/>
      <c r="R238" s="27"/>
    </row>
    <row r="239" spans="1:18" x14ac:dyDescent="0.3">
      <c r="A239" s="27"/>
      <c r="B239" s="27"/>
      <c r="C239" s="27"/>
      <c r="D239" s="27"/>
      <c r="E239" s="27"/>
      <c r="F239" s="27"/>
      <c r="G239" s="28">
        <f t="shared" si="3"/>
        <v>0</v>
      </c>
      <c r="H239" s="29"/>
      <c r="I239" s="27"/>
      <c r="J239" s="27"/>
      <c r="K239" s="27"/>
      <c r="L239" s="27"/>
      <c r="M239" s="27"/>
      <c r="N239" s="27"/>
      <c r="O239" s="27"/>
      <c r="P239" s="27"/>
      <c r="Q239" s="27"/>
      <c r="R239" s="27"/>
    </row>
    <row r="240" spans="1:18" x14ac:dyDescent="0.3">
      <c r="A240" s="27"/>
      <c r="B240" s="27"/>
      <c r="C240" s="27"/>
      <c r="D240" s="27"/>
      <c r="E240" s="27"/>
      <c r="F240" s="27"/>
      <c r="G240" s="28">
        <f t="shared" si="3"/>
        <v>0</v>
      </c>
      <c r="H240" s="29"/>
      <c r="I240" s="27"/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1:18" x14ac:dyDescent="0.3">
      <c r="A241" s="27"/>
      <c r="B241" s="27"/>
      <c r="C241" s="27"/>
      <c r="D241" s="27"/>
      <c r="E241" s="27"/>
      <c r="F241" s="27"/>
      <c r="G241" s="28">
        <f t="shared" si="3"/>
        <v>0</v>
      </c>
      <c r="H241" s="29"/>
      <c r="I241" s="27"/>
      <c r="J241" s="27"/>
      <c r="K241" s="27"/>
      <c r="L241" s="27"/>
      <c r="M241" s="27"/>
      <c r="N241" s="27"/>
      <c r="O241" s="27"/>
      <c r="P241" s="27"/>
      <c r="Q241" s="27"/>
      <c r="R241" s="27"/>
    </row>
    <row r="242" spans="1:18" x14ac:dyDescent="0.3">
      <c r="A242" s="27"/>
      <c r="B242" s="27"/>
      <c r="C242" s="27"/>
      <c r="D242" s="27"/>
      <c r="E242" s="27"/>
      <c r="F242" s="27"/>
      <c r="G242" s="28">
        <f t="shared" si="3"/>
        <v>0</v>
      </c>
      <c r="H242" s="29"/>
      <c r="I242" s="27"/>
      <c r="J242" s="27"/>
      <c r="K242" s="27"/>
      <c r="L242" s="27"/>
      <c r="M242" s="27"/>
      <c r="N242" s="27"/>
      <c r="O242" s="27"/>
      <c r="P242" s="27"/>
      <c r="Q242" s="27"/>
      <c r="R242" s="27"/>
    </row>
    <row r="243" spans="1:18" x14ac:dyDescent="0.3">
      <c r="A243" s="27"/>
      <c r="B243" s="27"/>
      <c r="C243" s="27"/>
      <c r="D243" s="27"/>
      <c r="E243" s="27"/>
      <c r="F243" s="27"/>
      <c r="G243" s="28">
        <f t="shared" si="3"/>
        <v>0</v>
      </c>
      <c r="H243" s="29"/>
      <c r="I243" s="27"/>
      <c r="J243" s="27"/>
      <c r="K243" s="27"/>
      <c r="L243" s="27"/>
      <c r="M243" s="27"/>
      <c r="N243" s="27"/>
      <c r="O243" s="27"/>
      <c r="P243" s="27"/>
      <c r="Q243" s="27"/>
      <c r="R243" s="27"/>
    </row>
    <row r="244" spans="1:18" x14ac:dyDescent="0.3">
      <c r="A244" s="27"/>
      <c r="B244" s="27"/>
      <c r="C244" s="27"/>
      <c r="D244" s="27"/>
      <c r="E244" s="27"/>
      <c r="F244" s="27"/>
      <c r="G244" s="28">
        <f t="shared" si="3"/>
        <v>0</v>
      </c>
      <c r="H244" s="29"/>
      <c r="I244" s="27"/>
      <c r="J244" s="27"/>
      <c r="K244" s="27"/>
      <c r="L244" s="27"/>
      <c r="M244" s="27"/>
      <c r="N244" s="27"/>
      <c r="O244" s="27"/>
      <c r="P244" s="27"/>
      <c r="Q244" s="27"/>
      <c r="R244" s="27"/>
    </row>
    <row r="245" spans="1:18" x14ac:dyDescent="0.3">
      <c r="A245" s="27"/>
      <c r="B245" s="27"/>
      <c r="C245" s="27"/>
      <c r="D245" s="27"/>
      <c r="E245" s="27"/>
      <c r="F245" s="27"/>
      <c r="G245" s="28">
        <f t="shared" si="3"/>
        <v>0</v>
      </c>
      <c r="H245" s="29"/>
      <c r="I245" s="27"/>
      <c r="J245" s="27"/>
      <c r="K245" s="27"/>
      <c r="L245" s="27"/>
      <c r="M245" s="27"/>
      <c r="N245" s="27"/>
      <c r="O245" s="27"/>
      <c r="P245" s="27"/>
      <c r="Q245" s="27"/>
      <c r="R245" s="27"/>
    </row>
    <row r="246" spans="1:18" x14ac:dyDescent="0.3">
      <c r="A246" s="27"/>
      <c r="B246" s="27"/>
      <c r="C246" s="27"/>
      <c r="D246" s="27"/>
      <c r="E246" s="27"/>
      <c r="F246" s="27"/>
      <c r="G246" s="28">
        <f t="shared" si="3"/>
        <v>0</v>
      </c>
      <c r="H246" s="29"/>
      <c r="I246" s="27"/>
      <c r="J246" s="27"/>
      <c r="K246" s="27"/>
      <c r="L246" s="27"/>
      <c r="M246" s="27"/>
      <c r="N246" s="27"/>
      <c r="O246" s="27"/>
      <c r="P246" s="27"/>
      <c r="Q246" s="27"/>
      <c r="R246" s="27"/>
    </row>
    <row r="247" spans="1:18" x14ac:dyDescent="0.3">
      <c r="A247" s="27"/>
      <c r="B247" s="27"/>
      <c r="C247" s="27"/>
      <c r="D247" s="27"/>
      <c r="E247" s="27"/>
      <c r="F247" s="27"/>
      <c r="G247" s="28">
        <f t="shared" si="3"/>
        <v>0</v>
      </c>
      <c r="H247" s="29"/>
      <c r="I247" s="27"/>
      <c r="J247" s="27"/>
      <c r="K247" s="27"/>
      <c r="L247" s="27"/>
      <c r="M247" s="27"/>
      <c r="N247" s="27"/>
      <c r="O247" s="27"/>
      <c r="P247" s="27"/>
      <c r="Q247" s="27"/>
      <c r="R247" s="27"/>
    </row>
    <row r="248" spans="1:18" x14ac:dyDescent="0.3">
      <c r="A248" s="27"/>
      <c r="B248" s="27"/>
      <c r="C248" s="27"/>
      <c r="D248" s="27"/>
      <c r="E248" s="27"/>
      <c r="F248" s="27"/>
      <c r="G248" s="28">
        <f t="shared" si="3"/>
        <v>0</v>
      </c>
      <c r="H248" s="29"/>
      <c r="I248" s="27"/>
      <c r="J248" s="27"/>
      <c r="K248" s="27"/>
      <c r="L248" s="27"/>
      <c r="M248" s="27"/>
      <c r="N248" s="27"/>
      <c r="O248" s="27"/>
      <c r="P248" s="27"/>
      <c r="Q248" s="27"/>
      <c r="R248" s="27"/>
    </row>
    <row r="249" spans="1:18" x14ac:dyDescent="0.3">
      <c r="A249" s="27"/>
      <c r="B249" s="27"/>
      <c r="C249" s="27"/>
      <c r="D249" s="27"/>
      <c r="E249" s="27"/>
      <c r="F249" s="27"/>
      <c r="G249" s="28">
        <f t="shared" si="3"/>
        <v>0</v>
      </c>
      <c r="H249" s="29"/>
      <c r="I249" s="27"/>
      <c r="J249" s="27"/>
      <c r="K249" s="27"/>
      <c r="L249" s="27"/>
      <c r="M249" s="27"/>
      <c r="N249" s="27"/>
      <c r="O249" s="27"/>
      <c r="P249" s="27"/>
      <c r="Q249" s="27"/>
      <c r="R249" s="27"/>
    </row>
    <row r="250" spans="1:18" x14ac:dyDescent="0.3">
      <c r="A250" s="27"/>
      <c r="B250" s="27"/>
      <c r="C250" s="27"/>
      <c r="D250" s="27"/>
      <c r="E250" s="27"/>
      <c r="F250" s="27"/>
      <c r="G250" s="28">
        <f t="shared" si="3"/>
        <v>0</v>
      </c>
      <c r="H250" s="29"/>
      <c r="I250" s="27"/>
      <c r="J250" s="27"/>
      <c r="K250" s="27"/>
      <c r="L250" s="27"/>
      <c r="M250" s="27"/>
      <c r="N250" s="27"/>
      <c r="O250" s="27"/>
      <c r="P250" s="27"/>
      <c r="Q250" s="27"/>
      <c r="R250" s="27"/>
    </row>
    <row r="251" spans="1:18" x14ac:dyDescent="0.3">
      <c r="A251" s="27"/>
      <c r="B251" s="27"/>
      <c r="C251" s="27"/>
      <c r="D251" s="27"/>
      <c r="E251" s="27"/>
      <c r="F251" s="27"/>
      <c r="G251" s="28">
        <f t="shared" si="3"/>
        <v>0</v>
      </c>
      <c r="H251" s="29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spans="1:18" x14ac:dyDescent="0.3">
      <c r="A252" s="27"/>
      <c r="B252" s="27"/>
      <c r="C252" s="27"/>
      <c r="D252" s="27"/>
      <c r="E252" s="27"/>
      <c r="F252" s="27"/>
      <c r="G252" s="28">
        <f t="shared" si="3"/>
        <v>0</v>
      </c>
      <c r="H252" s="29"/>
      <c r="I252" s="27"/>
      <c r="J252" s="27"/>
      <c r="K252" s="27"/>
      <c r="L252" s="27"/>
      <c r="M252" s="27"/>
      <c r="N252" s="27"/>
      <c r="O252" s="27"/>
      <c r="P252" s="27"/>
      <c r="Q252" s="27"/>
      <c r="R252" s="27"/>
    </row>
    <row r="253" spans="1:18" x14ac:dyDescent="0.3">
      <c r="A253" s="27"/>
      <c r="B253" s="27"/>
      <c r="C253" s="27"/>
      <c r="D253" s="27"/>
      <c r="E253" s="27"/>
      <c r="F253" s="27"/>
      <c r="G253" s="28">
        <f t="shared" si="3"/>
        <v>0</v>
      </c>
      <c r="H253" s="29"/>
      <c r="I253" s="27"/>
      <c r="J253" s="27"/>
      <c r="K253" s="27"/>
      <c r="L253" s="27"/>
      <c r="M253" s="27"/>
      <c r="N253" s="27"/>
      <c r="O253" s="27"/>
      <c r="P253" s="27"/>
      <c r="Q253" s="27"/>
      <c r="R253" s="27"/>
    </row>
    <row r="254" spans="1:18" x14ac:dyDescent="0.3">
      <c r="A254" s="27"/>
      <c r="B254" s="27"/>
      <c r="C254" s="27"/>
      <c r="D254" s="27"/>
      <c r="E254" s="27"/>
      <c r="F254" s="27"/>
      <c r="G254" s="28">
        <f t="shared" si="3"/>
        <v>0</v>
      </c>
      <c r="H254" s="29"/>
      <c r="I254" s="27"/>
      <c r="J254" s="27"/>
      <c r="K254" s="27"/>
      <c r="L254" s="27"/>
      <c r="M254" s="27"/>
      <c r="N254" s="27"/>
      <c r="O254" s="27"/>
      <c r="P254" s="27"/>
      <c r="Q254" s="27"/>
      <c r="R254" s="27"/>
    </row>
    <row r="255" spans="1:18" x14ac:dyDescent="0.3">
      <c r="A255" s="27"/>
      <c r="B255" s="27"/>
      <c r="C255" s="27"/>
      <c r="D255" s="27"/>
      <c r="E255" s="27"/>
      <c r="F255" s="27"/>
      <c r="G255" s="28">
        <f t="shared" si="3"/>
        <v>0</v>
      </c>
      <c r="H255" s="29"/>
      <c r="I255" s="27"/>
      <c r="J255" s="27"/>
      <c r="K255" s="27"/>
      <c r="L255" s="27"/>
      <c r="M255" s="27"/>
      <c r="N255" s="27"/>
      <c r="O255" s="27"/>
      <c r="P255" s="27"/>
      <c r="Q255" s="27"/>
      <c r="R255" s="27"/>
    </row>
    <row r="256" spans="1:18" x14ac:dyDescent="0.3">
      <c r="A256" s="27"/>
      <c r="B256" s="27"/>
      <c r="C256" s="27"/>
      <c r="D256" s="27"/>
      <c r="E256" s="27"/>
      <c r="F256" s="27"/>
      <c r="G256" s="28">
        <f t="shared" si="3"/>
        <v>0</v>
      </c>
      <c r="H256" s="29"/>
      <c r="I256" s="27"/>
      <c r="J256" s="27"/>
      <c r="K256" s="27"/>
      <c r="L256" s="27"/>
      <c r="M256" s="27"/>
      <c r="N256" s="27"/>
      <c r="O256" s="27"/>
      <c r="P256" s="27"/>
      <c r="Q256" s="27"/>
      <c r="R256" s="27"/>
    </row>
    <row r="257" spans="1:18" x14ac:dyDescent="0.3">
      <c r="A257" s="27"/>
      <c r="B257" s="27"/>
      <c r="C257" s="27"/>
      <c r="D257" s="27"/>
      <c r="E257" s="27"/>
      <c r="F257" s="27"/>
      <c r="G257" s="28">
        <f t="shared" si="3"/>
        <v>0</v>
      </c>
      <c r="H257" s="29"/>
      <c r="I257" s="27"/>
      <c r="J257" s="27"/>
      <c r="K257" s="27"/>
      <c r="L257" s="27"/>
      <c r="M257" s="27"/>
      <c r="N257" s="27"/>
      <c r="O257" s="27"/>
      <c r="P257" s="27"/>
      <c r="Q257" s="27"/>
      <c r="R257" s="27"/>
    </row>
    <row r="258" spans="1:18" x14ac:dyDescent="0.3">
      <c r="A258" s="27"/>
      <c r="B258" s="27"/>
      <c r="C258" s="27"/>
      <c r="D258" s="27"/>
      <c r="E258" s="27"/>
      <c r="F258" s="27"/>
      <c r="G258" s="28">
        <f t="shared" si="3"/>
        <v>0</v>
      </c>
      <c r="H258" s="29"/>
      <c r="I258" s="27"/>
      <c r="J258" s="27"/>
      <c r="K258" s="27"/>
      <c r="L258" s="27"/>
      <c r="M258" s="27"/>
      <c r="N258" s="27"/>
      <c r="O258" s="27"/>
      <c r="P258" s="27"/>
      <c r="Q258" s="27"/>
      <c r="R258" s="27"/>
    </row>
    <row r="259" spans="1:18" x14ac:dyDescent="0.3">
      <c r="A259" s="27"/>
      <c r="B259" s="27"/>
      <c r="C259" s="27"/>
      <c r="D259" s="27"/>
      <c r="E259" s="27"/>
      <c r="F259" s="27"/>
      <c r="G259" s="28">
        <f t="shared" si="3"/>
        <v>0</v>
      </c>
      <c r="H259" s="29"/>
      <c r="I259" s="27"/>
      <c r="J259" s="27"/>
      <c r="K259" s="27"/>
      <c r="L259" s="27"/>
      <c r="M259" s="27"/>
      <c r="N259" s="27"/>
      <c r="O259" s="27"/>
      <c r="P259" s="27"/>
      <c r="Q259" s="27"/>
      <c r="R259" s="27"/>
    </row>
    <row r="260" spans="1:18" x14ac:dyDescent="0.3">
      <c r="A260" s="27"/>
      <c r="B260" s="27"/>
      <c r="C260" s="27"/>
      <c r="D260" s="27"/>
      <c r="E260" s="27"/>
      <c r="F260" s="27"/>
      <c r="G260" s="28">
        <f t="shared" si="3"/>
        <v>0</v>
      </c>
      <c r="H260" s="29"/>
      <c r="I260" s="27"/>
      <c r="J260" s="27"/>
      <c r="K260" s="27"/>
      <c r="L260" s="27"/>
      <c r="M260" s="27"/>
      <c r="N260" s="27"/>
      <c r="O260" s="27"/>
      <c r="P260" s="27"/>
      <c r="Q260" s="27"/>
      <c r="R260" s="27"/>
    </row>
    <row r="261" spans="1:18" x14ac:dyDescent="0.3">
      <c r="A261" s="27"/>
      <c r="B261" s="27"/>
      <c r="C261" s="27"/>
      <c r="D261" s="27"/>
      <c r="E261" s="27"/>
      <c r="F261" s="27"/>
      <c r="G261" s="28">
        <f t="shared" si="3"/>
        <v>0</v>
      </c>
      <c r="H261" s="29"/>
      <c r="I261" s="27"/>
      <c r="J261" s="27"/>
      <c r="K261" s="27"/>
      <c r="L261" s="27"/>
      <c r="M261" s="27"/>
      <c r="N261" s="27"/>
      <c r="O261" s="27"/>
      <c r="P261" s="27"/>
      <c r="Q261" s="27"/>
      <c r="R261" s="27"/>
    </row>
    <row r="262" spans="1:18" x14ac:dyDescent="0.3">
      <c r="A262" s="27"/>
      <c r="B262" s="27"/>
      <c r="C262" s="27"/>
      <c r="D262" s="27"/>
      <c r="E262" s="27"/>
      <c r="F262" s="27"/>
      <c r="G262" s="28">
        <f t="shared" si="3"/>
        <v>0</v>
      </c>
      <c r="H262" s="29"/>
      <c r="I262" s="27"/>
      <c r="J262" s="27"/>
      <c r="K262" s="27"/>
      <c r="L262" s="27"/>
      <c r="M262" s="27"/>
      <c r="N262" s="27"/>
      <c r="O262" s="27"/>
      <c r="P262" s="27"/>
      <c r="Q262" s="27"/>
      <c r="R262" s="27"/>
    </row>
    <row r="263" spans="1:18" x14ac:dyDescent="0.3">
      <c r="A263" s="27"/>
      <c r="B263" s="27"/>
      <c r="C263" s="27"/>
      <c r="D263" s="27"/>
      <c r="E263" s="27"/>
      <c r="F263" s="27"/>
      <c r="G263" s="28">
        <f t="shared" si="3"/>
        <v>0</v>
      </c>
      <c r="H263" s="29"/>
      <c r="I263" s="27"/>
      <c r="J263" s="27"/>
      <c r="K263" s="27"/>
      <c r="L263" s="27"/>
      <c r="M263" s="27"/>
      <c r="N263" s="27"/>
      <c r="O263" s="27"/>
      <c r="P263" s="27"/>
      <c r="Q263" s="27"/>
      <c r="R263" s="27"/>
    </row>
    <row r="264" spans="1:18" x14ac:dyDescent="0.3">
      <c r="A264" s="27"/>
      <c r="B264" s="27"/>
      <c r="C264" s="27"/>
      <c r="D264" s="27"/>
      <c r="E264" s="27"/>
      <c r="F264" s="27"/>
      <c r="G264" s="28">
        <f t="shared" si="3"/>
        <v>0</v>
      </c>
      <c r="H264" s="29"/>
      <c r="I264" s="27"/>
      <c r="J264" s="27"/>
      <c r="K264" s="27"/>
      <c r="L264" s="27"/>
      <c r="M264" s="27"/>
      <c r="N264" s="27"/>
      <c r="O264" s="27"/>
      <c r="P264" s="27"/>
      <c r="Q264" s="27"/>
      <c r="R264" s="27"/>
    </row>
    <row r="265" spans="1:18" x14ac:dyDescent="0.3">
      <c r="A265" s="27"/>
      <c r="B265" s="27"/>
      <c r="C265" s="27"/>
      <c r="D265" s="27"/>
      <c r="E265" s="27"/>
      <c r="F265" s="27"/>
      <c r="G265" s="28">
        <f t="shared" si="3"/>
        <v>0</v>
      </c>
      <c r="H265" s="29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1:18" x14ac:dyDescent="0.3">
      <c r="A266" s="27"/>
      <c r="B266" s="27"/>
      <c r="C266" s="27"/>
      <c r="D266" s="27"/>
      <c r="E266" s="27"/>
      <c r="F266" s="27"/>
      <c r="G266" s="28">
        <f t="shared" si="3"/>
        <v>0</v>
      </c>
      <c r="H266" s="29"/>
      <c r="I266" s="27"/>
      <c r="J266" s="27"/>
      <c r="K266" s="27"/>
      <c r="L266" s="27"/>
      <c r="M266" s="27"/>
      <c r="N266" s="27"/>
      <c r="O266" s="27"/>
      <c r="P266" s="27"/>
      <c r="Q266" s="27"/>
      <c r="R266" s="27"/>
    </row>
    <row r="267" spans="1:18" x14ac:dyDescent="0.3">
      <c r="A267" s="27"/>
      <c r="B267" s="27"/>
      <c r="C267" s="27"/>
      <c r="D267" s="27"/>
      <c r="E267" s="27"/>
      <c r="F267" s="27"/>
      <c r="G267" s="28">
        <f t="shared" si="3"/>
        <v>0</v>
      </c>
      <c r="H267" s="29"/>
      <c r="I267" s="27"/>
      <c r="J267" s="27"/>
      <c r="K267" s="27"/>
      <c r="L267" s="27"/>
      <c r="M267" s="27"/>
      <c r="N267" s="27"/>
      <c r="O267" s="27"/>
      <c r="P267" s="27"/>
      <c r="Q267" s="27"/>
      <c r="R267" s="27"/>
    </row>
    <row r="268" spans="1:18" x14ac:dyDescent="0.3">
      <c r="A268" s="27"/>
      <c r="B268" s="27"/>
      <c r="C268" s="27"/>
      <c r="D268" s="27"/>
      <c r="E268" s="27"/>
      <c r="F268" s="27"/>
      <c r="G268" s="28">
        <f t="shared" si="3"/>
        <v>0</v>
      </c>
      <c r="H268" s="29"/>
      <c r="I268" s="27"/>
      <c r="J268" s="27"/>
      <c r="K268" s="27"/>
      <c r="L268" s="27"/>
      <c r="M268" s="27"/>
      <c r="N268" s="27"/>
      <c r="O268" s="27"/>
      <c r="P268" s="27"/>
      <c r="Q268" s="27"/>
      <c r="R268" s="27"/>
    </row>
    <row r="269" spans="1:18" x14ac:dyDescent="0.3">
      <c r="A269" s="27"/>
      <c r="B269" s="27"/>
      <c r="C269" s="27"/>
      <c r="D269" s="27"/>
      <c r="E269" s="27"/>
      <c r="F269" s="27"/>
      <c r="G269" s="28">
        <f t="shared" ref="G269:G332" si="4">ABS((E269*1000+F269)-(C269*1000+D269))/1000</f>
        <v>0</v>
      </c>
      <c r="H269" s="29"/>
      <c r="I269" s="27"/>
      <c r="J269" s="27"/>
      <c r="K269" s="27"/>
      <c r="L269" s="27"/>
      <c r="M269" s="27"/>
      <c r="N269" s="27"/>
      <c r="O269" s="27"/>
      <c r="P269" s="27"/>
      <c r="Q269" s="27"/>
      <c r="R269" s="27"/>
    </row>
    <row r="270" spans="1:18" x14ac:dyDescent="0.3">
      <c r="A270" s="27"/>
      <c r="B270" s="27"/>
      <c r="C270" s="27"/>
      <c r="D270" s="27"/>
      <c r="E270" s="27"/>
      <c r="F270" s="27"/>
      <c r="G270" s="28">
        <f t="shared" si="4"/>
        <v>0</v>
      </c>
      <c r="H270" s="29"/>
      <c r="I270" s="27"/>
      <c r="J270" s="27"/>
      <c r="K270" s="27"/>
      <c r="L270" s="27"/>
      <c r="M270" s="27"/>
      <c r="N270" s="27"/>
      <c r="O270" s="27"/>
      <c r="P270" s="27"/>
      <c r="Q270" s="27"/>
      <c r="R270" s="27"/>
    </row>
    <row r="271" spans="1:18" x14ac:dyDescent="0.3">
      <c r="A271" s="27"/>
      <c r="B271" s="27"/>
      <c r="C271" s="27"/>
      <c r="D271" s="27"/>
      <c r="E271" s="27"/>
      <c r="F271" s="27"/>
      <c r="G271" s="28">
        <f t="shared" si="4"/>
        <v>0</v>
      </c>
      <c r="H271" s="29"/>
      <c r="I271" s="27"/>
      <c r="J271" s="27"/>
      <c r="K271" s="27"/>
      <c r="L271" s="27"/>
      <c r="M271" s="27"/>
      <c r="N271" s="27"/>
      <c r="O271" s="27"/>
      <c r="P271" s="27"/>
      <c r="Q271" s="27"/>
      <c r="R271" s="27"/>
    </row>
    <row r="272" spans="1:18" x14ac:dyDescent="0.3">
      <c r="A272" s="27"/>
      <c r="B272" s="27"/>
      <c r="C272" s="27"/>
      <c r="D272" s="27"/>
      <c r="E272" s="27"/>
      <c r="F272" s="27"/>
      <c r="G272" s="28">
        <f t="shared" si="4"/>
        <v>0</v>
      </c>
      <c r="H272" s="29"/>
      <c r="I272" s="27"/>
      <c r="J272" s="27"/>
      <c r="K272" s="27"/>
      <c r="L272" s="27"/>
      <c r="M272" s="27"/>
      <c r="N272" s="27"/>
      <c r="O272" s="27"/>
      <c r="P272" s="27"/>
      <c r="Q272" s="27"/>
      <c r="R272" s="27"/>
    </row>
    <row r="273" spans="1:18" x14ac:dyDescent="0.3">
      <c r="A273" s="27"/>
      <c r="B273" s="27"/>
      <c r="C273" s="27"/>
      <c r="D273" s="27"/>
      <c r="E273" s="27"/>
      <c r="F273" s="27"/>
      <c r="G273" s="28">
        <f t="shared" si="4"/>
        <v>0</v>
      </c>
      <c r="H273" s="29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4" spans="1:18" x14ac:dyDescent="0.3">
      <c r="A274" s="27"/>
      <c r="B274" s="27"/>
      <c r="C274" s="27"/>
      <c r="D274" s="27"/>
      <c r="E274" s="27"/>
      <c r="F274" s="27"/>
      <c r="G274" s="28">
        <f t="shared" si="4"/>
        <v>0</v>
      </c>
      <c r="H274" s="29"/>
      <c r="I274" s="27"/>
      <c r="J274" s="27"/>
      <c r="K274" s="27"/>
      <c r="L274" s="27"/>
      <c r="M274" s="27"/>
      <c r="N274" s="27"/>
      <c r="O274" s="27"/>
      <c r="P274" s="27"/>
      <c r="Q274" s="27"/>
      <c r="R274" s="27"/>
    </row>
    <row r="275" spans="1:18" x14ac:dyDescent="0.3">
      <c r="A275" s="27"/>
      <c r="B275" s="27"/>
      <c r="C275" s="27"/>
      <c r="D275" s="27"/>
      <c r="E275" s="27"/>
      <c r="F275" s="27"/>
      <c r="G275" s="28">
        <f t="shared" si="4"/>
        <v>0</v>
      </c>
      <c r="H275" s="29"/>
      <c r="I275" s="27"/>
      <c r="J275" s="27"/>
      <c r="K275" s="27"/>
      <c r="L275" s="27"/>
      <c r="M275" s="27"/>
      <c r="N275" s="27"/>
      <c r="O275" s="27"/>
      <c r="P275" s="27"/>
      <c r="Q275" s="27"/>
      <c r="R275" s="27"/>
    </row>
    <row r="276" spans="1:18" x14ac:dyDescent="0.3">
      <c r="A276" s="27"/>
      <c r="B276" s="27"/>
      <c r="C276" s="27"/>
      <c r="D276" s="27"/>
      <c r="E276" s="27"/>
      <c r="F276" s="27"/>
      <c r="G276" s="28">
        <f t="shared" si="4"/>
        <v>0</v>
      </c>
      <c r="H276" s="29"/>
      <c r="I276" s="27"/>
      <c r="J276" s="27"/>
      <c r="K276" s="27"/>
      <c r="L276" s="27"/>
      <c r="M276" s="27"/>
      <c r="N276" s="27"/>
      <c r="O276" s="27"/>
      <c r="P276" s="27"/>
      <c r="Q276" s="27"/>
      <c r="R276" s="27"/>
    </row>
    <row r="277" spans="1:18" x14ac:dyDescent="0.3">
      <c r="A277" s="27"/>
      <c r="B277" s="27"/>
      <c r="C277" s="27"/>
      <c r="D277" s="27"/>
      <c r="E277" s="27"/>
      <c r="F277" s="27"/>
      <c r="G277" s="28">
        <f t="shared" si="4"/>
        <v>0</v>
      </c>
      <c r="H277" s="29"/>
      <c r="I277" s="27"/>
      <c r="J277" s="27"/>
      <c r="K277" s="27"/>
      <c r="L277" s="27"/>
      <c r="M277" s="27"/>
      <c r="N277" s="27"/>
      <c r="O277" s="27"/>
      <c r="P277" s="27"/>
      <c r="Q277" s="27"/>
      <c r="R277" s="27"/>
    </row>
    <row r="278" spans="1:18" x14ac:dyDescent="0.3">
      <c r="A278" s="27"/>
      <c r="B278" s="27"/>
      <c r="C278" s="27"/>
      <c r="D278" s="27"/>
      <c r="E278" s="27"/>
      <c r="F278" s="27"/>
      <c r="G278" s="28">
        <f t="shared" si="4"/>
        <v>0</v>
      </c>
      <c r="H278" s="29"/>
      <c r="I278" s="27"/>
      <c r="J278" s="27"/>
      <c r="K278" s="27"/>
      <c r="L278" s="27"/>
      <c r="M278" s="27"/>
      <c r="N278" s="27"/>
      <c r="O278" s="27"/>
      <c r="P278" s="27"/>
      <c r="Q278" s="27"/>
      <c r="R278" s="27"/>
    </row>
    <row r="279" spans="1:18" x14ac:dyDescent="0.3">
      <c r="A279" s="27"/>
      <c r="B279" s="27"/>
      <c r="C279" s="27"/>
      <c r="D279" s="27"/>
      <c r="E279" s="27"/>
      <c r="F279" s="27"/>
      <c r="G279" s="28">
        <f t="shared" si="4"/>
        <v>0</v>
      </c>
      <c r="H279" s="29"/>
      <c r="I279" s="27"/>
      <c r="J279" s="27"/>
      <c r="K279" s="27"/>
      <c r="L279" s="27"/>
      <c r="M279" s="27"/>
      <c r="N279" s="27"/>
      <c r="O279" s="27"/>
      <c r="P279" s="27"/>
      <c r="Q279" s="27"/>
      <c r="R279" s="27"/>
    </row>
    <row r="280" spans="1:18" x14ac:dyDescent="0.3">
      <c r="A280" s="27"/>
      <c r="B280" s="27"/>
      <c r="C280" s="27"/>
      <c r="D280" s="27"/>
      <c r="E280" s="27"/>
      <c r="F280" s="27"/>
      <c r="G280" s="28">
        <f t="shared" si="4"/>
        <v>0</v>
      </c>
      <c r="H280" s="29"/>
      <c r="I280" s="27"/>
      <c r="J280" s="27"/>
      <c r="K280" s="27"/>
      <c r="L280" s="27"/>
      <c r="M280" s="27"/>
      <c r="N280" s="27"/>
      <c r="O280" s="27"/>
      <c r="P280" s="27"/>
      <c r="Q280" s="27"/>
      <c r="R280" s="27"/>
    </row>
    <row r="281" spans="1:18" x14ac:dyDescent="0.3">
      <c r="A281" s="27"/>
      <c r="B281" s="27"/>
      <c r="C281" s="27"/>
      <c r="D281" s="27"/>
      <c r="E281" s="27"/>
      <c r="F281" s="27"/>
      <c r="G281" s="28">
        <f t="shared" si="4"/>
        <v>0</v>
      </c>
      <c r="H281" s="29"/>
      <c r="I281" s="27"/>
      <c r="J281" s="27"/>
      <c r="K281" s="27"/>
      <c r="L281" s="27"/>
      <c r="M281" s="27"/>
      <c r="N281" s="27"/>
      <c r="O281" s="27"/>
      <c r="P281" s="27"/>
      <c r="Q281" s="27"/>
      <c r="R281" s="27"/>
    </row>
    <row r="282" spans="1:18" x14ac:dyDescent="0.3">
      <c r="A282" s="27"/>
      <c r="B282" s="27"/>
      <c r="C282" s="27"/>
      <c r="D282" s="27"/>
      <c r="E282" s="27"/>
      <c r="F282" s="27"/>
      <c r="G282" s="28">
        <f t="shared" si="4"/>
        <v>0</v>
      </c>
      <c r="H282" s="29"/>
      <c r="I282" s="27"/>
      <c r="J282" s="27"/>
      <c r="K282" s="27"/>
      <c r="L282" s="27"/>
      <c r="M282" s="27"/>
      <c r="N282" s="27"/>
      <c r="O282" s="27"/>
      <c r="P282" s="27"/>
      <c r="Q282" s="27"/>
      <c r="R282" s="27"/>
    </row>
    <row r="283" spans="1:18" x14ac:dyDescent="0.3">
      <c r="A283" s="27"/>
      <c r="B283" s="27"/>
      <c r="C283" s="27"/>
      <c r="D283" s="27"/>
      <c r="E283" s="27"/>
      <c r="F283" s="27"/>
      <c r="G283" s="28">
        <f t="shared" si="4"/>
        <v>0</v>
      </c>
      <c r="H283" s="29"/>
      <c r="I283" s="27"/>
      <c r="J283" s="27"/>
      <c r="K283" s="27"/>
      <c r="L283" s="27"/>
      <c r="M283" s="27"/>
      <c r="N283" s="27"/>
      <c r="O283" s="27"/>
      <c r="P283" s="27"/>
      <c r="Q283" s="27"/>
      <c r="R283" s="27"/>
    </row>
    <row r="284" spans="1:18" x14ac:dyDescent="0.3">
      <c r="A284" s="27"/>
      <c r="B284" s="27"/>
      <c r="C284" s="27"/>
      <c r="D284" s="27"/>
      <c r="E284" s="27"/>
      <c r="F284" s="27"/>
      <c r="G284" s="28">
        <f t="shared" si="4"/>
        <v>0</v>
      </c>
      <c r="H284" s="29"/>
      <c r="I284" s="27"/>
      <c r="J284" s="27"/>
      <c r="K284" s="27"/>
      <c r="L284" s="27"/>
      <c r="M284" s="27"/>
      <c r="N284" s="27"/>
      <c r="O284" s="27"/>
      <c r="P284" s="27"/>
      <c r="Q284" s="27"/>
      <c r="R284" s="27"/>
    </row>
    <row r="285" spans="1:18" x14ac:dyDescent="0.3">
      <c r="A285" s="27"/>
      <c r="B285" s="27"/>
      <c r="C285" s="27"/>
      <c r="D285" s="27"/>
      <c r="E285" s="27"/>
      <c r="F285" s="27"/>
      <c r="G285" s="28">
        <f t="shared" si="4"/>
        <v>0</v>
      </c>
      <c r="H285" s="29"/>
      <c r="I285" s="27"/>
      <c r="J285" s="27"/>
      <c r="K285" s="27"/>
      <c r="L285" s="27"/>
      <c r="M285" s="27"/>
      <c r="N285" s="27"/>
      <c r="O285" s="27"/>
      <c r="P285" s="27"/>
      <c r="Q285" s="27"/>
      <c r="R285" s="27"/>
    </row>
    <row r="286" spans="1:18" x14ac:dyDescent="0.3">
      <c r="A286" s="27"/>
      <c r="B286" s="27"/>
      <c r="C286" s="27"/>
      <c r="D286" s="27"/>
      <c r="E286" s="27"/>
      <c r="F286" s="27"/>
      <c r="G286" s="28">
        <f t="shared" si="4"/>
        <v>0</v>
      </c>
      <c r="H286" s="29"/>
      <c r="I286" s="27"/>
      <c r="J286" s="27"/>
      <c r="K286" s="27"/>
      <c r="L286" s="27"/>
      <c r="M286" s="27"/>
      <c r="N286" s="27"/>
      <c r="O286" s="27"/>
      <c r="P286" s="27"/>
      <c r="Q286" s="27"/>
      <c r="R286" s="27"/>
    </row>
    <row r="287" spans="1:18" x14ac:dyDescent="0.3">
      <c r="A287" s="27"/>
      <c r="B287" s="27"/>
      <c r="C287" s="27"/>
      <c r="D287" s="27"/>
      <c r="E287" s="27"/>
      <c r="F287" s="27"/>
      <c r="G287" s="28">
        <f t="shared" si="4"/>
        <v>0</v>
      </c>
      <c r="H287" s="29"/>
      <c r="I287" s="27"/>
      <c r="J287" s="27"/>
      <c r="K287" s="27"/>
      <c r="L287" s="27"/>
      <c r="M287" s="27"/>
      <c r="N287" s="27"/>
      <c r="O287" s="27"/>
      <c r="P287" s="27"/>
      <c r="Q287" s="27"/>
      <c r="R287" s="27"/>
    </row>
    <row r="288" spans="1:18" x14ac:dyDescent="0.3">
      <c r="A288" s="27"/>
      <c r="B288" s="27"/>
      <c r="C288" s="27"/>
      <c r="D288" s="27"/>
      <c r="E288" s="27"/>
      <c r="F288" s="27"/>
      <c r="G288" s="28">
        <f t="shared" si="4"/>
        <v>0</v>
      </c>
      <c r="H288" s="29"/>
      <c r="I288" s="27"/>
      <c r="J288" s="27"/>
      <c r="K288" s="27"/>
      <c r="L288" s="27"/>
      <c r="M288" s="27"/>
      <c r="N288" s="27"/>
      <c r="O288" s="27"/>
      <c r="P288" s="27"/>
      <c r="Q288" s="27"/>
      <c r="R288" s="27"/>
    </row>
    <row r="289" spans="1:18" x14ac:dyDescent="0.3">
      <c r="A289" s="27"/>
      <c r="B289" s="27"/>
      <c r="C289" s="27"/>
      <c r="D289" s="27"/>
      <c r="E289" s="27"/>
      <c r="F289" s="27"/>
      <c r="G289" s="28">
        <f t="shared" si="4"/>
        <v>0</v>
      </c>
      <c r="H289" s="29"/>
      <c r="I289" s="27"/>
      <c r="J289" s="27"/>
      <c r="K289" s="27"/>
      <c r="L289" s="27"/>
      <c r="M289" s="27"/>
      <c r="N289" s="27"/>
      <c r="O289" s="27"/>
      <c r="P289" s="27"/>
      <c r="Q289" s="27"/>
      <c r="R289" s="27"/>
    </row>
    <row r="290" spans="1:18" x14ac:dyDescent="0.3">
      <c r="A290" s="27"/>
      <c r="B290" s="27"/>
      <c r="C290" s="27"/>
      <c r="D290" s="27"/>
      <c r="E290" s="27"/>
      <c r="F290" s="27"/>
      <c r="G290" s="28">
        <f t="shared" si="4"/>
        <v>0</v>
      </c>
      <c r="H290" s="29"/>
      <c r="I290" s="27"/>
      <c r="J290" s="27"/>
      <c r="K290" s="27"/>
      <c r="L290" s="27"/>
      <c r="M290" s="27"/>
      <c r="N290" s="27"/>
      <c r="O290" s="27"/>
      <c r="P290" s="27"/>
      <c r="Q290" s="27"/>
      <c r="R290" s="27"/>
    </row>
    <row r="291" spans="1:18" x14ac:dyDescent="0.3">
      <c r="A291" s="27"/>
      <c r="B291" s="27"/>
      <c r="C291" s="27"/>
      <c r="D291" s="27"/>
      <c r="E291" s="27"/>
      <c r="F291" s="27"/>
      <c r="G291" s="28">
        <f t="shared" si="4"/>
        <v>0</v>
      </c>
      <c r="H291" s="29"/>
      <c r="I291" s="27"/>
      <c r="J291" s="27"/>
      <c r="K291" s="27"/>
      <c r="L291" s="27"/>
      <c r="M291" s="27"/>
      <c r="N291" s="27"/>
      <c r="O291" s="27"/>
      <c r="P291" s="27"/>
      <c r="Q291" s="27"/>
      <c r="R291" s="27"/>
    </row>
    <row r="292" spans="1:18" x14ac:dyDescent="0.3">
      <c r="A292" s="27"/>
      <c r="B292" s="27"/>
      <c r="C292" s="27"/>
      <c r="D292" s="27"/>
      <c r="E292" s="27"/>
      <c r="F292" s="27"/>
      <c r="G292" s="28">
        <f t="shared" si="4"/>
        <v>0</v>
      </c>
      <c r="H292" s="29"/>
      <c r="I292" s="27"/>
      <c r="J292" s="27"/>
      <c r="K292" s="27"/>
      <c r="L292" s="27"/>
      <c r="M292" s="27"/>
      <c r="N292" s="27"/>
      <c r="O292" s="27"/>
      <c r="P292" s="27"/>
      <c r="Q292" s="27"/>
      <c r="R292" s="27"/>
    </row>
    <row r="293" spans="1:18" x14ac:dyDescent="0.3">
      <c r="A293" s="27"/>
      <c r="B293" s="27"/>
      <c r="C293" s="27"/>
      <c r="D293" s="27"/>
      <c r="E293" s="27"/>
      <c r="F293" s="27"/>
      <c r="G293" s="28">
        <f t="shared" si="4"/>
        <v>0</v>
      </c>
      <c r="H293" s="29"/>
      <c r="I293" s="27"/>
      <c r="J293" s="27"/>
      <c r="K293" s="27"/>
      <c r="L293" s="27"/>
      <c r="M293" s="27"/>
      <c r="N293" s="27"/>
      <c r="O293" s="27"/>
      <c r="P293" s="27"/>
      <c r="Q293" s="27"/>
      <c r="R293" s="27"/>
    </row>
    <row r="294" spans="1:18" x14ac:dyDescent="0.3">
      <c r="A294" s="27"/>
      <c r="B294" s="27"/>
      <c r="C294" s="27"/>
      <c r="D294" s="27"/>
      <c r="E294" s="27"/>
      <c r="F294" s="27"/>
      <c r="G294" s="28">
        <f t="shared" si="4"/>
        <v>0</v>
      </c>
      <c r="H294" s="29"/>
      <c r="I294" s="27"/>
      <c r="J294" s="27"/>
      <c r="K294" s="27"/>
      <c r="L294" s="27"/>
      <c r="M294" s="27"/>
      <c r="N294" s="27"/>
      <c r="O294" s="27"/>
      <c r="P294" s="27"/>
      <c r="Q294" s="27"/>
      <c r="R294" s="27"/>
    </row>
    <row r="295" spans="1:18" x14ac:dyDescent="0.3">
      <c r="A295" s="27"/>
      <c r="B295" s="27"/>
      <c r="C295" s="27"/>
      <c r="D295" s="27"/>
      <c r="E295" s="27"/>
      <c r="F295" s="27"/>
      <c r="G295" s="28">
        <f t="shared" si="4"/>
        <v>0</v>
      </c>
      <c r="H295" s="29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1:18" x14ac:dyDescent="0.3">
      <c r="A296" s="27"/>
      <c r="B296" s="27"/>
      <c r="C296" s="27"/>
      <c r="D296" s="27"/>
      <c r="E296" s="27"/>
      <c r="F296" s="27"/>
      <c r="G296" s="28">
        <f t="shared" si="4"/>
        <v>0</v>
      </c>
      <c r="H296" s="29"/>
      <c r="I296" s="27"/>
      <c r="J296" s="27"/>
      <c r="K296" s="27"/>
      <c r="L296" s="27"/>
      <c r="M296" s="27"/>
      <c r="N296" s="27"/>
      <c r="O296" s="27"/>
      <c r="P296" s="27"/>
      <c r="Q296" s="27"/>
      <c r="R296" s="27"/>
    </row>
    <row r="297" spans="1:18" x14ac:dyDescent="0.3">
      <c r="A297" s="27"/>
      <c r="B297" s="27"/>
      <c r="C297" s="27"/>
      <c r="D297" s="27"/>
      <c r="E297" s="27"/>
      <c r="F297" s="27"/>
      <c r="G297" s="28">
        <f t="shared" si="4"/>
        <v>0</v>
      </c>
      <c r="H297" s="29"/>
      <c r="I297" s="27"/>
      <c r="J297" s="27"/>
      <c r="K297" s="27"/>
      <c r="L297" s="27"/>
      <c r="M297" s="27"/>
      <c r="N297" s="27"/>
      <c r="O297" s="27"/>
      <c r="P297" s="27"/>
      <c r="Q297" s="27"/>
      <c r="R297" s="27"/>
    </row>
    <row r="298" spans="1:18" x14ac:dyDescent="0.3">
      <c r="A298" s="27"/>
      <c r="B298" s="27"/>
      <c r="C298" s="27"/>
      <c r="D298" s="27"/>
      <c r="E298" s="27"/>
      <c r="F298" s="27"/>
      <c r="G298" s="28">
        <f t="shared" si="4"/>
        <v>0</v>
      </c>
      <c r="H298" s="29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1:18" x14ac:dyDescent="0.3">
      <c r="A299" s="27"/>
      <c r="B299" s="27"/>
      <c r="C299" s="27"/>
      <c r="D299" s="27"/>
      <c r="E299" s="27"/>
      <c r="F299" s="27"/>
      <c r="G299" s="28">
        <f t="shared" si="4"/>
        <v>0</v>
      </c>
      <c r="H299" s="29"/>
      <c r="I299" s="27"/>
      <c r="J299" s="27"/>
      <c r="K299" s="27"/>
      <c r="L299" s="27"/>
      <c r="M299" s="27"/>
      <c r="N299" s="27"/>
      <c r="O299" s="27"/>
      <c r="P299" s="27"/>
      <c r="Q299" s="27"/>
      <c r="R299" s="27"/>
    </row>
    <row r="300" spans="1:18" x14ac:dyDescent="0.3">
      <c r="A300" s="27"/>
      <c r="B300" s="27"/>
      <c r="C300" s="27"/>
      <c r="D300" s="27"/>
      <c r="E300" s="27"/>
      <c r="F300" s="27"/>
      <c r="G300" s="28">
        <f t="shared" si="4"/>
        <v>0</v>
      </c>
      <c r="H300" s="29"/>
      <c r="I300" s="27"/>
      <c r="J300" s="27"/>
      <c r="K300" s="27"/>
      <c r="L300" s="27"/>
      <c r="M300" s="27"/>
      <c r="N300" s="27"/>
      <c r="O300" s="27"/>
      <c r="P300" s="27"/>
      <c r="Q300" s="27"/>
      <c r="R300" s="27"/>
    </row>
    <row r="301" spans="1:18" x14ac:dyDescent="0.3">
      <c r="A301" s="27"/>
      <c r="B301" s="27"/>
      <c r="C301" s="27"/>
      <c r="D301" s="27"/>
      <c r="E301" s="27"/>
      <c r="F301" s="27"/>
      <c r="G301" s="28">
        <f t="shared" si="4"/>
        <v>0</v>
      </c>
      <c r="H301" s="29"/>
      <c r="I301" s="27"/>
      <c r="J301" s="27"/>
      <c r="K301" s="27"/>
      <c r="L301" s="27"/>
      <c r="M301" s="27"/>
      <c r="N301" s="27"/>
      <c r="O301" s="27"/>
      <c r="P301" s="27"/>
      <c r="Q301" s="27"/>
      <c r="R301" s="27"/>
    </row>
    <row r="302" spans="1:18" x14ac:dyDescent="0.3">
      <c r="A302" s="27"/>
      <c r="B302" s="27"/>
      <c r="C302" s="27"/>
      <c r="D302" s="27"/>
      <c r="E302" s="27"/>
      <c r="F302" s="27"/>
      <c r="G302" s="28">
        <f t="shared" si="4"/>
        <v>0</v>
      </c>
      <c r="H302" s="29"/>
      <c r="I302" s="27"/>
      <c r="J302" s="27"/>
      <c r="K302" s="27"/>
      <c r="L302" s="27"/>
      <c r="M302" s="27"/>
      <c r="N302" s="27"/>
      <c r="O302" s="27"/>
      <c r="P302" s="27"/>
      <c r="Q302" s="27"/>
      <c r="R302" s="27"/>
    </row>
    <row r="303" spans="1:18" x14ac:dyDescent="0.3">
      <c r="A303" s="27"/>
      <c r="B303" s="27"/>
      <c r="C303" s="27"/>
      <c r="D303" s="27"/>
      <c r="E303" s="27"/>
      <c r="F303" s="27"/>
      <c r="G303" s="28">
        <f t="shared" si="4"/>
        <v>0</v>
      </c>
      <c r="H303" s="29"/>
      <c r="I303" s="27"/>
      <c r="J303" s="27"/>
      <c r="K303" s="27"/>
      <c r="L303" s="27"/>
      <c r="M303" s="27"/>
      <c r="N303" s="27"/>
      <c r="O303" s="27"/>
      <c r="P303" s="27"/>
      <c r="Q303" s="27"/>
      <c r="R303" s="27"/>
    </row>
    <row r="304" spans="1:18" x14ac:dyDescent="0.3">
      <c r="A304" s="27"/>
      <c r="B304" s="27"/>
      <c r="C304" s="27"/>
      <c r="D304" s="27"/>
      <c r="E304" s="27"/>
      <c r="F304" s="27"/>
      <c r="G304" s="28">
        <f t="shared" si="4"/>
        <v>0</v>
      </c>
      <c r="H304" s="29"/>
      <c r="I304" s="27"/>
      <c r="J304" s="27"/>
      <c r="K304" s="27"/>
      <c r="L304" s="27"/>
      <c r="M304" s="27"/>
      <c r="N304" s="27"/>
      <c r="O304" s="27"/>
      <c r="P304" s="27"/>
      <c r="Q304" s="27"/>
      <c r="R304" s="27"/>
    </row>
    <row r="305" spans="1:18" x14ac:dyDescent="0.3">
      <c r="A305" s="27"/>
      <c r="B305" s="27"/>
      <c r="C305" s="27"/>
      <c r="D305" s="27"/>
      <c r="E305" s="27"/>
      <c r="F305" s="27"/>
      <c r="G305" s="28">
        <f t="shared" si="4"/>
        <v>0</v>
      </c>
      <c r="H305" s="29"/>
      <c r="I305" s="27"/>
      <c r="J305" s="27"/>
      <c r="K305" s="27"/>
      <c r="L305" s="27"/>
      <c r="M305" s="27"/>
      <c r="N305" s="27"/>
      <c r="O305" s="27"/>
      <c r="P305" s="27"/>
      <c r="Q305" s="27"/>
      <c r="R305" s="27"/>
    </row>
    <row r="306" spans="1:18" x14ac:dyDescent="0.3">
      <c r="A306" s="27"/>
      <c r="B306" s="27"/>
      <c r="C306" s="27"/>
      <c r="D306" s="27"/>
      <c r="E306" s="27"/>
      <c r="F306" s="27"/>
      <c r="G306" s="28">
        <f t="shared" si="4"/>
        <v>0</v>
      </c>
      <c r="H306" s="29"/>
      <c r="I306" s="27"/>
      <c r="J306" s="27"/>
      <c r="K306" s="27"/>
      <c r="L306" s="27"/>
      <c r="M306" s="27"/>
      <c r="N306" s="27"/>
      <c r="O306" s="27"/>
      <c r="P306" s="27"/>
      <c r="Q306" s="27"/>
      <c r="R306" s="27"/>
    </row>
    <row r="307" spans="1:18" x14ac:dyDescent="0.3">
      <c r="A307" s="27"/>
      <c r="B307" s="27"/>
      <c r="C307" s="27"/>
      <c r="D307" s="27"/>
      <c r="E307" s="27"/>
      <c r="F307" s="27"/>
      <c r="G307" s="28">
        <f t="shared" si="4"/>
        <v>0</v>
      </c>
      <c r="H307" s="29"/>
      <c r="I307" s="27"/>
      <c r="J307" s="27"/>
      <c r="K307" s="27"/>
      <c r="L307" s="27"/>
      <c r="M307" s="27"/>
      <c r="N307" s="27"/>
      <c r="O307" s="27"/>
      <c r="P307" s="27"/>
      <c r="Q307" s="27"/>
      <c r="R307" s="27"/>
    </row>
    <row r="308" spans="1:18" x14ac:dyDescent="0.3">
      <c r="A308" s="27"/>
      <c r="B308" s="27"/>
      <c r="C308" s="27"/>
      <c r="D308" s="27"/>
      <c r="E308" s="27"/>
      <c r="F308" s="27"/>
      <c r="G308" s="28">
        <f t="shared" si="4"/>
        <v>0</v>
      </c>
      <c r="H308" s="29"/>
      <c r="I308" s="27"/>
      <c r="J308" s="27"/>
      <c r="K308" s="27"/>
      <c r="L308" s="27"/>
      <c r="M308" s="27"/>
      <c r="N308" s="27"/>
      <c r="O308" s="27"/>
      <c r="P308" s="27"/>
      <c r="Q308" s="27"/>
      <c r="R308" s="27"/>
    </row>
    <row r="309" spans="1:18" x14ac:dyDescent="0.3">
      <c r="A309" s="27"/>
      <c r="B309" s="27"/>
      <c r="C309" s="27"/>
      <c r="D309" s="27"/>
      <c r="E309" s="27"/>
      <c r="F309" s="27"/>
      <c r="G309" s="28">
        <f t="shared" si="4"/>
        <v>0</v>
      </c>
      <c r="H309" s="29"/>
      <c r="I309" s="27"/>
      <c r="J309" s="27"/>
      <c r="K309" s="27"/>
      <c r="L309" s="27"/>
      <c r="M309" s="27"/>
      <c r="N309" s="27"/>
      <c r="O309" s="27"/>
      <c r="P309" s="27"/>
      <c r="Q309" s="27"/>
      <c r="R309" s="27"/>
    </row>
    <row r="310" spans="1:18" x14ac:dyDescent="0.3">
      <c r="A310" s="27"/>
      <c r="B310" s="27"/>
      <c r="C310" s="27"/>
      <c r="D310" s="27"/>
      <c r="E310" s="27"/>
      <c r="F310" s="27"/>
      <c r="G310" s="28">
        <f t="shared" si="4"/>
        <v>0</v>
      </c>
      <c r="H310" s="29"/>
      <c r="I310" s="27"/>
      <c r="J310" s="27"/>
      <c r="K310" s="27"/>
      <c r="L310" s="27"/>
      <c r="M310" s="27"/>
      <c r="N310" s="27"/>
      <c r="O310" s="27"/>
      <c r="P310" s="27"/>
      <c r="Q310" s="27"/>
      <c r="R310" s="27"/>
    </row>
    <row r="311" spans="1:18" x14ac:dyDescent="0.3">
      <c r="A311" s="27"/>
      <c r="B311" s="27"/>
      <c r="C311" s="27"/>
      <c r="D311" s="27"/>
      <c r="E311" s="27"/>
      <c r="F311" s="27"/>
      <c r="G311" s="28">
        <f t="shared" si="4"/>
        <v>0</v>
      </c>
      <c r="H311" s="29"/>
      <c r="I311" s="27"/>
      <c r="J311" s="27"/>
      <c r="K311" s="27"/>
      <c r="L311" s="27"/>
      <c r="M311" s="27"/>
      <c r="N311" s="27"/>
      <c r="O311" s="27"/>
      <c r="P311" s="27"/>
      <c r="Q311" s="27"/>
      <c r="R311" s="27"/>
    </row>
    <row r="312" spans="1:18" x14ac:dyDescent="0.3">
      <c r="A312" s="27"/>
      <c r="B312" s="27"/>
      <c r="C312" s="27"/>
      <c r="D312" s="27"/>
      <c r="E312" s="27"/>
      <c r="F312" s="27"/>
      <c r="G312" s="28">
        <f t="shared" si="4"/>
        <v>0</v>
      </c>
      <c r="H312" s="29"/>
      <c r="I312" s="27"/>
      <c r="J312" s="27"/>
      <c r="K312" s="27"/>
      <c r="L312" s="27"/>
      <c r="M312" s="27"/>
      <c r="N312" s="27"/>
      <c r="O312" s="27"/>
      <c r="P312" s="27"/>
      <c r="Q312" s="27"/>
      <c r="R312" s="27"/>
    </row>
    <row r="313" spans="1:18" x14ac:dyDescent="0.3">
      <c r="A313" s="27"/>
      <c r="B313" s="27"/>
      <c r="C313" s="27"/>
      <c r="D313" s="27"/>
      <c r="E313" s="27"/>
      <c r="F313" s="27"/>
      <c r="G313" s="28">
        <f t="shared" si="4"/>
        <v>0</v>
      </c>
      <c r="H313" s="29"/>
      <c r="I313" s="27"/>
      <c r="J313" s="27"/>
      <c r="K313" s="27"/>
      <c r="L313" s="27"/>
      <c r="M313" s="27"/>
      <c r="N313" s="27"/>
      <c r="O313" s="27"/>
      <c r="P313" s="27"/>
      <c r="Q313" s="27"/>
      <c r="R313" s="27"/>
    </row>
    <row r="314" spans="1:18" x14ac:dyDescent="0.3">
      <c r="A314" s="27"/>
      <c r="B314" s="27"/>
      <c r="C314" s="27"/>
      <c r="D314" s="27"/>
      <c r="E314" s="27"/>
      <c r="F314" s="27"/>
      <c r="G314" s="28">
        <f t="shared" si="4"/>
        <v>0</v>
      </c>
      <c r="H314" s="29"/>
      <c r="I314" s="27"/>
      <c r="J314" s="27"/>
      <c r="K314" s="27"/>
      <c r="L314" s="27"/>
      <c r="M314" s="27"/>
      <c r="N314" s="27"/>
      <c r="O314" s="27"/>
      <c r="P314" s="27"/>
      <c r="Q314" s="27"/>
      <c r="R314" s="27"/>
    </row>
    <row r="315" spans="1:18" x14ac:dyDescent="0.3">
      <c r="A315" s="27"/>
      <c r="B315" s="27"/>
      <c r="C315" s="27"/>
      <c r="D315" s="27"/>
      <c r="E315" s="27"/>
      <c r="F315" s="27"/>
      <c r="G315" s="28">
        <f t="shared" si="4"/>
        <v>0</v>
      </c>
      <c r="H315" s="29"/>
      <c r="I315" s="27"/>
      <c r="J315" s="27"/>
      <c r="K315" s="27"/>
      <c r="L315" s="27"/>
      <c r="M315" s="27"/>
      <c r="N315" s="27"/>
      <c r="O315" s="27"/>
      <c r="P315" s="27"/>
      <c r="Q315" s="27"/>
      <c r="R315" s="27"/>
    </row>
    <row r="316" spans="1:18" x14ac:dyDescent="0.3">
      <c r="A316" s="27"/>
      <c r="B316" s="27"/>
      <c r="C316" s="27"/>
      <c r="D316" s="27"/>
      <c r="E316" s="27"/>
      <c r="F316" s="27"/>
      <c r="G316" s="28">
        <f t="shared" si="4"/>
        <v>0</v>
      </c>
      <c r="H316" s="29"/>
      <c r="I316" s="27"/>
      <c r="J316" s="27"/>
      <c r="K316" s="27"/>
      <c r="L316" s="27"/>
      <c r="M316" s="27"/>
      <c r="N316" s="27"/>
      <c r="O316" s="27"/>
      <c r="P316" s="27"/>
      <c r="Q316" s="27"/>
      <c r="R316" s="27"/>
    </row>
    <row r="317" spans="1:18" x14ac:dyDescent="0.3">
      <c r="A317" s="27"/>
      <c r="B317" s="27"/>
      <c r="C317" s="27"/>
      <c r="D317" s="27"/>
      <c r="E317" s="27"/>
      <c r="F317" s="27"/>
      <c r="G317" s="28">
        <f t="shared" si="4"/>
        <v>0</v>
      </c>
      <c r="H317" s="29"/>
      <c r="I317" s="27"/>
      <c r="J317" s="27"/>
      <c r="K317" s="27"/>
      <c r="L317" s="27"/>
      <c r="M317" s="27"/>
      <c r="N317" s="27"/>
      <c r="O317" s="27"/>
      <c r="P317" s="27"/>
      <c r="Q317" s="27"/>
      <c r="R317" s="27"/>
    </row>
    <row r="318" spans="1:18" x14ac:dyDescent="0.3">
      <c r="A318" s="27"/>
      <c r="B318" s="27"/>
      <c r="C318" s="27"/>
      <c r="D318" s="27"/>
      <c r="E318" s="27"/>
      <c r="F318" s="27"/>
      <c r="G318" s="28">
        <f t="shared" si="4"/>
        <v>0</v>
      </c>
      <c r="H318" s="29"/>
      <c r="I318" s="27"/>
      <c r="J318" s="27"/>
      <c r="K318" s="27"/>
      <c r="L318" s="27"/>
      <c r="M318" s="27"/>
      <c r="N318" s="27"/>
      <c r="O318" s="27"/>
      <c r="P318" s="27"/>
      <c r="Q318" s="27"/>
      <c r="R318" s="27"/>
    </row>
    <row r="319" spans="1:18" x14ac:dyDescent="0.3">
      <c r="A319" s="27"/>
      <c r="B319" s="27"/>
      <c r="C319" s="27"/>
      <c r="D319" s="27"/>
      <c r="E319" s="27"/>
      <c r="F319" s="27"/>
      <c r="G319" s="28">
        <f t="shared" si="4"/>
        <v>0</v>
      </c>
      <c r="H319" s="29"/>
      <c r="I319" s="27"/>
      <c r="J319" s="27"/>
      <c r="K319" s="27"/>
      <c r="L319" s="27"/>
      <c r="M319" s="27"/>
      <c r="N319" s="27"/>
      <c r="O319" s="27"/>
      <c r="P319" s="27"/>
      <c r="Q319" s="27"/>
      <c r="R319" s="27"/>
    </row>
    <row r="320" spans="1:18" x14ac:dyDescent="0.3">
      <c r="A320" s="27"/>
      <c r="B320" s="27"/>
      <c r="C320" s="27"/>
      <c r="D320" s="27"/>
      <c r="E320" s="27"/>
      <c r="F320" s="27"/>
      <c r="G320" s="28">
        <f t="shared" si="4"/>
        <v>0</v>
      </c>
      <c r="H320" s="29"/>
      <c r="I320" s="27"/>
      <c r="J320" s="27"/>
      <c r="K320" s="27"/>
      <c r="L320" s="27"/>
      <c r="M320" s="27"/>
      <c r="N320" s="27"/>
      <c r="O320" s="27"/>
      <c r="P320" s="27"/>
      <c r="Q320" s="27"/>
      <c r="R320" s="27"/>
    </row>
    <row r="321" spans="1:18" x14ac:dyDescent="0.3">
      <c r="A321" s="27"/>
      <c r="B321" s="27"/>
      <c r="C321" s="27"/>
      <c r="D321" s="27"/>
      <c r="E321" s="27"/>
      <c r="F321" s="27"/>
      <c r="G321" s="28">
        <f t="shared" si="4"/>
        <v>0</v>
      </c>
      <c r="H321" s="29"/>
      <c r="I321" s="27"/>
      <c r="J321" s="27"/>
      <c r="K321" s="27"/>
      <c r="L321" s="27"/>
      <c r="M321" s="27"/>
      <c r="N321" s="27"/>
      <c r="O321" s="27"/>
      <c r="P321" s="27"/>
      <c r="Q321" s="27"/>
      <c r="R321" s="27"/>
    </row>
    <row r="322" spans="1:18" x14ac:dyDescent="0.3">
      <c r="A322" s="27"/>
      <c r="B322" s="27"/>
      <c r="C322" s="27"/>
      <c r="D322" s="27"/>
      <c r="E322" s="27"/>
      <c r="F322" s="27"/>
      <c r="G322" s="28">
        <f t="shared" si="4"/>
        <v>0</v>
      </c>
      <c r="H322" s="29"/>
      <c r="I322" s="27"/>
      <c r="J322" s="27"/>
      <c r="K322" s="27"/>
      <c r="L322" s="27"/>
      <c r="M322" s="27"/>
      <c r="N322" s="27"/>
      <c r="O322" s="27"/>
      <c r="P322" s="27"/>
      <c r="Q322" s="27"/>
      <c r="R322" s="27"/>
    </row>
    <row r="323" spans="1:18" x14ac:dyDescent="0.3">
      <c r="A323" s="27"/>
      <c r="B323" s="27"/>
      <c r="C323" s="27"/>
      <c r="D323" s="27"/>
      <c r="E323" s="27"/>
      <c r="F323" s="27"/>
      <c r="G323" s="28">
        <f t="shared" si="4"/>
        <v>0</v>
      </c>
      <c r="H323" s="29"/>
      <c r="I323" s="27"/>
      <c r="J323" s="27"/>
      <c r="K323" s="27"/>
      <c r="L323" s="27"/>
      <c r="M323" s="27"/>
      <c r="N323" s="27"/>
      <c r="O323" s="27"/>
      <c r="P323" s="27"/>
      <c r="Q323" s="27"/>
      <c r="R323" s="27"/>
    </row>
    <row r="324" spans="1:18" x14ac:dyDescent="0.3">
      <c r="A324" s="27"/>
      <c r="B324" s="27"/>
      <c r="C324" s="27"/>
      <c r="D324" s="27"/>
      <c r="E324" s="27"/>
      <c r="F324" s="27"/>
      <c r="G324" s="28">
        <f t="shared" si="4"/>
        <v>0</v>
      </c>
      <c r="H324" s="29"/>
      <c r="I324" s="27"/>
      <c r="J324" s="27"/>
      <c r="K324" s="27"/>
      <c r="L324" s="27"/>
      <c r="M324" s="27"/>
      <c r="N324" s="27"/>
      <c r="O324" s="27"/>
      <c r="P324" s="27"/>
      <c r="Q324" s="27"/>
      <c r="R324" s="27"/>
    </row>
    <row r="325" spans="1:18" x14ac:dyDescent="0.3">
      <c r="A325" s="27"/>
      <c r="B325" s="27"/>
      <c r="C325" s="27"/>
      <c r="D325" s="27"/>
      <c r="E325" s="27"/>
      <c r="F325" s="27"/>
      <c r="G325" s="28">
        <f t="shared" si="4"/>
        <v>0</v>
      </c>
      <c r="H325" s="29"/>
      <c r="I325" s="27"/>
      <c r="J325" s="27"/>
      <c r="K325" s="27"/>
      <c r="L325" s="27"/>
      <c r="M325" s="27"/>
      <c r="N325" s="27"/>
      <c r="O325" s="27"/>
      <c r="P325" s="27"/>
      <c r="Q325" s="27"/>
      <c r="R325" s="27"/>
    </row>
    <row r="326" spans="1:18" x14ac:dyDescent="0.3">
      <c r="A326" s="27"/>
      <c r="B326" s="27"/>
      <c r="C326" s="27"/>
      <c r="D326" s="27"/>
      <c r="E326" s="27"/>
      <c r="F326" s="27"/>
      <c r="G326" s="28">
        <f t="shared" si="4"/>
        <v>0</v>
      </c>
      <c r="H326" s="29"/>
      <c r="I326" s="27"/>
      <c r="J326" s="27"/>
      <c r="K326" s="27"/>
      <c r="L326" s="27"/>
      <c r="M326" s="27"/>
      <c r="N326" s="27"/>
      <c r="O326" s="27"/>
      <c r="P326" s="27"/>
      <c r="Q326" s="27"/>
      <c r="R326" s="27"/>
    </row>
    <row r="327" spans="1:18" x14ac:dyDescent="0.3">
      <c r="A327" s="27"/>
      <c r="B327" s="27"/>
      <c r="C327" s="27"/>
      <c r="D327" s="27"/>
      <c r="E327" s="27"/>
      <c r="F327" s="27"/>
      <c r="G327" s="28">
        <f t="shared" si="4"/>
        <v>0</v>
      </c>
      <c r="H327" s="29"/>
      <c r="I327" s="27"/>
      <c r="J327" s="27"/>
      <c r="K327" s="27"/>
      <c r="L327" s="27"/>
      <c r="M327" s="27"/>
      <c r="N327" s="27"/>
      <c r="O327" s="27"/>
      <c r="P327" s="27"/>
      <c r="Q327" s="27"/>
      <c r="R327" s="27"/>
    </row>
    <row r="328" spans="1:18" x14ac:dyDescent="0.3">
      <c r="A328" s="27"/>
      <c r="B328" s="27"/>
      <c r="C328" s="27"/>
      <c r="D328" s="27"/>
      <c r="E328" s="27"/>
      <c r="F328" s="27"/>
      <c r="G328" s="28">
        <f t="shared" si="4"/>
        <v>0</v>
      </c>
      <c r="H328" s="29"/>
      <c r="I328" s="27"/>
      <c r="J328" s="27"/>
      <c r="K328" s="27"/>
      <c r="L328" s="27"/>
      <c r="M328" s="27"/>
      <c r="N328" s="27"/>
      <c r="O328" s="27"/>
      <c r="P328" s="27"/>
      <c r="Q328" s="27"/>
      <c r="R328" s="27"/>
    </row>
    <row r="329" spans="1:18" x14ac:dyDescent="0.3">
      <c r="A329" s="27"/>
      <c r="B329" s="27"/>
      <c r="C329" s="27"/>
      <c r="D329" s="27"/>
      <c r="E329" s="27"/>
      <c r="F329" s="27"/>
      <c r="G329" s="28">
        <f t="shared" si="4"/>
        <v>0</v>
      </c>
      <c r="H329" s="29"/>
      <c r="I329" s="27"/>
      <c r="J329" s="27"/>
      <c r="K329" s="27"/>
      <c r="L329" s="27"/>
      <c r="M329" s="27"/>
      <c r="N329" s="27"/>
      <c r="O329" s="27"/>
      <c r="P329" s="27"/>
      <c r="Q329" s="27"/>
      <c r="R329" s="27"/>
    </row>
    <row r="330" spans="1:18" x14ac:dyDescent="0.3">
      <c r="A330" s="27"/>
      <c r="B330" s="27"/>
      <c r="C330" s="27"/>
      <c r="D330" s="27"/>
      <c r="E330" s="27"/>
      <c r="F330" s="27"/>
      <c r="G330" s="28">
        <f t="shared" si="4"/>
        <v>0</v>
      </c>
      <c r="H330" s="29"/>
      <c r="I330" s="27"/>
      <c r="J330" s="27"/>
      <c r="K330" s="27"/>
      <c r="L330" s="27"/>
      <c r="M330" s="27"/>
      <c r="N330" s="27"/>
      <c r="O330" s="27"/>
      <c r="P330" s="27"/>
      <c r="Q330" s="27"/>
      <c r="R330" s="27"/>
    </row>
    <row r="331" spans="1:18" x14ac:dyDescent="0.3">
      <c r="A331" s="27"/>
      <c r="B331" s="27"/>
      <c r="C331" s="27"/>
      <c r="D331" s="27"/>
      <c r="E331" s="27"/>
      <c r="F331" s="27"/>
      <c r="G331" s="28">
        <f t="shared" si="4"/>
        <v>0</v>
      </c>
      <c r="H331" s="29"/>
      <c r="I331" s="27"/>
      <c r="J331" s="27"/>
      <c r="K331" s="27"/>
      <c r="L331" s="27"/>
      <c r="M331" s="27"/>
      <c r="N331" s="27"/>
      <c r="O331" s="27"/>
      <c r="P331" s="27"/>
      <c r="Q331" s="27"/>
      <c r="R331" s="27"/>
    </row>
    <row r="332" spans="1:18" x14ac:dyDescent="0.3">
      <c r="A332" s="27"/>
      <c r="B332" s="27"/>
      <c r="C332" s="27"/>
      <c r="D332" s="27"/>
      <c r="E332" s="27"/>
      <c r="F332" s="27"/>
      <c r="G332" s="28">
        <f t="shared" si="4"/>
        <v>0</v>
      </c>
      <c r="H332" s="29"/>
      <c r="I332" s="27"/>
      <c r="J332" s="27"/>
      <c r="K332" s="27"/>
      <c r="L332" s="27"/>
      <c r="M332" s="27"/>
      <c r="N332" s="27"/>
      <c r="O332" s="27"/>
      <c r="P332" s="27"/>
      <c r="Q332" s="27"/>
      <c r="R332" s="27"/>
    </row>
    <row r="333" spans="1:18" x14ac:dyDescent="0.3">
      <c r="A333" s="27"/>
      <c r="B333" s="27"/>
      <c r="C333" s="27"/>
      <c r="D333" s="27"/>
      <c r="E333" s="27"/>
      <c r="F333" s="27"/>
      <c r="G333" s="28">
        <f t="shared" ref="G333:G396" si="5">ABS((E333*1000+F333)-(C333*1000+D333))/1000</f>
        <v>0</v>
      </c>
      <c r="H333" s="29"/>
      <c r="I333" s="27"/>
      <c r="J333" s="27"/>
      <c r="K333" s="27"/>
      <c r="L333" s="27"/>
      <c r="M333" s="27"/>
      <c r="N333" s="27"/>
      <c r="O333" s="27"/>
      <c r="P333" s="27"/>
      <c r="Q333" s="27"/>
      <c r="R333" s="27"/>
    </row>
    <row r="334" spans="1:18" x14ac:dyDescent="0.3">
      <c r="A334" s="27"/>
      <c r="B334" s="27"/>
      <c r="C334" s="27"/>
      <c r="D334" s="27"/>
      <c r="E334" s="27"/>
      <c r="F334" s="27"/>
      <c r="G334" s="28">
        <f t="shared" si="5"/>
        <v>0</v>
      </c>
      <c r="H334" s="29"/>
      <c r="I334" s="27"/>
      <c r="J334" s="27"/>
      <c r="K334" s="27"/>
      <c r="L334" s="27"/>
      <c r="M334" s="27"/>
      <c r="N334" s="27"/>
      <c r="O334" s="27"/>
      <c r="P334" s="27"/>
      <c r="Q334" s="27"/>
      <c r="R334" s="27"/>
    </row>
    <row r="335" spans="1:18" x14ac:dyDescent="0.3">
      <c r="A335" s="27"/>
      <c r="B335" s="27"/>
      <c r="C335" s="27"/>
      <c r="D335" s="27"/>
      <c r="E335" s="27"/>
      <c r="F335" s="27"/>
      <c r="G335" s="28">
        <f t="shared" si="5"/>
        <v>0</v>
      </c>
      <c r="H335" s="29"/>
      <c r="I335" s="27"/>
      <c r="J335" s="27"/>
      <c r="K335" s="27"/>
      <c r="L335" s="27"/>
      <c r="M335" s="27"/>
      <c r="N335" s="27"/>
      <c r="O335" s="27"/>
      <c r="P335" s="27"/>
      <c r="Q335" s="27"/>
      <c r="R335" s="27"/>
    </row>
    <row r="336" spans="1:18" x14ac:dyDescent="0.3">
      <c r="A336" s="27"/>
      <c r="B336" s="27"/>
      <c r="C336" s="27"/>
      <c r="D336" s="27"/>
      <c r="E336" s="27"/>
      <c r="F336" s="27"/>
      <c r="G336" s="28">
        <f t="shared" si="5"/>
        <v>0</v>
      </c>
      <c r="H336" s="29"/>
      <c r="I336" s="27"/>
      <c r="J336" s="27"/>
      <c r="K336" s="27"/>
      <c r="L336" s="27"/>
      <c r="M336" s="27"/>
      <c r="N336" s="27"/>
      <c r="O336" s="27"/>
      <c r="P336" s="27"/>
      <c r="Q336" s="27"/>
      <c r="R336" s="27"/>
    </row>
    <row r="337" spans="1:18" x14ac:dyDescent="0.3">
      <c r="A337" s="27"/>
      <c r="B337" s="27"/>
      <c r="C337" s="27"/>
      <c r="D337" s="27"/>
      <c r="E337" s="27"/>
      <c r="F337" s="27"/>
      <c r="G337" s="28">
        <f t="shared" si="5"/>
        <v>0</v>
      </c>
      <c r="H337" s="29"/>
      <c r="I337" s="27"/>
      <c r="J337" s="27"/>
      <c r="K337" s="27"/>
      <c r="L337" s="27"/>
      <c r="M337" s="27"/>
      <c r="N337" s="27"/>
      <c r="O337" s="27"/>
      <c r="P337" s="27"/>
      <c r="Q337" s="27"/>
      <c r="R337" s="27"/>
    </row>
    <row r="338" spans="1:18" x14ac:dyDescent="0.3">
      <c r="A338" s="27"/>
      <c r="B338" s="27"/>
      <c r="C338" s="27"/>
      <c r="D338" s="27"/>
      <c r="E338" s="27"/>
      <c r="F338" s="27"/>
      <c r="G338" s="28">
        <f t="shared" si="5"/>
        <v>0</v>
      </c>
      <c r="H338" s="29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1:18" x14ac:dyDescent="0.3">
      <c r="A339" s="27"/>
      <c r="B339" s="27"/>
      <c r="C339" s="27"/>
      <c r="D339" s="27"/>
      <c r="E339" s="27"/>
      <c r="F339" s="27"/>
      <c r="G339" s="28">
        <f t="shared" si="5"/>
        <v>0</v>
      </c>
      <c r="H339" s="29"/>
      <c r="I339" s="27"/>
      <c r="J339" s="27"/>
      <c r="K339" s="27"/>
      <c r="L339" s="27"/>
      <c r="M339" s="27"/>
      <c r="N339" s="27"/>
      <c r="O339" s="27"/>
      <c r="P339" s="27"/>
      <c r="Q339" s="27"/>
      <c r="R339" s="27"/>
    </row>
    <row r="340" spans="1:18" x14ac:dyDescent="0.3">
      <c r="A340" s="27"/>
      <c r="B340" s="27"/>
      <c r="C340" s="27"/>
      <c r="D340" s="27"/>
      <c r="E340" s="27"/>
      <c r="F340" s="27"/>
      <c r="G340" s="28">
        <f t="shared" si="5"/>
        <v>0</v>
      </c>
      <c r="H340" s="29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1:18" x14ac:dyDescent="0.3">
      <c r="A341" s="27"/>
      <c r="B341" s="27"/>
      <c r="C341" s="27"/>
      <c r="D341" s="27"/>
      <c r="E341" s="27"/>
      <c r="F341" s="27"/>
      <c r="G341" s="28">
        <f t="shared" si="5"/>
        <v>0</v>
      </c>
      <c r="H341" s="29"/>
      <c r="I341" s="27"/>
      <c r="J341" s="27"/>
      <c r="K341" s="27"/>
      <c r="L341" s="27"/>
      <c r="M341" s="27"/>
      <c r="N341" s="27"/>
      <c r="O341" s="27"/>
      <c r="P341" s="27"/>
      <c r="Q341" s="27"/>
      <c r="R341" s="27"/>
    </row>
    <row r="342" spans="1:18" x14ac:dyDescent="0.3">
      <c r="A342" s="27"/>
      <c r="B342" s="27"/>
      <c r="C342" s="27"/>
      <c r="D342" s="27"/>
      <c r="E342" s="27"/>
      <c r="F342" s="27"/>
      <c r="G342" s="28">
        <f t="shared" si="5"/>
        <v>0</v>
      </c>
      <c r="H342" s="29"/>
      <c r="I342" s="27"/>
      <c r="J342" s="27"/>
      <c r="K342" s="27"/>
      <c r="L342" s="27"/>
      <c r="M342" s="27"/>
      <c r="N342" s="27"/>
      <c r="O342" s="27"/>
      <c r="P342" s="27"/>
      <c r="Q342" s="27"/>
      <c r="R342" s="27"/>
    </row>
    <row r="343" spans="1:18" x14ac:dyDescent="0.3">
      <c r="A343" s="27"/>
      <c r="B343" s="27"/>
      <c r="C343" s="27"/>
      <c r="D343" s="27"/>
      <c r="E343" s="27"/>
      <c r="F343" s="27"/>
      <c r="G343" s="28">
        <f t="shared" si="5"/>
        <v>0</v>
      </c>
      <c r="H343" s="29"/>
      <c r="I343" s="27"/>
      <c r="J343" s="27"/>
      <c r="K343" s="27"/>
      <c r="L343" s="27"/>
      <c r="M343" s="27"/>
      <c r="N343" s="27"/>
      <c r="O343" s="27"/>
      <c r="P343" s="27"/>
      <c r="Q343" s="27"/>
      <c r="R343" s="27"/>
    </row>
    <row r="344" spans="1:18" x14ac:dyDescent="0.3">
      <c r="A344" s="27"/>
      <c r="B344" s="27"/>
      <c r="C344" s="27"/>
      <c r="D344" s="27"/>
      <c r="E344" s="27"/>
      <c r="F344" s="27"/>
      <c r="G344" s="28">
        <f t="shared" si="5"/>
        <v>0</v>
      </c>
      <c r="H344" s="29"/>
      <c r="I344" s="27"/>
      <c r="J344" s="27"/>
      <c r="K344" s="27"/>
      <c r="L344" s="27"/>
      <c r="M344" s="27"/>
      <c r="N344" s="27"/>
      <c r="O344" s="27"/>
      <c r="P344" s="27"/>
      <c r="Q344" s="27"/>
      <c r="R344" s="27"/>
    </row>
    <row r="345" spans="1:18" x14ac:dyDescent="0.3">
      <c r="A345" s="27"/>
      <c r="B345" s="27"/>
      <c r="C345" s="27"/>
      <c r="D345" s="27"/>
      <c r="E345" s="27"/>
      <c r="F345" s="27"/>
      <c r="G345" s="28">
        <f t="shared" si="5"/>
        <v>0</v>
      </c>
      <c r="H345" s="29"/>
      <c r="I345" s="27"/>
      <c r="J345" s="27"/>
      <c r="K345" s="27"/>
      <c r="L345" s="27"/>
      <c r="M345" s="27"/>
      <c r="N345" s="27"/>
      <c r="O345" s="27"/>
      <c r="P345" s="27"/>
      <c r="Q345" s="27"/>
      <c r="R345" s="27"/>
    </row>
    <row r="346" spans="1:18" x14ac:dyDescent="0.3">
      <c r="A346" s="27"/>
      <c r="B346" s="27"/>
      <c r="C346" s="27"/>
      <c r="D346" s="27"/>
      <c r="E346" s="27"/>
      <c r="F346" s="27"/>
      <c r="G346" s="28">
        <f t="shared" si="5"/>
        <v>0</v>
      </c>
      <c r="H346" s="29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x14ac:dyDescent="0.3">
      <c r="A347" s="27"/>
      <c r="B347" s="27"/>
      <c r="C347" s="27"/>
      <c r="D347" s="27"/>
      <c r="E347" s="27"/>
      <c r="F347" s="27"/>
      <c r="G347" s="28">
        <f t="shared" si="5"/>
        <v>0</v>
      </c>
      <c r="H347" s="29"/>
      <c r="I347" s="27"/>
      <c r="J347" s="27"/>
      <c r="K347" s="27"/>
      <c r="L347" s="27"/>
      <c r="M347" s="27"/>
      <c r="N347" s="27"/>
      <c r="O347" s="27"/>
      <c r="P347" s="27"/>
      <c r="Q347" s="27"/>
      <c r="R347" s="27"/>
    </row>
    <row r="348" spans="1:18" x14ac:dyDescent="0.3">
      <c r="A348" s="27"/>
      <c r="B348" s="27"/>
      <c r="C348" s="27"/>
      <c r="D348" s="27"/>
      <c r="E348" s="27"/>
      <c r="F348" s="27"/>
      <c r="G348" s="28">
        <f t="shared" si="5"/>
        <v>0</v>
      </c>
      <c r="H348" s="29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  <row r="349" spans="1:18" x14ac:dyDescent="0.3">
      <c r="A349" s="27"/>
      <c r="B349" s="27"/>
      <c r="C349" s="27"/>
      <c r="D349" s="27"/>
      <c r="E349" s="27"/>
      <c r="F349" s="27"/>
      <c r="G349" s="28">
        <f t="shared" si="5"/>
        <v>0</v>
      </c>
      <c r="H349" s="29"/>
      <c r="I349" s="27"/>
      <c r="J349" s="27"/>
      <c r="K349" s="27"/>
      <c r="L349" s="27"/>
      <c r="M349" s="27"/>
      <c r="N349" s="27"/>
      <c r="O349" s="27"/>
      <c r="P349" s="27"/>
      <c r="Q349" s="27"/>
      <c r="R349" s="27"/>
    </row>
    <row r="350" spans="1:18" x14ac:dyDescent="0.3">
      <c r="A350" s="27"/>
      <c r="B350" s="27"/>
      <c r="C350" s="27"/>
      <c r="D350" s="27"/>
      <c r="E350" s="27"/>
      <c r="F350" s="27"/>
      <c r="G350" s="28">
        <f t="shared" si="5"/>
        <v>0</v>
      </c>
      <c r="H350" s="29"/>
      <c r="I350" s="27"/>
      <c r="J350" s="27"/>
      <c r="K350" s="27"/>
      <c r="L350" s="27"/>
      <c r="M350" s="27"/>
      <c r="N350" s="27"/>
      <c r="O350" s="27"/>
      <c r="P350" s="27"/>
      <c r="Q350" s="27"/>
      <c r="R350" s="27"/>
    </row>
    <row r="351" spans="1:18" x14ac:dyDescent="0.3">
      <c r="A351" s="27"/>
      <c r="B351" s="27"/>
      <c r="C351" s="27"/>
      <c r="D351" s="27"/>
      <c r="E351" s="27"/>
      <c r="F351" s="27"/>
      <c r="G351" s="28">
        <f t="shared" si="5"/>
        <v>0</v>
      </c>
      <c r="H351" s="29"/>
      <c r="I351" s="27"/>
      <c r="J351" s="27"/>
      <c r="K351" s="27"/>
      <c r="L351" s="27"/>
      <c r="M351" s="27"/>
      <c r="N351" s="27"/>
      <c r="O351" s="27"/>
      <c r="P351" s="27"/>
      <c r="Q351" s="27"/>
      <c r="R351" s="27"/>
    </row>
    <row r="352" spans="1:18" x14ac:dyDescent="0.3">
      <c r="A352" s="27"/>
      <c r="B352" s="27"/>
      <c r="C352" s="27"/>
      <c r="D352" s="27"/>
      <c r="E352" s="27"/>
      <c r="F352" s="27"/>
      <c r="G352" s="28">
        <f t="shared" si="5"/>
        <v>0</v>
      </c>
      <c r="H352" s="29"/>
      <c r="I352" s="27"/>
      <c r="J352" s="27"/>
      <c r="K352" s="27"/>
      <c r="L352" s="27"/>
      <c r="M352" s="27"/>
      <c r="N352" s="27"/>
      <c r="O352" s="27"/>
      <c r="P352" s="27"/>
      <c r="Q352" s="27"/>
      <c r="R352" s="27"/>
    </row>
    <row r="353" spans="1:18" x14ac:dyDescent="0.3">
      <c r="A353" s="27"/>
      <c r="B353" s="27"/>
      <c r="C353" s="27"/>
      <c r="D353" s="27"/>
      <c r="E353" s="27"/>
      <c r="F353" s="27"/>
      <c r="G353" s="28">
        <f t="shared" si="5"/>
        <v>0</v>
      </c>
      <c r="H353" s="29"/>
      <c r="I353" s="27"/>
      <c r="J353" s="27"/>
      <c r="K353" s="27"/>
      <c r="L353" s="27"/>
      <c r="M353" s="27"/>
      <c r="N353" s="27"/>
      <c r="O353" s="27"/>
      <c r="P353" s="27"/>
      <c r="Q353" s="27"/>
      <c r="R353" s="27"/>
    </row>
    <row r="354" spans="1:18" x14ac:dyDescent="0.3">
      <c r="A354" s="27"/>
      <c r="B354" s="27"/>
      <c r="C354" s="27"/>
      <c r="D354" s="27"/>
      <c r="E354" s="27"/>
      <c r="F354" s="27"/>
      <c r="G354" s="28">
        <f t="shared" si="5"/>
        <v>0</v>
      </c>
      <c r="H354" s="29"/>
      <c r="I354" s="27"/>
      <c r="J354" s="27"/>
      <c r="K354" s="27"/>
      <c r="L354" s="27"/>
      <c r="M354" s="27"/>
      <c r="N354" s="27"/>
      <c r="O354" s="27"/>
      <c r="P354" s="27"/>
      <c r="Q354" s="27"/>
      <c r="R354" s="27"/>
    </row>
    <row r="355" spans="1:18" x14ac:dyDescent="0.3">
      <c r="A355" s="27"/>
      <c r="B355" s="27"/>
      <c r="C355" s="27"/>
      <c r="D355" s="27"/>
      <c r="E355" s="27"/>
      <c r="F355" s="27"/>
      <c r="G355" s="28">
        <f t="shared" si="5"/>
        <v>0</v>
      </c>
      <c r="H355" s="29"/>
      <c r="I355" s="27"/>
      <c r="J355" s="27"/>
      <c r="K355" s="27"/>
      <c r="L355" s="27"/>
      <c r="M355" s="27"/>
      <c r="N355" s="27"/>
      <c r="O355" s="27"/>
      <c r="P355" s="27"/>
      <c r="Q355" s="27"/>
      <c r="R355" s="27"/>
    </row>
    <row r="356" spans="1:18" x14ac:dyDescent="0.3">
      <c r="A356" s="27"/>
      <c r="B356" s="27"/>
      <c r="C356" s="27"/>
      <c r="D356" s="27"/>
      <c r="E356" s="27"/>
      <c r="F356" s="27"/>
      <c r="G356" s="28">
        <f t="shared" si="5"/>
        <v>0</v>
      </c>
      <c r="H356" s="29"/>
      <c r="I356" s="27"/>
      <c r="J356" s="27"/>
      <c r="K356" s="27"/>
      <c r="L356" s="27"/>
      <c r="M356" s="27"/>
      <c r="N356" s="27"/>
      <c r="O356" s="27"/>
      <c r="P356" s="27"/>
      <c r="Q356" s="27"/>
      <c r="R356" s="27"/>
    </row>
    <row r="357" spans="1:18" x14ac:dyDescent="0.3">
      <c r="A357" s="27"/>
      <c r="B357" s="27"/>
      <c r="C357" s="27"/>
      <c r="D357" s="27"/>
      <c r="E357" s="27"/>
      <c r="F357" s="27"/>
      <c r="G357" s="28">
        <f t="shared" si="5"/>
        <v>0</v>
      </c>
      <c r="H357" s="29"/>
      <c r="I357" s="27"/>
      <c r="J357" s="27"/>
      <c r="K357" s="27"/>
      <c r="L357" s="27"/>
      <c r="M357" s="27"/>
      <c r="N357" s="27"/>
      <c r="O357" s="27"/>
      <c r="P357" s="27"/>
      <c r="Q357" s="27"/>
      <c r="R357" s="27"/>
    </row>
    <row r="358" spans="1:18" x14ac:dyDescent="0.3">
      <c r="A358" s="27"/>
      <c r="B358" s="27"/>
      <c r="C358" s="27"/>
      <c r="D358" s="27"/>
      <c r="E358" s="27"/>
      <c r="F358" s="27"/>
      <c r="G358" s="28">
        <f t="shared" si="5"/>
        <v>0</v>
      </c>
      <c r="H358" s="29"/>
      <c r="I358" s="27"/>
      <c r="J358" s="27"/>
      <c r="K358" s="27"/>
      <c r="L358" s="27"/>
      <c r="M358" s="27"/>
      <c r="N358" s="27"/>
      <c r="O358" s="27"/>
      <c r="P358" s="27"/>
      <c r="Q358" s="27"/>
      <c r="R358" s="27"/>
    </row>
    <row r="359" spans="1:18" x14ac:dyDescent="0.3">
      <c r="A359" s="27"/>
      <c r="B359" s="27"/>
      <c r="C359" s="27"/>
      <c r="D359" s="27"/>
      <c r="E359" s="27"/>
      <c r="F359" s="27"/>
      <c r="G359" s="28">
        <f t="shared" si="5"/>
        <v>0</v>
      </c>
      <c r="H359" s="29"/>
      <c r="I359" s="27"/>
      <c r="J359" s="27"/>
      <c r="K359" s="27"/>
      <c r="L359" s="27"/>
      <c r="M359" s="27"/>
      <c r="N359" s="27"/>
      <c r="O359" s="27"/>
      <c r="P359" s="27"/>
      <c r="Q359" s="27"/>
      <c r="R359" s="27"/>
    </row>
    <row r="360" spans="1:18" x14ac:dyDescent="0.3">
      <c r="A360" s="27"/>
      <c r="B360" s="27"/>
      <c r="C360" s="27"/>
      <c r="D360" s="27"/>
      <c r="E360" s="27"/>
      <c r="F360" s="27"/>
      <c r="G360" s="28">
        <f t="shared" si="5"/>
        <v>0</v>
      </c>
      <c r="H360" s="29"/>
      <c r="I360" s="27"/>
      <c r="J360" s="27"/>
      <c r="K360" s="27"/>
      <c r="L360" s="27"/>
      <c r="M360" s="27"/>
      <c r="N360" s="27"/>
      <c r="O360" s="27"/>
      <c r="P360" s="27"/>
      <c r="Q360" s="27"/>
      <c r="R360" s="27"/>
    </row>
    <row r="361" spans="1:18" x14ac:dyDescent="0.3">
      <c r="A361" s="27"/>
      <c r="B361" s="27"/>
      <c r="C361" s="27"/>
      <c r="D361" s="27"/>
      <c r="E361" s="27"/>
      <c r="F361" s="27"/>
      <c r="G361" s="28">
        <f t="shared" si="5"/>
        <v>0</v>
      </c>
      <c r="H361" s="29"/>
      <c r="I361" s="27"/>
      <c r="J361" s="27"/>
      <c r="K361" s="27"/>
      <c r="L361" s="27"/>
      <c r="M361" s="27"/>
      <c r="N361" s="27"/>
      <c r="O361" s="27"/>
      <c r="P361" s="27"/>
      <c r="Q361" s="27"/>
      <c r="R361" s="27"/>
    </row>
    <row r="362" spans="1:18" x14ac:dyDescent="0.3">
      <c r="A362" s="27"/>
      <c r="B362" s="27"/>
      <c r="C362" s="27"/>
      <c r="D362" s="27"/>
      <c r="E362" s="27"/>
      <c r="F362" s="27"/>
      <c r="G362" s="28">
        <f t="shared" si="5"/>
        <v>0</v>
      </c>
      <c r="H362" s="29"/>
      <c r="I362" s="27"/>
      <c r="J362" s="27"/>
      <c r="K362" s="27"/>
      <c r="L362" s="27"/>
      <c r="M362" s="27"/>
      <c r="N362" s="27"/>
      <c r="O362" s="27"/>
      <c r="P362" s="27"/>
      <c r="Q362" s="27"/>
      <c r="R362" s="27"/>
    </row>
    <row r="363" spans="1:18" x14ac:dyDescent="0.3">
      <c r="A363" s="27"/>
      <c r="B363" s="27"/>
      <c r="C363" s="27"/>
      <c r="D363" s="27"/>
      <c r="E363" s="27"/>
      <c r="F363" s="27"/>
      <c r="G363" s="28">
        <f t="shared" si="5"/>
        <v>0</v>
      </c>
      <c r="H363" s="29"/>
      <c r="I363" s="27"/>
      <c r="J363" s="27"/>
      <c r="K363" s="27"/>
      <c r="L363" s="27"/>
      <c r="M363" s="27"/>
      <c r="N363" s="27"/>
      <c r="O363" s="27"/>
      <c r="P363" s="27"/>
      <c r="Q363" s="27"/>
      <c r="R363" s="27"/>
    </row>
    <row r="364" spans="1:18" x14ac:dyDescent="0.3">
      <c r="A364" s="27"/>
      <c r="B364" s="27"/>
      <c r="C364" s="27"/>
      <c r="D364" s="27"/>
      <c r="E364" s="27"/>
      <c r="F364" s="27"/>
      <c r="G364" s="28">
        <f t="shared" si="5"/>
        <v>0</v>
      </c>
      <c r="H364" s="29"/>
      <c r="I364" s="27"/>
      <c r="J364" s="27"/>
      <c r="K364" s="27"/>
      <c r="L364" s="27"/>
      <c r="M364" s="27"/>
      <c r="N364" s="27"/>
      <c r="O364" s="27"/>
      <c r="P364" s="27"/>
      <c r="Q364" s="27"/>
      <c r="R364" s="27"/>
    </row>
    <row r="365" spans="1:18" x14ac:dyDescent="0.3">
      <c r="A365" s="27"/>
      <c r="B365" s="27"/>
      <c r="C365" s="27"/>
      <c r="D365" s="27"/>
      <c r="E365" s="27"/>
      <c r="F365" s="27"/>
      <c r="G365" s="28">
        <f t="shared" si="5"/>
        <v>0</v>
      </c>
      <c r="H365" s="29"/>
      <c r="I365" s="27"/>
      <c r="J365" s="27"/>
      <c r="K365" s="27"/>
      <c r="L365" s="27"/>
      <c r="M365" s="27"/>
      <c r="N365" s="27"/>
      <c r="O365" s="27"/>
      <c r="P365" s="27"/>
      <c r="Q365" s="27"/>
      <c r="R365" s="27"/>
    </row>
    <row r="366" spans="1:18" x14ac:dyDescent="0.3">
      <c r="A366" s="27"/>
      <c r="B366" s="27"/>
      <c r="C366" s="27"/>
      <c r="D366" s="27"/>
      <c r="E366" s="27"/>
      <c r="F366" s="27"/>
      <c r="G366" s="28">
        <f t="shared" si="5"/>
        <v>0</v>
      </c>
      <c r="H366" s="29"/>
      <c r="I366" s="27"/>
      <c r="J366" s="27"/>
      <c r="K366" s="27"/>
      <c r="L366" s="27"/>
      <c r="M366" s="27"/>
      <c r="N366" s="27"/>
      <c r="O366" s="27"/>
      <c r="P366" s="27"/>
      <c r="Q366" s="27"/>
      <c r="R366" s="27"/>
    </row>
    <row r="367" spans="1:18" x14ac:dyDescent="0.3">
      <c r="A367" s="27"/>
      <c r="B367" s="27"/>
      <c r="C367" s="27"/>
      <c r="D367" s="27"/>
      <c r="E367" s="27"/>
      <c r="F367" s="27"/>
      <c r="G367" s="28">
        <f t="shared" si="5"/>
        <v>0</v>
      </c>
      <c r="H367" s="29"/>
      <c r="I367" s="27"/>
      <c r="J367" s="27"/>
      <c r="K367" s="27"/>
      <c r="L367" s="27"/>
      <c r="M367" s="27"/>
      <c r="N367" s="27"/>
      <c r="O367" s="27"/>
      <c r="P367" s="27"/>
      <c r="Q367" s="27"/>
      <c r="R367" s="27"/>
    </row>
    <row r="368" spans="1:18" x14ac:dyDescent="0.3">
      <c r="A368" s="27"/>
      <c r="B368" s="27"/>
      <c r="C368" s="27"/>
      <c r="D368" s="27"/>
      <c r="E368" s="27"/>
      <c r="F368" s="27"/>
      <c r="G368" s="28">
        <f t="shared" si="5"/>
        <v>0</v>
      </c>
      <c r="H368" s="29"/>
      <c r="I368" s="27"/>
      <c r="J368" s="27"/>
      <c r="K368" s="27"/>
      <c r="L368" s="27"/>
      <c r="M368" s="27"/>
      <c r="N368" s="27"/>
      <c r="O368" s="27"/>
      <c r="P368" s="27"/>
      <c r="Q368" s="27"/>
      <c r="R368" s="27"/>
    </row>
    <row r="369" spans="1:18" x14ac:dyDescent="0.3">
      <c r="A369" s="27"/>
      <c r="B369" s="27"/>
      <c r="C369" s="27"/>
      <c r="D369" s="27"/>
      <c r="E369" s="27"/>
      <c r="F369" s="27"/>
      <c r="G369" s="28">
        <f t="shared" si="5"/>
        <v>0</v>
      </c>
      <c r="H369" s="29"/>
      <c r="I369" s="27"/>
      <c r="J369" s="27"/>
      <c r="K369" s="27"/>
      <c r="L369" s="27"/>
      <c r="M369" s="27"/>
      <c r="N369" s="27"/>
      <c r="O369" s="27"/>
      <c r="P369" s="27"/>
      <c r="Q369" s="27"/>
      <c r="R369" s="27"/>
    </row>
    <row r="370" spans="1:18" x14ac:dyDescent="0.3">
      <c r="A370" s="27"/>
      <c r="B370" s="27"/>
      <c r="C370" s="27"/>
      <c r="D370" s="27"/>
      <c r="E370" s="27"/>
      <c r="F370" s="27"/>
      <c r="G370" s="28">
        <f t="shared" si="5"/>
        <v>0</v>
      </c>
      <c r="H370" s="29"/>
      <c r="I370" s="27"/>
      <c r="J370" s="27"/>
      <c r="K370" s="27"/>
      <c r="L370" s="27"/>
      <c r="M370" s="27"/>
      <c r="N370" s="27"/>
      <c r="O370" s="27"/>
      <c r="P370" s="27"/>
      <c r="Q370" s="27"/>
      <c r="R370" s="27"/>
    </row>
    <row r="371" spans="1:18" x14ac:dyDescent="0.3">
      <c r="A371" s="27"/>
      <c r="B371" s="27"/>
      <c r="C371" s="27"/>
      <c r="D371" s="27"/>
      <c r="E371" s="27"/>
      <c r="F371" s="27"/>
      <c r="G371" s="28">
        <f t="shared" si="5"/>
        <v>0</v>
      </c>
      <c r="H371" s="29"/>
      <c r="I371" s="27"/>
      <c r="J371" s="27"/>
      <c r="K371" s="27"/>
      <c r="L371" s="27"/>
      <c r="M371" s="27"/>
      <c r="N371" s="27"/>
      <c r="O371" s="27"/>
      <c r="P371" s="27"/>
      <c r="Q371" s="27"/>
      <c r="R371" s="27"/>
    </row>
    <row r="372" spans="1:18" x14ac:dyDescent="0.3">
      <c r="A372" s="27"/>
      <c r="B372" s="27"/>
      <c r="C372" s="27"/>
      <c r="D372" s="27"/>
      <c r="E372" s="27"/>
      <c r="F372" s="27"/>
      <c r="G372" s="28">
        <f t="shared" si="5"/>
        <v>0</v>
      </c>
      <c r="H372" s="29"/>
      <c r="I372" s="27"/>
      <c r="J372" s="27"/>
      <c r="K372" s="27"/>
      <c r="L372" s="27"/>
      <c r="M372" s="27"/>
      <c r="N372" s="27"/>
      <c r="O372" s="27"/>
      <c r="P372" s="27"/>
      <c r="Q372" s="27"/>
      <c r="R372" s="27"/>
    </row>
    <row r="373" spans="1:18" x14ac:dyDescent="0.3">
      <c r="A373" s="27"/>
      <c r="B373" s="27"/>
      <c r="C373" s="27"/>
      <c r="D373" s="27"/>
      <c r="E373" s="27"/>
      <c r="F373" s="27"/>
      <c r="G373" s="28">
        <f t="shared" si="5"/>
        <v>0</v>
      </c>
      <c r="H373" s="29"/>
      <c r="I373" s="27"/>
      <c r="J373" s="27"/>
      <c r="K373" s="27"/>
      <c r="L373" s="27"/>
      <c r="M373" s="27"/>
      <c r="N373" s="27"/>
      <c r="O373" s="27"/>
      <c r="P373" s="27"/>
      <c r="Q373" s="27"/>
      <c r="R373" s="27"/>
    </row>
    <row r="374" spans="1:18" x14ac:dyDescent="0.3">
      <c r="A374" s="27"/>
      <c r="B374" s="27"/>
      <c r="C374" s="27"/>
      <c r="D374" s="27"/>
      <c r="E374" s="27"/>
      <c r="F374" s="27"/>
      <c r="G374" s="28">
        <f t="shared" si="5"/>
        <v>0</v>
      </c>
      <c r="H374" s="29"/>
      <c r="I374" s="27"/>
      <c r="J374" s="27"/>
      <c r="K374" s="27"/>
      <c r="L374" s="27"/>
      <c r="M374" s="27"/>
      <c r="N374" s="27"/>
      <c r="O374" s="27"/>
      <c r="P374" s="27"/>
      <c r="Q374" s="27"/>
      <c r="R374" s="27"/>
    </row>
    <row r="375" spans="1:18" x14ac:dyDescent="0.3">
      <c r="A375" s="27"/>
      <c r="B375" s="27"/>
      <c r="C375" s="27"/>
      <c r="D375" s="27"/>
      <c r="E375" s="27"/>
      <c r="F375" s="27"/>
      <c r="G375" s="28">
        <f t="shared" si="5"/>
        <v>0</v>
      </c>
      <c r="H375" s="29"/>
      <c r="I375" s="27"/>
      <c r="J375" s="27"/>
      <c r="K375" s="27"/>
      <c r="L375" s="27"/>
      <c r="M375" s="27"/>
      <c r="N375" s="27"/>
      <c r="O375" s="27"/>
      <c r="P375" s="27"/>
      <c r="Q375" s="27"/>
      <c r="R375" s="27"/>
    </row>
    <row r="376" spans="1:18" x14ac:dyDescent="0.3">
      <c r="A376" s="27"/>
      <c r="B376" s="27"/>
      <c r="C376" s="27"/>
      <c r="D376" s="27"/>
      <c r="E376" s="27"/>
      <c r="F376" s="27"/>
      <c r="G376" s="28">
        <f t="shared" si="5"/>
        <v>0</v>
      </c>
      <c r="H376" s="29"/>
      <c r="I376" s="27"/>
      <c r="J376" s="27"/>
      <c r="K376" s="27"/>
      <c r="L376" s="27"/>
      <c r="M376" s="27"/>
      <c r="N376" s="27"/>
      <c r="O376" s="27"/>
      <c r="P376" s="27"/>
      <c r="Q376" s="27"/>
      <c r="R376" s="27"/>
    </row>
    <row r="377" spans="1:18" x14ac:dyDescent="0.3">
      <c r="A377" s="27"/>
      <c r="B377" s="27"/>
      <c r="C377" s="27"/>
      <c r="D377" s="27"/>
      <c r="E377" s="27"/>
      <c r="F377" s="27"/>
      <c r="G377" s="28">
        <f t="shared" si="5"/>
        <v>0</v>
      </c>
      <c r="H377" s="29"/>
      <c r="I377" s="27"/>
      <c r="J377" s="27"/>
      <c r="K377" s="27"/>
      <c r="L377" s="27"/>
      <c r="M377" s="27"/>
      <c r="N377" s="27"/>
      <c r="O377" s="27"/>
      <c r="P377" s="27"/>
      <c r="Q377" s="27"/>
      <c r="R377" s="27"/>
    </row>
    <row r="378" spans="1:18" x14ac:dyDescent="0.3">
      <c r="A378" s="27"/>
      <c r="B378" s="27"/>
      <c r="C378" s="27"/>
      <c r="D378" s="27"/>
      <c r="E378" s="27"/>
      <c r="F378" s="27"/>
      <c r="G378" s="28">
        <f t="shared" si="5"/>
        <v>0</v>
      </c>
      <c r="H378" s="29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x14ac:dyDescent="0.3">
      <c r="A379" s="27"/>
      <c r="B379" s="27"/>
      <c r="C379" s="27"/>
      <c r="D379" s="27"/>
      <c r="E379" s="27"/>
      <c r="F379" s="27"/>
      <c r="G379" s="28">
        <f t="shared" si="5"/>
        <v>0</v>
      </c>
      <c r="H379" s="29"/>
      <c r="I379" s="27"/>
      <c r="J379" s="27"/>
      <c r="K379" s="27"/>
      <c r="L379" s="27"/>
      <c r="M379" s="27"/>
      <c r="N379" s="27"/>
      <c r="O379" s="27"/>
      <c r="P379" s="27"/>
      <c r="Q379" s="27"/>
      <c r="R379" s="27"/>
    </row>
    <row r="380" spans="1:18" x14ac:dyDescent="0.3">
      <c r="A380" s="27"/>
      <c r="B380" s="27"/>
      <c r="C380" s="27"/>
      <c r="D380" s="27"/>
      <c r="E380" s="27"/>
      <c r="F380" s="27"/>
      <c r="G380" s="28">
        <f t="shared" si="5"/>
        <v>0</v>
      </c>
      <c r="H380" s="29"/>
      <c r="I380" s="27"/>
      <c r="J380" s="27"/>
      <c r="K380" s="27"/>
      <c r="L380" s="27"/>
      <c r="M380" s="27"/>
      <c r="N380" s="27"/>
      <c r="O380" s="27"/>
      <c r="P380" s="27"/>
      <c r="Q380" s="27"/>
      <c r="R380" s="27"/>
    </row>
    <row r="381" spans="1:18" x14ac:dyDescent="0.3">
      <c r="A381" s="27"/>
      <c r="B381" s="27"/>
      <c r="C381" s="27"/>
      <c r="D381" s="27"/>
      <c r="E381" s="27"/>
      <c r="F381" s="27"/>
      <c r="G381" s="28">
        <f t="shared" si="5"/>
        <v>0</v>
      </c>
      <c r="H381" s="29"/>
      <c r="I381" s="27"/>
      <c r="J381" s="27"/>
      <c r="K381" s="27"/>
      <c r="L381" s="27"/>
      <c r="M381" s="27"/>
      <c r="N381" s="27"/>
      <c r="O381" s="27"/>
      <c r="P381" s="27"/>
      <c r="Q381" s="27"/>
      <c r="R381" s="27"/>
    </row>
    <row r="382" spans="1:18" x14ac:dyDescent="0.3">
      <c r="A382" s="27"/>
      <c r="B382" s="27"/>
      <c r="C382" s="27"/>
      <c r="D382" s="27"/>
      <c r="E382" s="27"/>
      <c r="F382" s="27"/>
      <c r="G382" s="28">
        <f t="shared" si="5"/>
        <v>0</v>
      </c>
      <c r="H382" s="29"/>
      <c r="I382" s="27"/>
      <c r="J382" s="27"/>
      <c r="K382" s="27"/>
      <c r="L382" s="27"/>
      <c r="M382" s="27"/>
      <c r="N382" s="27"/>
      <c r="O382" s="27"/>
      <c r="P382" s="27"/>
      <c r="Q382" s="27"/>
      <c r="R382" s="27"/>
    </row>
    <row r="383" spans="1:18" x14ac:dyDescent="0.3">
      <c r="A383" s="27"/>
      <c r="B383" s="27"/>
      <c r="C383" s="27"/>
      <c r="D383" s="27"/>
      <c r="E383" s="27"/>
      <c r="F383" s="27"/>
      <c r="G383" s="28">
        <f t="shared" si="5"/>
        <v>0</v>
      </c>
      <c r="H383" s="29"/>
      <c r="I383" s="27"/>
      <c r="J383" s="27"/>
      <c r="K383" s="27"/>
      <c r="L383" s="27"/>
      <c r="M383" s="27"/>
      <c r="N383" s="27"/>
      <c r="O383" s="27"/>
      <c r="P383" s="27"/>
      <c r="Q383" s="27"/>
      <c r="R383" s="27"/>
    </row>
    <row r="384" spans="1:18" x14ac:dyDescent="0.3">
      <c r="A384" s="27"/>
      <c r="B384" s="27"/>
      <c r="C384" s="27"/>
      <c r="D384" s="27"/>
      <c r="E384" s="27"/>
      <c r="F384" s="27"/>
      <c r="G384" s="28">
        <f t="shared" si="5"/>
        <v>0</v>
      </c>
      <c r="H384" s="29"/>
      <c r="I384" s="27"/>
      <c r="J384" s="27"/>
      <c r="K384" s="27"/>
      <c r="L384" s="27"/>
      <c r="M384" s="27"/>
      <c r="N384" s="27"/>
      <c r="O384" s="27"/>
      <c r="P384" s="27"/>
      <c r="Q384" s="27"/>
      <c r="R384" s="27"/>
    </row>
    <row r="385" spans="1:18" x14ac:dyDescent="0.3">
      <c r="A385" s="27"/>
      <c r="B385" s="27"/>
      <c r="C385" s="27"/>
      <c r="D385" s="27"/>
      <c r="E385" s="27"/>
      <c r="F385" s="27"/>
      <c r="G385" s="28">
        <f t="shared" si="5"/>
        <v>0</v>
      </c>
      <c r="H385" s="29"/>
      <c r="I385" s="27"/>
      <c r="J385" s="27"/>
      <c r="K385" s="27"/>
      <c r="L385" s="27"/>
      <c r="M385" s="27"/>
      <c r="N385" s="27"/>
      <c r="O385" s="27"/>
      <c r="P385" s="27"/>
      <c r="Q385" s="27"/>
      <c r="R385" s="27"/>
    </row>
    <row r="386" spans="1:18" x14ac:dyDescent="0.3">
      <c r="A386" s="27"/>
      <c r="B386" s="27"/>
      <c r="C386" s="27"/>
      <c r="D386" s="27"/>
      <c r="E386" s="27"/>
      <c r="F386" s="27"/>
      <c r="G386" s="28">
        <f t="shared" si="5"/>
        <v>0</v>
      </c>
      <c r="H386" s="29"/>
      <c r="I386" s="27"/>
      <c r="J386" s="27"/>
      <c r="K386" s="27"/>
      <c r="L386" s="27"/>
      <c r="M386" s="27"/>
      <c r="N386" s="27"/>
      <c r="O386" s="27"/>
      <c r="P386" s="27"/>
      <c r="Q386" s="27"/>
      <c r="R386" s="27"/>
    </row>
    <row r="387" spans="1:18" x14ac:dyDescent="0.3">
      <c r="A387" s="27"/>
      <c r="B387" s="27"/>
      <c r="C387" s="27"/>
      <c r="D387" s="27"/>
      <c r="E387" s="27"/>
      <c r="F387" s="27"/>
      <c r="G387" s="28">
        <f t="shared" si="5"/>
        <v>0</v>
      </c>
      <c r="H387" s="29"/>
      <c r="I387" s="27"/>
      <c r="J387" s="27"/>
      <c r="K387" s="27"/>
      <c r="L387" s="27"/>
      <c r="M387" s="27"/>
      <c r="N387" s="27"/>
      <c r="O387" s="27"/>
      <c r="P387" s="27"/>
      <c r="Q387" s="27"/>
      <c r="R387" s="27"/>
    </row>
    <row r="388" spans="1:18" x14ac:dyDescent="0.3">
      <c r="A388" s="27"/>
      <c r="B388" s="27"/>
      <c r="C388" s="27"/>
      <c r="D388" s="27"/>
      <c r="E388" s="27"/>
      <c r="F388" s="27"/>
      <c r="G388" s="28">
        <f t="shared" si="5"/>
        <v>0</v>
      </c>
      <c r="H388" s="29"/>
      <c r="I388" s="27"/>
      <c r="J388" s="27"/>
      <c r="K388" s="27"/>
      <c r="L388" s="27"/>
      <c r="M388" s="27"/>
      <c r="N388" s="27"/>
      <c r="O388" s="27"/>
      <c r="P388" s="27"/>
      <c r="Q388" s="27"/>
      <c r="R388" s="27"/>
    </row>
    <row r="389" spans="1:18" x14ac:dyDescent="0.3">
      <c r="A389" s="27"/>
      <c r="B389" s="27"/>
      <c r="C389" s="27"/>
      <c r="D389" s="27"/>
      <c r="E389" s="27"/>
      <c r="F389" s="27"/>
      <c r="G389" s="28">
        <f t="shared" si="5"/>
        <v>0</v>
      </c>
      <c r="H389" s="29"/>
      <c r="I389" s="27"/>
      <c r="J389" s="27"/>
      <c r="K389" s="27"/>
      <c r="L389" s="27"/>
      <c r="M389" s="27"/>
      <c r="N389" s="27"/>
      <c r="O389" s="27"/>
      <c r="P389" s="27"/>
      <c r="Q389" s="27"/>
      <c r="R389" s="27"/>
    </row>
    <row r="390" spans="1:18" x14ac:dyDescent="0.3">
      <c r="A390" s="27"/>
      <c r="B390" s="27"/>
      <c r="C390" s="27"/>
      <c r="D390" s="27"/>
      <c r="E390" s="27"/>
      <c r="F390" s="27"/>
      <c r="G390" s="28">
        <f t="shared" si="5"/>
        <v>0</v>
      </c>
      <c r="H390" s="29"/>
      <c r="I390" s="27"/>
      <c r="J390" s="27"/>
      <c r="K390" s="27"/>
      <c r="L390" s="27"/>
      <c r="M390" s="27"/>
      <c r="N390" s="27"/>
      <c r="O390" s="27"/>
      <c r="P390" s="27"/>
      <c r="Q390" s="27"/>
      <c r="R390" s="27"/>
    </row>
    <row r="391" spans="1:18" x14ac:dyDescent="0.3">
      <c r="A391" s="27"/>
      <c r="B391" s="27"/>
      <c r="C391" s="27"/>
      <c r="D391" s="27"/>
      <c r="E391" s="27"/>
      <c r="F391" s="27"/>
      <c r="G391" s="28">
        <f t="shared" si="5"/>
        <v>0</v>
      </c>
      <c r="H391" s="29"/>
      <c r="I391" s="27"/>
      <c r="J391" s="27"/>
      <c r="K391" s="27"/>
      <c r="L391" s="27"/>
      <c r="M391" s="27"/>
      <c r="N391" s="27"/>
      <c r="O391" s="27"/>
      <c r="P391" s="27"/>
      <c r="Q391" s="27"/>
      <c r="R391" s="27"/>
    </row>
    <row r="392" spans="1:18" x14ac:dyDescent="0.3">
      <c r="A392" s="27"/>
      <c r="B392" s="27"/>
      <c r="C392" s="27"/>
      <c r="D392" s="27"/>
      <c r="E392" s="27"/>
      <c r="F392" s="27"/>
      <c r="G392" s="28">
        <f t="shared" si="5"/>
        <v>0</v>
      </c>
      <c r="H392" s="29"/>
      <c r="I392" s="27"/>
      <c r="J392" s="27"/>
      <c r="K392" s="27"/>
      <c r="L392" s="27"/>
      <c r="M392" s="27"/>
      <c r="N392" s="27"/>
      <c r="O392" s="27"/>
      <c r="P392" s="27"/>
      <c r="Q392" s="27"/>
      <c r="R392" s="27"/>
    </row>
    <row r="393" spans="1:18" x14ac:dyDescent="0.3">
      <c r="A393" s="27"/>
      <c r="B393" s="27"/>
      <c r="C393" s="27"/>
      <c r="D393" s="27"/>
      <c r="E393" s="27"/>
      <c r="F393" s="27"/>
      <c r="G393" s="28">
        <f t="shared" si="5"/>
        <v>0</v>
      </c>
      <c r="H393" s="29"/>
      <c r="I393" s="27"/>
      <c r="J393" s="27"/>
      <c r="K393" s="27"/>
      <c r="L393" s="27"/>
      <c r="M393" s="27"/>
      <c r="N393" s="27"/>
      <c r="O393" s="27"/>
      <c r="P393" s="27"/>
      <c r="Q393" s="27"/>
      <c r="R393" s="27"/>
    </row>
    <row r="394" spans="1:18" x14ac:dyDescent="0.3">
      <c r="A394" s="27"/>
      <c r="B394" s="27"/>
      <c r="C394" s="27"/>
      <c r="D394" s="27"/>
      <c r="E394" s="27"/>
      <c r="F394" s="27"/>
      <c r="G394" s="28">
        <f t="shared" si="5"/>
        <v>0</v>
      </c>
      <c r="H394" s="29"/>
      <c r="I394" s="27"/>
      <c r="J394" s="27"/>
      <c r="K394" s="27"/>
      <c r="L394" s="27"/>
      <c r="M394" s="27"/>
      <c r="N394" s="27"/>
      <c r="O394" s="27"/>
      <c r="P394" s="27"/>
      <c r="Q394" s="27"/>
      <c r="R394" s="27"/>
    </row>
    <row r="395" spans="1:18" x14ac:dyDescent="0.3">
      <c r="A395" s="27"/>
      <c r="B395" s="27"/>
      <c r="C395" s="27"/>
      <c r="D395" s="27"/>
      <c r="E395" s="27"/>
      <c r="F395" s="27"/>
      <c r="G395" s="28">
        <f t="shared" si="5"/>
        <v>0</v>
      </c>
      <c r="H395" s="29"/>
      <c r="I395" s="27"/>
      <c r="J395" s="27"/>
      <c r="K395" s="27"/>
      <c r="L395" s="27"/>
      <c r="M395" s="27"/>
      <c r="N395" s="27"/>
      <c r="O395" s="27"/>
      <c r="P395" s="27"/>
      <c r="Q395" s="27"/>
      <c r="R395" s="27"/>
    </row>
    <row r="396" spans="1:18" x14ac:dyDescent="0.3">
      <c r="A396" s="27"/>
      <c r="B396" s="27"/>
      <c r="C396" s="27"/>
      <c r="D396" s="27"/>
      <c r="E396" s="27"/>
      <c r="F396" s="27"/>
      <c r="G396" s="28">
        <f t="shared" si="5"/>
        <v>0</v>
      </c>
      <c r="H396" s="29"/>
      <c r="I396" s="27"/>
      <c r="J396" s="27"/>
      <c r="K396" s="27"/>
      <c r="L396" s="27"/>
      <c r="M396" s="27"/>
      <c r="N396" s="27"/>
      <c r="O396" s="27"/>
      <c r="P396" s="27"/>
      <c r="Q396" s="27"/>
      <c r="R396" s="27"/>
    </row>
    <row r="397" spans="1:18" x14ac:dyDescent="0.3">
      <c r="A397" s="27"/>
      <c r="B397" s="27"/>
      <c r="C397" s="27"/>
      <c r="D397" s="27"/>
      <c r="E397" s="27"/>
      <c r="F397" s="27"/>
      <c r="G397" s="28">
        <f t="shared" ref="G397:G460" si="6">ABS((E397*1000+F397)-(C397*1000+D397))/1000</f>
        <v>0</v>
      </c>
      <c r="H397" s="29"/>
      <c r="I397" s="27"/>
      <c r="J397" s="27"/>
      <c r="K397" s="27"/>
      <c r="L397" s="27"/>
      <c r="M397" s="27"/>
      <c r="N397" s="27"/>
      <c r="O397" s="27"/>
      <c r="P397" s="27"/>
      <c r="Q397" s="27"/>
      <c r="R397" s="27"/>
    </row>
    <row r="398" spans="1:18" x14ac:dyDescent="0.3">
      <c r="A398" s="27"/>
      <c r="B398" s="27"/>
      <c r="C398" s="27"/>
      <c r="D398" s="27"/>
      <c r="E398" s="27"/>
      <c r="F398" s="27"/>
      <c r="G398" s="28">
        <f t="shared" si="6"/>
        <v>0</v>
      </c>
      <c r="H398" s="29"/>
      <c r="I398" s="27"/>
      <c r="J398" s="27"/>
      <c r="K398" s="27"/>
      <c r="L398" s="27"/>
      <c r="M398" s="27"/>
      <c r="N398" s="27"/>
      <c r="O398" s="27"/>
      <c r="P398" s="27"/>
      <c r="Q398" s="27"/>
      <c r="R398" s="27"/>
    </row>
    <row r="399" spans="1:18" x14ac:dyDescent="0.3">
      <c r="A399" s="27"/>
      <c r="B399" s="27"/>
      <c r="C399" s="27"/>
      <c r="D399" s="27"/>
      <c r="E399" s="27"/>
      <c r="F399" s="27"/>
      <c r="G399" s="28">
        <f t="shared" si="6"/>
        <v>0</v>
      </c>
      <c r="H399" s="29"/>
      <c r="I399" s="27"/>
      <c r="J399" s="27"/>
      <c r="K399" s="27"/>
      <c r="L399" s="27"/>
      <c r="M399" s="27"/>
      <c r="N399" s="27"/>
      <c r="O399" s="27"/>
      <c r="P399" s="27"/>
      <c r="Q399" s="27"/>
      <c r="R399" s="27"/>
    </row>
    <row r="400" spans="1:18" x14ac:dyDescent="0.3">
      <c r="A400" s="27"/>
      <c r="B400" s="27"/>
      <c r="C400" s="27"/>
      <c r="D400" s="27"/>
      <c r="E400" s="27"/>
      <c r="F400" s="27"/>
      <c r="G400" s="28">
        <f t="shared" si="6"/>
        <v>0</v>
      </c>
      <c r="H400" s="29"/>
      <c r="I400" s="27"/>
      <c r="J400" s="27"/>
      <c r="K400" s="27"/>
      <c r="L400" s="27"/>
      <c r="M400" s="27"/>
      <c r="N400" s="27"/>
      <c r="O400" s="27"/>
      <c r="P400" s="27"/>
      <c r="Q400" s="27"/>
      <c r="R400" s="27"/>
    </row>
    <row r="401" spans="1:18" x14ac:dyDescent="0.3">
      <c r="A401" s="27"/>
      <c r="B401" s="27"/>
      <c r="C401" s="27"/>
      <c r="D401" s="27"/>
      <c r="E401" s="27"/>
      <c r="F401" s="27"/>
      <c r="G401" s="28">
        <f t="shared" si="6"/>
        <v>0</v>
      </c>
      <c r="H401" s="29"/>
      <c r="I401" s="27"/>
      <c r="J401" s="27"/>
      <c r="K401" s="27"/>
      <c r="L401" s="27"/>
      <c r="M401" s="27"/>
      <c r="N401" s="27"/>
      <c r="O401" s="27"/>
      <c r="P401" s="27"/>
      <c r="Q401" s="27"/>
      <c r="R401" s="27"/>
    </row>
    <row r="402" spans="1:18" x14ac:dyDescent="0.3">
      <c r="A402" s="27"/>
      <c r="B402" s="27"/>
      <c r="C402" s="27"/>
      <c r="D402" s="27"/>
      <c r="E402" s="27"/>
      <c r="F402" s="27"/>
      <c r="G402" s="28">
        <f t="shared" si="6"/>
        <v>0</v>
      </c>
      <c r="H402" s="29"/>
      <c r="I402" s="27"/>
      <c r="J402" s="27"/>
      <c r="K402" s="27"/>
      <c r="L402" s="27"/>
      <c r="M402" s="27"/>
      <c r="N402" s="27"/>
      <c r="O402" s="27"/>
      <c r="P402" s="27"/>
      <c r="Q402" s="27"/>
      <c r="R402" s="27"/>
    </row>
    <row r="403" spans="1:18" x14ac:dyDescent="0.3">
      <c r="A403" s="27"/>
      <c r="B403" s="27"/>
      <c r="C403" s="27"/>
      <c r="D403" s="27"/>
      <c r="E403" s="27"/>
      <c r="F403" s="27"/>
      <c r="G403" s="28">
        <f t="shared" si="6"/>
        <v>0</v>
      </c>
      <c r="H403" s="29"/>
      <c r="I403" s="27"/>
      <c r="J403" s="27"/>
      <c r="K403" s="27"/>
      <c r="L403" s="27"/>
      <c r="M403" s="27"/>
      <c r="N403" s="27"/>
      <c r="O403" s="27"/>
      <c r="P403" s="27"/>
      <c r="Q403" s="27"/>
      <c r="R403" s="27"/>
    </row>
    <row r="404" spans="1:18" x14ac:dyDescent="0.3">
      <c r="A404" s="27"/>
      <c r="B404" s="27"/>
      <c r="C404" s="27"/>
      <c r="D404" s="27"/>
      <c r="E404" s="27"/>
      <c r="F404" s="27"/>
      <c r="G404" s="28">
        <f t="shared" si="6"/>
        <v>0</v>
      </c>
      <c r="H404" s="29"/>
      <c r="I404" s="27"/>
      <c r="J404" s="27"/>
      <c r="K404" s="27"/>
      <c r="L404" s="27"/>
      <c r="M404" s="27"/>
      <c r="N404" s="27"/>
      <c r="O404" s="27"/>
      <c r="P404" s="27"/>
      <c r="Q404" s="27"/>
      <c r="R404" s="27"/>
    </row>
    <row r="405" spans="1:18" x14ac:dyDescent="0.3">
      <c r="A405" s="27"/>
      <c r="B405" s="27"/>
      <c r="C405" s="27"/>
      <c r="D405" s="27"/>
      <c r="E405" s="27"/>
      <c r="F405" s="27"/>
      <c r="G405" s="28">
        <f t="shared" si="6"/>
        <v>0</v>
      </c>
      <c r="H405" s="29"/>
      <c r="I405" s="27"/>
      <c r="J405" s="27"/>
      <c r="K405" s="27"/>
      <c r="L405" s="27"/>
      <c r="M405" s="27"/>
      <c r="N405" s="27"/>
      <c r="O405" s="27"/>
      <c r="P405" s="27"/>
      <c r="Q405" s="27"/>
      <c r="R405" s="27"/>
    </row>
    <row r="406" spans="1:18" x14ac:dyDescent="0.3">
      <c r="A406" s="27"/>
      <c r="B406" s="27"/>
      <c r="C406" s="27"/>
      <c r="D406" s="27"/>
      <c r="E406" s="27"/>
      <c r="F406" s="27"/>
      <c r="G406" s="28">
        <f t="shared" si="6"/>
        <v>0</v>
      </c>
      <c r="H406" s="29"/>
      <c r="I406" s="27"/>
      <c r="J406" s="27"/>
      <c r="K406" s="27"/>
      <c r="L406" s="27"/>
      <c r="M406" s="27"/>
      <c r="N406" s="27"/>
      <c r="O406" s="27"/>
      <c r="P406" s="27"/>
      <c r="Q406" s="27"/>
      <c r="R406" s="27"/>
    </row>
    <row r="407" spans="1:18" x14ac:dyDescent="0.3">
      <c r="A407" s="27"/>
      <c r="B407" s="27"/>
      <c r="C407" s="27"/>
      <c r="D407" s="27"/>
      <c r="E407" s="27"/>
      <c r="F407" s="27"/>
      <c r="G407" s="28">
        <f t="shared" si="6"/>
        <v>0</v>
      </c>
      <c r="H407" s="29"/>
      <c r="I407" s="27"/>
      <c r="J407" s="27"/>
      <c r="K407" s="27"/>
      <c r="L407" s="27"/>
      <c r="M407" s="27"/>
      <c r="N407" s="27"/>
      <c r="O407" s="27"/>
      <c r="P407" s="27"/>
      <c r="Q407" s="27"/>
      <c r="R407" s="27"/>
    </row>
    <row r="408" spans="1:18" x14ac:dyDescent="0.3">
      <c r="A408" s="27"/>
      <c r="B408" s="27"/>
      <c r="C408" s="27"/>
      <c r="D408" s="27"/>
      <c r="E408" s="27"/>
      <c r="F408" s="27"/>
      <c r="G408" s="28">
        <f t="shared" si="6"/>
        <v>0</v>
      </c>
      <c r="H408" s="29"/>
      <c r="I408" s="27"/>
      <c r="J408" s="27"/>
      <c r="K408" s="27"/>
      <c r="L408" s="27"/>
      <c r="M408" s="27"/>
      <c r="N408" s="27"/>
      <c r="O408" s="27"/>
      <c r="P408" s="27"/>
      <c r="Q408" s="27"/>
      <c r="R408" s="27"/>
    </row>
    <row r="409" spans="1:18" x14ac:dyDescent="0.3">
      <c r="A409" s="27"/>
      <c r="B409" s="27"/>
      <c r="C409" s="27"/>
      <c r="D409" s="27"/>
      <c r="E409" s="27"/>
      <c r="F409" s="27"/>
      <c r="G409" s="28">
        <f t="shared" si="6"/>
        <v>0</v>
      </c>
      <c r="H409" s="29"/>
      <c r="I409" s="27"/>
      <c r="J409" s="27"/>
      <c r="K409" s="27"/>
      <c r="L409" s="27"/>
      <c r="M409" s="27"/>
      <c r="N409" s="27"/>
      <c r="O409" s="27"/>
      <c r="P409" s="27"/>
      <c r="Q409" s="27"/>
      <c r="R409" s="27"/>
    </row>
    <row r="410" spans="1:18" x14ac:dyDescent="0.3">
      <c r="A410" s="27"/>
      <c r="B410" s="27"/>
      <c r="C410" s="27"/>
      <c r="D410" s="27"/>
      <c r="E410" s="27"/>
      <c r="F410" s="27"/>
      <c r="G410" s="28">
        <f t="shared" si="6"/>
        <v>0</v>
      </c>
      <c r="H410" s="29"/>
      <c r="I410" s="27"/>
      <c r="J410" s="27"/>
      <c r="K410" s="27"/>
      <c r="L410" s="27"/>
      <c r="M410" s="27"/>
      <c r="N410" s="27"/>
      <c r="O410" s="27"/>
      <c r="P410" s="27"/>
      <c r="Q410" s="27"/>
      <c r="R410" s="27"/>
    </row>
    <row r="411" spans="1:18" x14ac:dyDescent="0.3">
      <c r="A411" s="27"/>
      <c r="B411" s="27"/>
      <c r="C411" s="27"/>
      <c r="D411" s="27"/>
      <c r="E411" s="27"/>
      <c r="F411" s="27"/>
      <c r="G411" s="28">
        <f t="shared" si="6"/>
        <v>0</v>
      </c>
      <c r="H411" s="29"/>
      <c r="I411" s="27"/>
      <c r="J411" s="27"/>
      <c r="K411" s="27"/>
      <c r="L411" s="27"/>
      <c r="M411" s="27"/>
      <c r="N411" s="27"/>
      <c r="O411" s="27"/>
      <c r="P411" s="27"/>
      <c r="Q411" s="27"/>
      <c r="R411" s="27"/>
    </row>
    <row r="412" spans="1:18" x14ac:dyDescent="0.3">
      <c r="A412" s="27"/>
      <c r="B412" s="27"/>
      <c r="C412" s="27"/>
      <c r="D412" s="27"/>
      <c r="E412" s="27"/>
      <c r="F412" s="27"/>
      <c r="G412" s="28">
        <f t="shared" si="6"/>
        <v>0</v>
      </c>
      <c r="H412" s="29"/>
      <c r="I412" s="27"/>
      <c r="J412" s="27"/>
      <c r="K412" s="27"/>
      <c r="L412" s="27"/>
      <c r="M412" s="27"/>
      <c r="N412" s="27"/>
      <c r="O412" s="27"/>
      <c r="P412" s="27"/>
      <c r="Q412" s="27"/>
      <c r="R412" s="27"/>
    </row>
    <row r="413" spans="1:18" x14ac:dyDescent="0.3">
      <c r="A413" s="27"/>
      <c r="B413" s="27"/>
      <c r="C413" s="27"/>
      <c r="D413" s="27"/>
      <c r="E413" s="27"/>
      <c r="F413" s="27"/>
      <c r="G413" s="28">
        <f t="shared" si="6"/>
        <v>0</v>
      </c>
      <c r="H413" s="29"/>
      <c r="I413" s="27"/>
      <c r="J413" s="27"/>
      <c r="K413" s="27"/>
      <c r="L413" s="27"/>
      <c r="M413" s="27"/>
      <c r="N413" s="27"/>
      <c r="O413" s="27"/>
      <c r="P413" s="27"/>
      <c r="Q413" s="27"/>
      <c r="R413" s="27"/>
    </row>
    <row r="414" spans="1:18" x14ac:dyDescent="0.3">
      <c r="A414" s="27"/>
      <c r="B414" s="27"/>
      <c r="C414" s="27"/>
      <c r="D414" s="27"/>
      <c r="E414" s="27"/>
      <c r="F414" s="27"/>
      <c r="G414" s="28">
        <f t="shared" si="6"/>
        <v>0</v>
      </c>
      <c r="H414" s="29"/>
      <c r="I414" s="27"/>
      <c r="J414" s="27"/>
      <c r="K414" s="27"/>
      <c r="L414" s="27"/>
      <c r="M414" s="27"/>
      <c r="N414" s="27"/>
      <c r="O414" s="27"/>
      <c r="P414" s="27"/>
      <c r="Q414" s="27"/>
      <c r="R414" s="27"/>
    </row>
    <row r="415" spans="1:18" x14ac:dyDescent="0.3">
      <c r="A415" s="27"/>
      <c r="B415" s="27"/>
      <c r="C415" s="27"/>
      <c r="D415" s="27"/>
      <c r="E415" s="27"/>
      <c r="F415" s="27"/>
      <c r="G415" s="28">
        <f t="shared" si="6"/>
        <v>0</v>
      </c>
      <c r="H415" s="29"/>
      <c r="I415" s="27"/>
      <c r="J415" s="27"/>
      <c r="K415" s="27"/>
      <c r="L415" s="27"/>
      <c r="M415" s="27"/>
      <c r="N415" s="27"/>
      <c r="O415" s="27"/>
      <c r="P415" s="27"/>
      <c r="Q415" s="27"/>
      <c r="R415" s="27"/>
    </row>
    <row r="416" spans="1:18" x14ac:dyDescent="0.3">
      <c r="A416" s="27"/>
      <c r="B416" s="27"/>
      <c r="C416" s="27"/>
      <c r="D416" s="27"/>
      <c r="E416" s="27"/>
      <c r="F416" s="27"/>
      <c r="G416" s="28">
        <f t="shared" si="6"/>
        <v>0</v>
      </c>
      <c r="H416" s="29"/>
      <c r="I416" s="27"/>
      <c r="J416" s="27"/>
      <c r="K416" s="27"/>
      <c r="L416" s="27"/>
      <c r="M416" s="27"/>
      <c r="N416" s="27"/>
      <c r="O416" s="27"/>
      <c r="P416" s="27"/>
      <c r="Q416" s="27"/>
      <c r="R416" s="27"/>
    </row>
    <row r="417" spans="1:18" x14ac:dyDescent="0.3">
      <c r="A417" s="27"/>
      <c r="B417" s="27"/>
      <c r="C417" s="27"/>
      <c r="D417" s="27"/>
      <c r="E417" s="27"/>
      <c r="F417" s="27"/>
      <c r="G417" s="28">
        <f t="shared" si="6"/>
        <v>0</v>
      </c>
      <c r="H417" s="29"/>
      <c r="I417" s="27"/>
      <c r="J417" s="27"/>
      <c r="K417" s="27"/>
      <c r="L417" s="27"/>
      <c r="M417" s="27"/>
      <c r="N417" s="27"/>
      <c r="O417" s="27"/>
      <c r="P417" s="27"/>
      <c r="Q417" s="27"/>
      <c r="R417" s="27"/>
    </row>
    <row r="418" spans="1:18" x14ac:dyDescent="0.3">
      <c r="A418" s="27"/>
      <c r="B418" s="27"/>
      <c r="C418" s="27"/>
      <c r="D418" s="27"/>
      <c r="E418" s="27"/>
      <c r="F418" s="27"/>
      <c r="G418" s="28">
        <f t="shared" si="6"/>
        <v>0</v>
      </c>
      <c r="H418" s="29"/>
      <c r="I418" s="27"/>
      <c r="J418" s="27"/>
      <c r="K418" s="27"/>
      <c r="L418" s="27"/>
      <c r="M418" s="27"/>
      <c r="N418" s="27"/>
      <c r="O418" s="27"/>
      <c r="P418" s="27"/>
      <c r="Q418" s="27"/>
      <c r="R418" s="27"/>
    </row>
    <row r="419" spans="1:18" x14ac:dyDescent="0.3">
      <c r="A419" s="27"/>
      <c r="B419" s="27"/>
      <c r="C419" s="27"/>
      <c r="D419" s="27"/>
      <c r="E419" s="27"/>
      <c r="F419" s="27"/>
      <c r="G419" s="28">
        <f t="shared" si="6"/>
        <v>0</v>
      </c>
      <c r="H419" s="29"/>
      <c r="I419" s="27"/>
      <c r="J419" s="27"/>
      <c r="K419" s="27"/>
      <c r="L419" s="27"/>
      <c r="M419" s="27"/>
      <c r="N419" s="27"/>
      <c r="O419" s="27"/>
      <c r="P419" s="27"/>
      <c r="Q419" s="27"/>
      <c r="R419" s="27"/>
    </row>
    <row r="420" spans="1:18" x14ac:dyDescent="0.3">
      <c r="A420" s="27"/>
      <c r="B420" s="27"/>
      <c r="C420" s="27"/>
      <c r="D420" s="27"/>
      <c r="E420" s="27"/>
      <c r="F420" s="27"/>
      <c r="G420" s="28">
        <f t="shared" si="6"/>
        <v>0</v>
      </c>
      <c r="H420" s="29"/>
      <c r="I420" s="27"/>
      <c r="J420" s="27"/>
      <c r="K420" s="27"/>
      <c r="L420" s="27"/>
      <c r="M420" s="27"/>
      <c r="N420" s="27"/>
      <c r="O420" s="27"/>
      <c r="P420" s="27"/>
      <c r="Q420" s="27"/>
      <c r="R420" s="27"/>
    </row>
    <row r="421" spans="1:18" x14ac:dyDescent="0.3">
      <c r="A421" s="27"/>
      <c r="B421" s="27"/>
      <c r="C421" s="27"/>
      <c r="D421" s="27"/>
      <c r="E421" s="27"/>
      <c r="F421" s="27"/>
      <c r="G421" s="28">
        <f t="shared" si="6"/>
        <v>0</v>
      </c>
      <c r="H421" s="29"/>
      <c r="I421" s="27"/>
      <c r="J421" s="27"/>
      <c r="K421" s="27"/>
      <c r="L421" s="27"/>
      <c r="M421" s="27"/>
      <c r="N421" s="27"/>
      <c r="O421" s="27"/>
      <c r="P421" s="27"/>
      <c r="Q421" s="27"/>
      <c r="R421" s="27"/>
    </row>
    <row r="422" spans="1:18" x14ac:dyDescent="0.3">
      <c r="A422" s="27"/>
      <c r="B422" s="27"/>
      <c r="C422" s="27"/>
      <c r="D422" s="27"/>
      <c r="E422" s="27"/>
      <c r="F422" s="27"/>
      <c r="G422" s="28">
        <f t="shared" si="6"/>
        <v>0</v>
      </c>
      <c r="H422" s="29"/>
      <c r="I422" s="27"/>
      <c r="J422" s="27"/>
      <c r="K422" s="27"/>
      <c r="L422" s="27"/>
      <c r="M422" s="27"/>
      <c r="N422" s="27"/>
      <c r="O422" s="27"/>
      <c r="P422" s="27"/>
      <c r="Q422" s="27"/>
      <c r="R422" s="27"/>
    </row>
    <row r="423" spans="1:18" x14ac:dyDescent="0.3">
      <c r="A423" s="27"/>
      <c r="B423" s="27"/>
      <c r="C423" s="27"/>
      <c r="D423" s="27"/>
      <c r="E423" s="27"/>
      <c r="F423" s="27"/>
      <c r="G423" s="28">
        <f t="shared" si="6"/>
        <v>0</v>
      </c>
      <c r="H423" s="29"/>
      <c r="I423" s="27"/>
      <c r="J423" s="27"/>
      <c r="K423" s="27"/>
      <c r="L423" s="27"/>
      <c r="M423" s="27"/>
      <c r="N423" s="27"/>
      <c r="O423" s="27"/>
      <c r="P423" s="27"/>
      <c r="Q423" s="27"/>
      <c r="R423" s="27"/>
    </row>
    <row r="424" spans="1:18" x14ac:dyDescent="0.3">
      <c r="A424" s="27"/>
      <c r="B424" s="27"/>
      <c r="C424" s="27"/>
      <c r="D424" s="27"/>
      <c r="E424" s="27"/>
      <c r="F424" s="27"/>
      <c r="G424" s="28">
        <f t="shared" si="6"/>
        <v>0</v>
      </c>
      <c r="H424" s="29"/>
      <c r="I424" s="27"/>
      <c r="J424" s="27"/>
      <c r="K424" s="27"/>
      <c r="L424" s="27"/>
      <c r="M424" s="27"/>
      <c r="N424" s="27"/>
      <c r="O424" s="27"/>
      <c r="P424" s="27"/>
      <c r="Q424" s="27"/>
      <c r="R424" s="27"/>
    </row>
    <row r="425" spans="1:18" x14ac:dyDescent="0.3">
      <c r="A425" s="27"/>
      <c r="B425" s="27"/>
      <c r="C425" s="27"/>
      <c r="D425" s="27"/>
      <c r="E425" s="27"/>
      <c r="F425" s="27"/>
      <c r="G425" s="28">
        <f t="shared" si="6"/>
        <v>0</v>
      </c>
      <c r="H425" s="29"/>
      <c r="I425" s="27"/>
      <c r="J425" s="27"/>
      <c r="K425" s="27"/>
      <c r="L425" s="27"/>
      <c r="M425" s="27"/>
      <c r="N425" s="27"/>
      <c r="O425" s="27"/>
      <c r="P425" s="27"/>
      <c r="Q425" s="27"/>
      <c r="R425" s="27"/>
    </row>
    <row r="426" spans="1:18" x14ac:dyDescent="0.3">
      <c r="A426" s="27"/>
      <c r="B426" s="27"/>
      <c r="C426" s="27"/>
      <c r="D426" s="27"/>
      <c r="E426" s="27"/>
      <c r="F426" s="27"/>
      <c r="G426" s="28">
        <f t="shared" si="6"/>
        <v>0</v>
      </c>
      <c r="H426" s="29"/>
      <c r="I426" s="27"/>
      <c r="J426" s="27"/>
      <c r="K426" s="27"/>
      <c r="L426" s="27"/>
      <c r="M426" s="27"/>
      <c r="N426" s="27"/>
      <c r="O426" s="27"/>
      <c r="P426" s="27"/>
      <c r="Q426" s="27"/>
      <c r="R426" s="27"/>
    </row>
    <row r="427" spans="1:18" x14ac:dyDescent="0.3">
      <c r="A427" s="27"/>
      <c r="B427" s="27"/>
      <c r="C427" s="27"/>
      <c r="D427" s="27"/>
      <c r="E427" s="27"/>
      <c r="F427" s="27"/>
      <c r="G427" s="28">
        <f t="shared" si="6"/>
        <v>0</v>
      </c>
      <c r="H427" s="29"/>
      <c r="I427" s="27"/>
      <c r="J427" s="27"/>
      <c r="K427" s="27"/>
      <c r="L427" s="27"/>
      <c r="M427" s="27"/>
      <c r="N427" s="27"/>
      <c r="O427" s="27"/>
      <c r="P427" s="27"/>
      <c r="Q427" s="27"/>
      <c r="R427" s="27"/>
    </row>
    <row r="428" spans="1:18" x14ac:dyDescent="0.3">
      <c r="A428" s="27"/>
      <c r="B428" s="27"/>
      <c r="C428" s="27"/>
      <c r="D428" s="27"/>
      <c r="E428" s="27"/>
      <c r="F428" s="27"/>
      <c r="G428" s="28">
        <f t="shared" si="6"/>
        <v>0</v>
      </c>
      <c r="H428" s="29"/>
      <c r="I428" s="27"/>
      <c r="J428" s="27"/>
      <c r="K428" s="27"/>
      <c r="L428" s="27"/>
      <c r="M428" s="27"/>
      <c r="N428" s="27"/>
      <c r="O428" s="27"/>
      <c r="P428" s="27"/>
      <c r="Q428" s="27"/>
      <c r="R428" s="27"/>
    </row>
    <row r="429" spans="1:18" x14ac:dyDescent="0.3">
      <c r="A429" s="27"/>
      <c r="B429" s="27"/>
      <c r="C429" s="27"/>
      <c r="D429" s="27"/>
      <c r="E429" s="27"/>
      <c r="F429" s="27"/>
      <c r="G429" s="28">
        <f t="shared" si="6"/>
        <v>0</v>
      </c>
      <c r="H429" s="29"/>
      <c r="I429" s="27"/>
      <c r="J429" s="27"/>
      <c r="K429" s="27"/>
      <c r="L429" s="27"/>
      <c r="M429" s="27"/>
      <c r="N429" s="27"/>
      <c r="O429" s="27"/>
      <c r="P429" s="27"/>
      <c r="Q429" s="27"/>
      <c r="R429" s="27"/>
    </row>
    <row r="430" spans="1:18" x14ac:dyDescent="0.3">
      <c r="A430" s="27"/>
      <c r="B430" s="27"/>
      <c r="C430" s="27"/>
      <c r="D430" s="27"/>
      <c r="E430" s="27"/>
      <c r="F430" s="27"/>
      <c r="G430" s="28">
        <f t="shared" si="6"/>
        <v>0</v>
      </c>
      <c r="H430" s="29"/>
      <c r="I430" s="27"/>
      <c r="J430" s="27"/>
      <c r="K430" s="27"/>
      <c r="L430" s="27"/>
      <c r="M430" s="27"/>
      <c r="N430" s="27"/>
      <c r="O430" s="27"/>
      <c r="P430" s="27"/>
      <c r="Q430" s="27"/>
      <c r="R430" s="27"/>
    </row>
    <row r="431" spans="1:18" x14ac:dyDescent="0.3">
      <c r="A431" s="27"/>
      <c r="B431" s="27"/>
      <c r="C431" s="27"/>
      <c r="D431" s="27"/>
      <c r="E431" s="27"/>
      <c r="F431" s="27"/>
      <c r="G431" s="28">
        <f t="shared" si="6"/>
        <v>0</v>
      </c>
      <c r="H431" s="29"/>
      <c r="I431" s="27"/>
      <c r="J431" s="27"/>
      <c r="K431" s="27"/>
      <c r="L431" s="27"/>
      <c r="M431" s="27"/>
      <c r="N431" s="27"/>
      <c r="O431" s="27"/>
      <c r="P431" s="27"/>
      <c r="Q431" s="27"/>
      <c r="R431" s="27"/>
    </row>
    <row r="432" spans="1:18" x14ac:dyDescent="0.3">
      <c r="A432" s="27"/>
      <c r="B432" s="27"/>
      <c r="C432" s="27"/>
      <c r="D432" s="27"/>
      <c r="E432" s="27"/>
      <c r="F432" s="27"/>
      <c r="G432" s="28">
        <f t="shared" si="6"/>
        <v>0</v>
      </c>
      <c r="H432" s="29"/>
      <c r="I432" s="27"/>
      <c r="J432" s="27"/>
      <c r="K432" s="27"/>
      <c r="L432" s="27"/>
      <c r="M432" s="27"/>
      <c r="N432" s="27"/>
      <c r="O432" s="27"/>
      <c r="P432" s="27"/>
      <c r="Q432" s="27"/>
      <c r="R432" s="27"/>
    </row>
    <row r="433" spans="1:18" x14ac:dyDescent="0.3">
      <c r="A433" s="27"/>
      <c r="B433" s="27"/>
      <c r="C433" s="27"/>
      <c r="D433" s="27"/>
      <c r="E433" s="27"/>
      <c r="F433" s="27"/>
      <c r="G433" s="28">
        <f t="shared" si="6"/>
        <v>0</v>
      </c>
      <c r="H433" s="29"/>
      <c r="I433" s="27"/>
      <c r="J433" s="27"/>
      <c r="K433" s="27"/>
      <c r="L433" s="27"/>
      <c r="M433" s="27"/>
      <c r="N433" s="27"/>
      <c r="O433" s="27"/>
      <c r="P433" s="27"/>
      <c r="Q433" s="27"/>
      <c r="R433" s="27"/>
    </row>
    <row r="434" spans="1:18" x14ac:dyDescent="0.3">
      <c r="A434" s="27"/>
      <c r="B434" s="27"/>
      <c r="C434" s="27"/>
      <c r="D434" s="27"/>
      <c r="E434" s="27"/>
      <c r="F434" s="27"/>
      <c r="G434" s="28">
        <f t="shared" si="6"/>
        <v>0</v>
      </c>
      <c r="H434" s="29"/>
      <c r="I434" s="27"/>
      <c r="J434" s="27"/>
      <c r="K434" s="27"/>
      <c r="L434" s="27"/>
      <c r="M434" s="27"/>
      <c r="N434" s="27"/>
      <c r="O434" s="27"/>
      <c r="P434" s="27"/>
      <c r="Q434" s="27"/>
      <c r="R434" s="27"/>
    </row>
    <row r="435" spans="1:18" x14ac:dyDescent="0.3">
      <c r="A435" s="27"/>
      <c r="B435" s="27"/>
      <c r="C435" s="27"/>
      <c r="D435" s="27"/>
      <c r="E435" s="27"/>
      <c r="F435" s="27"/>
      <c r="G435" s="28">
        <f t="shared" si="6"/>
        <v>0</v>
      </c>
      <c r="H435" s="29"/>
      <c r="I435" s="27"/>
      <c r="J435" s="27"/>
      <c r="K435" s="27"/>
      <c r="L435" s="27"/>
      <c r="M435" s="27"/>
      <c r="N435" s="27"/>
      <c r="O435" s="27"/>
      <c r="P435" s="27"/>
      <c r="Q435" s="27"/>
      <c r="R435" s="27"/>
    </row>
    <row r="436" spans="1:18" x14ac:dyDescent="0.3">
      <c r="A436" s="27"/>
      <c r="B436" s="27"/>
      <c r="C436" s="27"/>
      <c r="D436" s="27"/>
      <c r="E436" s="27"/>
      <c r="F436" s="27"/>
      <c r="G436" s="28">
        <f t="shared" si="6"/>
        <v>0</v>
      </c>
      <c r="H436" s="29"/>
      <c r="I436" s="27"/>
      <c r="J436" s="27"/>
      <c r="K436" s="27"/>
      <c r="L436" s="27"/>
      <c r="M436" s="27"/>
      <c r="N436" s="27"/>
      <c r="O436" s="27"/>
      <c r="P436" s="27"/>
      <c r="Q436" s="27"/>
      <c r="R436" s="27"/>
    </row>
    <row r="437" spans="1:18" x14ac:dyDescent="0.3">
      <c r="A437" s="27"/>
      <c r="B437" s="27"/>
      <c r="C437" s="27"/>
      <c r="D437" s="27"/>
      <c r="E437" s="27"/>
      <c r="F437" s="27"/>
      <c r="G437" s="28">
        <f t="shared" si="6"/>
        <v>0</v>
      </c>
      <c r="H437" s="29"/>
      <c r="I437" s="27"/>
      <c r="J437" s="27"/>
      <c r="K437" s="27"/>
      <c r="L437" s="27"/>
      <c r="M437" s="27"/>
      <c r="N437" s="27"/>
      <c r="O437" s="27"/>
      <c r="P437" s="27"/>
      <c r="Q437" s="27"/>
      <c r="R437" s="27"/>
    </row>
    <row r="438" spans="1:18" x14ac:dyDescent="0.3">
      <c r="A438" s="27"/>
      <c r="B438" s="27"/>
      <c r="C438" s="27"/>
      <c r="D438" s="27"/>
      <c r="E438" s="27"/>
      <c r="F438" s="27"/>
      <c r="G438" s="28">
        <f t="shared" si="6"/>
        <v>0</v>
      </c>
      <c r="H438" s="29"/>
      <c r="I438" s="27"/>
      <c r="J438" s="27"/>
      <c r="K438" s="27"/>
      <c r="L438" s="27"/>
      <c r="M438" s="27"/>
      <c r="N438" s="27"/>
      <c r="O438" s="27"/>
      <c r="P438" s="27"/>
      <c r="Q438" s="27"/>
      <c r="R438" s="27"/>
    </row>
    <row r="439" spans="1:18" x14ac:dyDescent="0.3">
      <c r="A439" s="27"/>
      <c r="B439" s="27"/>
      <c r="C439" s="27"/>
      <c r="D439" s="27"/>
      <c r="E439" s="27"/>
      <c r="F439" s="27"/>
      <c r="G439" s="28">
        <f t="shared" si="6"/>
        <v>0</v>
      </c>
      <c r="H439" s="29"/>
      <c r="I439" s="27"/>
      <c r="J439" s="27"/>
      <c r="K439" s="27"/>
      <c r="L439" s="27"/>
      <c r="M439" s="27"/>
      <c r="N439" s="27"/>
      <c r="O439" s="27"/>
      <c r="P439" s="27"/>
      <c r="Q439" s="27"/>
      <c r="R439" s="27"/>
    </row>
    <row r="440" spans="1:18" x14ac:dyDescent="0.3">
      <c r="A440" s="27"/>
      <c r="B440" s="27"/>
      <c r="C440" s="27"/>
      <c r="D440" s="27"/>
      <c r="E440" s="27"/>
      <c r="F440" s="27"/>
      <c r="G440" s="28">
        <f t="shared" si="6"/>
        <v>0</v>
      </c>
      <c r="H440" s="29"/>
      <c r="I440" s="27"/>
      <c r="J440" s="27"/>
      <c r="K440" s="27"/>
      <c r="L440" s="27"/>
      <c r="M440" s="27"/>
      <c r="N440" s="27"/>
      <c r="O440" s="27"/>
      <c r="P440" s="27"/>
      <c r="Q440" s="27"/>
      <c r="R440" s="27"/>
    </row>
    <row r="441" spans="1:18" x14ac:dyDescent="0.3">
      <c r="A441" s="27"/>
      <c r="B441" s="27"/>
      <c r="C441" s="27"/>
      <c r="D441" s="27"/>
      <c r="E441" s="27"/>
      <c r="F441" s="27"/>
      <c r="G441" s="28">
        <f t="shared" si="6"/>
        <v>0</v>
      </c>
      <c r="H441" s="29"/>
      <c r="I441" s="27"/>
      <c r="J441" s="27"/>
      <c r="K441" s="27"/>
      <c r="L441" s="27"/>
      <c r="M441" s="27"/>
      <c r="N441" s="27"/>
      <c r="O441" s="27"/>
      <c r="P441" s="27"/>
      <c r="Q441" s="27"/>
      <c r="R441" s="27"/>
    </row>
    <row r="442" spans="1:18" x14ac:dyDescent="0.3">
      <c r="A442" s="27"/>
      <c r="B442" s="27"/>
      <c r="C442" s="27"/>
      <c r="D442" s="27"/>
      <c r="E442" s="27"/>
      <c r="F442" s="27"/>
      <c r="G442" s="28">
        <f t="shared" si="6"/>
        <v>0</v>
      </c>
      <c r="H442" s="29"/>
      <c r="I442" s="27"/>
      <c r="J442" s="27"/>
      <c r="K442" s="27"/>
      <c r="L442" s="27"/>
      <c r="M442" s="27"/>
      <c r="N442" s="27"/>
      <c r="O442" s="27"/>
      <c r="P442" s="27"/>
      <c r="Q442" s="27"/>
      <c r="R442" s="27"/>
    </row>
    <row r="443" spans="1:18" x14ac:dyDescent="0.3">
      <c r="A443" s="27"/>
      <c r="B443" s="27"/>
      <c r="C443" s="27"/>
      <c r="D443" s="27"/>
      <c r="E443" s="27"/>
      <c r="F443" s="27"/>
      <c r="G443" s="28">
        <f t="shared" si="6"/>
        <v>0</v>
      </c>
      <c r="H443" s="29"/>
      <c r="I443" s="27"/>
      <c r="J443" s="27"/>
      <c r="K443" s="27"/>
      <c r="L443" s="27"/>
      <c r="M443" s="27"/>
      <c r="N443" s="27"/>
      <c r="O443" s="27"/>
      <c r="P443" s="27"/>
      <c r="Q443" s="27"/>
      <c r="R443" s="27"/>
    </row>
    <row r="444" spans="1:18" x14ac:dyDescent="0.3">
      <c r="A444" s="27"/>
      <c r="B444" s="27"/>
      <c r="C444" s="27"/>
      <c r="D444" s="27"/>
      <c r="E444" s="27"/>
      <c r="F444" s="27"/>
      <c r="G444" s="28">
        <f t="shared" si="6"/>
        <v>0</v>
      </c>
      <c r="H444" s="29"/>
      <c r="I444" s="27"/>
      <c r="J444" s="27"/>
      <c r="K444" s="27"/>
      <c r="L444" s="27"/>
      <c r="M444" s="27"/>
      <c r="N444" s="27"/>
      <c r="O444" s="27"/>
      <c r="P444" s="27"/>
      <c r="Q444" s="27"/>
      <c r="R444" s="27"/>
    </row>
    <row r="445" spans="1:18" x14ac:dyDescent="0.3">
      <c r="A445" s="27"/>
      <c r="B445" s="27"/>
      <c r="C445" s="27"/>
      <c r="D445" s="27"/>
      <c r="E445" s="27"/>
      <c r="F445" s="27"/>
      <c r="G445" s="28">
        <f t="shared" si="6"/>
        <v>0</v>
      </c>
      <c r="H445" s="29"/>
      <c r="I445" s="27"/>
      <c r="J445" s="27"/>
      <c r="K445" s="27"/>
      <c r="L445" s="27"/>
      <c r="M445" s="27"/>
      <c r="N445" s="27"/>
      <c r="O445" s="27"/>
      <c r="P445" s="27"/>
      <c r="Q445" s="27"/>
      <c r="R445" s="27"/>
    </row>
    <row r="446" spans="1:18" x14ac:dyDescent="0.3">
      <c r="A446" s="27"/>
      <c r="B446" s="27"/>
      <c r="C446" s="27"/>
      <c r="D446" s="27"/>
      <c r="E446" s="27"/>
      <c r="F446" s="27"/>
      <c r="G446" s="28">
        <f t="shared" si="6"/>
        <v>0</v>
      </c>
      <c r="H446" s="29"/>
      <c r="I446" s="27"/>
      <c r="J446" s="27"/>
      <c r="K446" s="27"/>
      <c r="L446" s="27"/>
      <c r="M446" s="27"/>
      <c r="N446" s="27"/>
      <c r="O446" s="27"/>
      <c r="P446" s="27"/>
      <c r="Q446" s="27"/>
      <c r="R446" s="27"/>
    </row>
    <row r="447" spans="1:18" x14ac:dyDescent="0.3">
      <c r="A447" s="27"/>
      <c r="B447" s="27"/>
      <c r="C447" s="27"/>
      <c r="D447" s="27"/>
      <c r="E447" s="27"/>
      <c r="F447" s="27"/>
      <c r="G447" s="28">
        <f t="shared" si="6"/>
        <v>0</v>
      </c>
      <c r="H447" s="29"/>
      <c r="I447" s="27"/>
      <c r="J447" s="27"/>
      <c r="K447" s="27"/>
      <c r="L447" s="27"/>
      <c r="M447" s="27"/>
      <c r="N447" s="27"/>
      <c r="O447" s="27"/>
      <c r="P447" s="27"/>
      <c r="Q447" s="27"/>
      <c r="R447" s="27"/>
    </row>
    <row r="448" spans="1:18" x14ac:dyDescent="0.3">
      <c r="A448" s="27"/>
      <c r="B448" s="27"/>
      <c r="C448" s="27"/>
      <c r="D448" s="27"/>
      <c r="E448" s="27"/>
      <c r="F448" s="27"/>
      <c r="G448" s="28">
        <f t="shared" si="6"/>
        <v>0</v>
      </c>
      <c r="H448" s="29"/>
      <c r="I448" s="27"/>
      <c r="J448" s="27"/>
      <c r="K448" s="27"/>
      <c r="L448" s="27"/>
      <c r="M448" s="27"/>
      <c r="N448" s="27"/>
      <c r="O448" s="27"/>
      <c r="P448" s="27"/>
      <c r="Q448" s="27"/>
      <c r="R448" s="27"/>
    </row>
    <row r="449" spans="1:18" x14ac:dyDescent="0.3">
      <c r="A449" s="27"/>
      <c r="B449" s="27"/>
      <c r="C449" s="27"/>
      <c r="D449" s="27"/>
      <c r="E449" s="27"/>
      <c r="F449" s="27"/>
      <c r="G449" s="28">
        <f t="shared" si="6"/>
        <v>0</v>
      </c>
      <c r="H449" s="29"/>
      <c r="I449" s="27"/>
      <c r="J449" s="27"/>
      <c r="K449" s="27"/>
      <c r="L449" s="27"/>
      <c r="M449" s="27"/>
      <c r="N449" s="27"/>
      <c r="O449" s="27"/>
      <c r="P449" s="27"/>
      <c r="Q449" s="27"/>
      <c r="R449" s="27"/>
    </row>
    <row r="450" spans="1:18" x14ac:dyDescent="0.3">
      <c r="A450" s="27"/>
      <c r="B450" s="27"/>
      <c r="C450" s="27"/>
      <c r="D450" s="27"/>
      <c r="E450" s="27"/>
      <c r="F450" s="27"/>
      <c r="G450" s="28">
        <f t="shared" si="6"/>
        <v>0</v>
      </c>
      <c r="H450" s="29"/>
      <c r="I450" s="27"/>
      <c r="J450" s="27"/>
      <c r="K450" s="27"/>
      <c r="L450" s="27"/>
      <c r="M450" s="27"/>
      <c r="N450" s="27"/>
      <c r="O450" s="27"/>
      <c r="P450" s="27"/>
      <c r="Q450" s="27"/>
      <c r="R450" s="27"/>
    </row>
    <row r="451" spans="1:18" x14ac:dyDescent="0.3">
      <c r="A451" s="27"/>
      <c r="B451" s="27"/>
      <c r="C451" s="27"/>
      <c r="D451" s="27"/>
      <c r="E451" s="27"/>
      <c r="F451" s="27"/>
      <c r="G451" s="28">
        <f t="shared" si="6"/>
        <v>0</v>
      </c>
      <c r="H451" s="29"/>
      <c r="I451" s="27"/>
      <c r="J451" s="27"/>
      <c r="K451" s="27"/>
      <c r="L451" s="27"/>
      <c r="M451" s="27"/>
      <c r="N451" s="27"/>
      <c r="O451" s="27"/>
      <c r="P451" s="27"/>
      <c r="Q451" s="27"/>
      <c r="R451" s="27"/>
    </row>
    <row r="452" spans="1:18" x14ac:dyDescent="0.3">
      <c r="A452" s="27"/>
      <c r="B452" s="27"/>
      <c r="C452" s="27"/>
      <c r="D452" s="27"/>
      <c r="E452" s="27"/>
      <c r="F452" s="27"/>
      <c r="G452" s="28">
        <f t="shared" si="6"/>
        <v>0</v>
      </c>
      <c r="H452" s="29"/>
      <c r="I452" s="27"/>
      <c r="J452" s="27"/>
      <c r="K452" s="27"/>
      <c r="L452" s="27"/>
      <c r="M452" s="27"/>
      <c r="N452" s="27"/>
      <c r="O452" s="27"/>
      <c r="P452" s="27"/>
      <c r="Q452" s="27"/>
      <c r="R452" s="27"/>
    </row>
    <row r="453" spans="1:18" x14ac:dyDescent="0.3">
      <c r="A453" s="27"/>
      <c r="B453" s="27"/>
      <c r="C453" s="27"/>
      <c r="D453" s="27"/>
      <c r="E453" s="27"/>
      <c r="F453" s="27"/>
      <c r="G453" s="28">
        <f t="shared" si="6"/>
        <v>0</v>
      </c>
      <c r="H453" s="29"/>
      <c r="I453" s="27"/>
      <c r="J453" s="27"/>
      <c r="K453" s="27"/>
      <c r="L453" s="27"/>
      <c r="M453" s="27"/>
      <c r="N453" s="27"/>
      <c r="O453" s="27"/>
      <c r="P453" s="27"/>
      <c r="Q453" s="27"/>
      <c r="R453" s="27"/>
    </row>
    <row r="454" spans="1:18" x14ac:dyDescent="0.3">
      <c r="A454" s="27"/>
      <c r="B454" s="27"/>
      <c r="C454" s="27"/>
      <c r="D454" s="27"/>
      <c r="E454" s="27"/>
      <c r="F454" s="27"/>
      <c r="G454" s="28">
        <f t="shared" si="6"/>
        <v>0</v>
      </c>
      <c r="H454" s="29"/>
      <c r="I454" s="27"/>
      <c r="J454" s="27"/>
      <c r="K454" s="27"/>
      <c r="L454" s="27"/>
      <c r="M454" s="27"/>
      <c r="N454" s="27"/>
      <c r="O454" s="27"/>
      <c r="P454" s="27"/>
      <c r="Q454" s="27"/>
      <c r="R454" s="27"/>
    </row>
    <row r="455" spans="1:18" x14ac:dyDescent="0.3">
      <c r="A455" s="27"/>
      <c r="B455" s="27"/>
      <c r="C455" s="27"/>
      <c r="D455" s="27"/>
      <c r="E455" s="27"/>
      <c r="F455" s="27"/>
      <c r="G455" s="28">
        <f t="shared" si="6"/>
        <v>0</v>
      </c>
      <c r="H455" s="29"/>
      <c r="I455" s="27"/>
      <c r="J455" s="27"/>
      <c r="K455" s="27"/>
      <c r="L455" s="27"/>
      <c r="M455" s="27"/>
      <c r="N455" s="27"/>
      <c r="O455" s="27"/>
      <c r="P455" s="27"/>
      <c r="Q455" s="27"/>
      <c r="R455" s="27"/>
    </row>
    <row r="456" spans="1:18" x14ac:dyDescent="0.3">
      <c r="A456" s="27"/>
      <c r="B456" s="27"/>
      <c r="C456" s="27"/>
      <c r="D456" s="27"/>
      <c r="E456" s="27"/>
      <c r="F456" s="27"/>
      <c r="G456" s="28">
        <f t="shared" si="6"/>
        <v>0</v>
      </c>
      <c r="H456" s="29"/>
      <c r="I456" s="27"/>
      <c r="J456" s="27"/>
      <c r="K456" s="27"/>
      <c r="L456" s="27"/>
      <c r="M456" s="27"/>
      <c r="N456" s="27"/>
      <c r="O456" s="27"/>
      <c r="P456" s="27"/>
      <c r="Q456" s="27"/>
      <c r="R456" s="27"/>
    </row>
    <row r="457" spans="1:18" x14ac:dyDescent="0.3">
      <c r="A457" s="27"/>
      <c r="B457" s="27"/>
      <c r="C457" s="27"/>
      <c r="D457" s="27"/>
      <c r="E457" s="27"/>
      <c r="F457" s="27"/>
      <c r="G457" s="28">
        <f t="shared" si="6"/>
        <v>0</v>
      </c>
      <c r="H457" s="29"/>
      <c r="I457" s="27"/>
      <c r="J457" s="27"/>
      <c r="K457" s="27"/>
      <c r="L457" s="27"/>
      <c r="M457" s="27"/>
      <c r="N457" s="27"/>
      <c r="O457" s="27"/>
      <c r="P457" s="27"/>
      <c r="Q457" s="27"/>
      <c r="R457" s="27"/>
    </row>
    <row r="458" spans="1:18" x14ac:dyDescent="0.3">
      <c r="A458" s="27"/>
      <c r="B458" s="27"/>
      <c r="C458" s="27"/>
      <c r="D458" s="27"/>
      <c r="E458" s="27"/>
      <c r="F458" s="27"/>
      <c r="G458" s="28">
        <f t="shared" si="6"/>
        <v>0</v>
      </c>
      <c r="H458" s="29"/>
      <c r="I458" s="27"/>
      <c r="J458" s="27"/>
      <c r="K458" s="27"/>
      <c r="L458" s="27"/>
      <c r="M458" s="27"/>
      <c r="N458" s="27"/>
      <c r="O458" s="27"/>
      <c r="P458" s="27"/>
      <c r="Q458" s="27"/>
      <c r="R458" s="27"/>
    </row>
    <row r="459" spans="1:18" x14ac:dyDescent="0.3">
      <c r="A459" s="27"/>
      <c r="B459" s="27"/>
      <c r="C459" s="27"/>
      <c r="D459" s="27"/>
      <c r="E459" s="27"/>
      <c r="F459" s="27"/>
      <c r="G459" s="28">
        <f t="shared" si="6"/>
        <v>0</v>
      </c>
      <c r="H459" s="29"/>
      <c r="I459" s="27"/>
      <c r="J459" s="27"/>
      <c r="K459" s="27"/>
      <c r="L459" s="27"/>
      <c r="M459" s="27"/>
      <c r="N459" s="27"/>
      <c r="O459" s="27"/>
      <c r="P459" s="27"/>
      <c r="Q459" s="27"/>
      <c r="R459" s="27"/>
    </row>
    <row r="460" spans="1:18" x14ac:dyDescent="0.3">
      <c r="A460" s="27"/>
      <c r="B460" s="27"/>
      <c r="C460" s="27"/>
      <c r="D460" s="27"/>
      <c r="E460" s="27"/>
      <c r="F460" s="27"/>
      <c r="G460" s="28">
        <f t="shared" si="6"/>
        <v>0</v>
      </c>
      <c r="H460" s="29"/>
      <c r="I460" s="27"/>
      <c r="J460" s="27"/>
      <c r="K460" s="27"/>
      <c r="L460" s="27"/>
      <c r="M460" s="27"/>
      <c r="N460" s="27"/>
      <c r="O460" s="27"/>
      <c r="P460" s="27"/>
      <c r="Q460" s="27"/>
      <c r="R460" s="27"/>
    </row>
    <row r="461" spans="1:18" x14ac:dyDescent="0.3">
      <c r="A461" s="27"/>
      <c r="B461" s="27"/>
      <c r="C461" s="27"/>
      <c r="D461" s="27"/>
      <c r="E461" s="27"/>
      <c r="F461" s="27"/>
      <c r="G461" s="28">
        <f t="shared" ref="G461:G511" si="7">ABS((E461*1000+F461)-(C461*1000+D461))/1000</f>
        <v>0</v>
      </c>
      <c r="H461" s="29"/>
      <c r="I461" s="27"/>
      <c r="J461" s="27"/>
      <c r="K461" s="27"/>
      <c r="L461" s="27"/>
      <c r="M461" s="27"/>
      <c r="N461" s="27"/>
      <c r="O461" s="27"/>
      <c r="P461" s="27"/>
      <c r="Q461" s="27"/>
      <c r="R461" s="27"/>
    </row>
    <row r="462" spans="1:18" x14ac:dyDescent="0.3">
      <c r="A462" s="27"/>
      <c r="B462" s="27"/>
      <c r="C462" s="27"/>
      <c r="D462" s="27"/>
      <c r="E462" s="27"/>
      <c r="F462" s="27"/>
      <c r="G462" s="28">
        <f t="shared" si="7"/>
        <v>0</v>
      </c>
      <c r="H462" s="29"/>
      <c r="I462" s="27"/>
      <c r="J462" s="27"/>
      <c r="K462" s="27"/>
      <c r="L462" s="27"/>
      <c r="M462" s="27"/>
      <c r="N462" s="27"/>
      <c r="O462" s="27"/>
      <c r="P462" s="27"/>
      <c r="Q462" s="27"/>
      <c r="R462" s="27"/>
    </row>
    <row r="463" spans="1:18" x14ac:dyDescent="0.3">
      <c r="A463" s="27"/>
      <c r="B463" s="27"/>
      <c r="C463" s="27"/>
      <c r="D463" s="27"/>
      <c r="E463" s="27"/>
      <c r="F463" s="27"/>
      <c r="G463" s="28">
        <f t="shared" si="7"/>
        <v>0</v>
      </c>
      <c r="H463" s="29"/>
      <c r="I463" s="27"/>
      <c r="J463" s="27"/>
      <c r="K463" s="27"/>
      <c r="L463" s="27"/>
      <c r="M463" s="27"/>
      <c r="N463" s="27"/>
      <c r="O463" s="27"/>
      <c r="P463" s="27"/>
      <c r="Q463" s="27"/>
      <c r="R463" s="27"/>
    </row>
    <row r="464" spans="1:18" x14ac:dyDescent="0.3">
      <c r="A464" s="27"/>
      <c r="B464" s="27"/>
      <c r="C464" s="27"/>
      <c r="D464" s="27"/>
      <c r="E464" s="27"/>
      <c r="F464" s="27"/>
      <c r="G464" s="28">
        <f t="shared" si="7"/>
        <v>0</v>
      </c>
      <c r="H464" s="29"/>
      <c r="I464" s="27"/>
      <c r="J464" s="27"/>
      <c r="K464" s="27"/>
      <c r="L464" s="27"/>
      <c r="M464" s="27"/>
      <c r="N464" s="27"/>
      <c r="O464" s="27"/>
      <c r="P464" s="27"/>
      <c r="Q464" s="27"/>
      <c r="R464" s="27"/>
    </row>
    <row r="465" spans="1:18" x14ac:dyDescent="0.3">
      <c r="A465" s="27"/>
      <c r="B465" s="27"/>
      <c r="C465" s="27"/>
      <c r="D465" s="27"/>
      <c r="E465" s="27"/>
      <c r="F465" s="27"/>
      <c r="G465" s="28">
        <f t="shared" si="7"/>
        <v>0</v>
      </c>
      <c r="H465" s="29"/>
      <c r="I465" s="27"/>
      <c r="J465" s="27"/>
      <c r="K465" s="27"/>
      <c r="L465" s="27"/>
      <c r="M465" s="27"/>
      <c r="N465" s="27"/>
      <c r="O465" s="27"/>
      <c r="P465" s="27"/>
      <c r="Q465" s="27"/>
      <c r="R465" s="27"/>
    </row>
    <row r="466" spans="1:18" x14ac:dyDescent="0.3">
      <c r="A466" s="27"/>
      <c r="B466" s="27"/>
      <c r="C466" s="27"/>
      <c r="D466" s="27"/>
      <c r="E466" s="27"/>
      <c r="F466" s="27"/>
      <c r="G466" s="28">
        <f t="shared" si="7"/>
        <v>0</v>
      </c>
      <c r="H466" s="29"/>
      <c r="I466" s="27"/>
      <c r="J466" s="27"/>
      <c r="K466" s="27"/>
      <c r="L466" s="27"/>
      <c r="M466" s="27"/>
      <c r="N466" s="27"/>
      <c r="O466" s="27"/>
      <c r="P466" s="27"/>
      <c r="Q466" s="27"/>
      <c r="R466" s="27"/>
    </row>
    <row r="467" spans="1:18" x14ac:dyDescent="0.3">
      <c r="A467" s="27"/>
      <c r="B467" s="27"/>
      <c r="C467" s="27"/>
      <c r="D467" s="27"/>
      <c r="E467" s="27"/>
      <c r="F467" s="27"/>
      <c r="G467" s="28">
        <f t="shared" si="7"/>
        <v>0</v>
      </c>
      <c r="H467" s="29"/>
      <c r="I467" s="27"/>
      <c r="J467" s="27"/>
      <c r="K467" s="27"/>
      <c r="L467" s="27"/>
      <c r="M467" s="27"/>
      <c r="N467" s="27"/>
      <c r="O467" s="27"/>
      <c r="P467" s="27"/>
      <c r="Q467" s="27"/>
      <c r="R467" s="27"/>
    </row>
    <row r="468" spans="1:18" x14ac:dyDescent="0.3">
      <c r="A468" s="27"/>
      <c r="B468" s="27"/>
      <c r="C468" s="27"/>
      <c r="D468" s="27"/>
      <c r="E468" s="27"/>
      <c r="F468" s="27"/>
      <c r="G468" s="28">
        <f t="shared" si="7"/>
        <v>0</v>
      </c>
      <c r="H468" s="29"/>
      <c r="I468" s="27"/>
      <c r="J468" s="27"/>
      <c r="K468" s="27"/>
      <c r="L468" s="27"/>
      <c r="M468" s="27"/>
      <c r="N468" s="27"/>
      <c r="O468" s="27"/>
      <c r="P468" s="27"/>
      <c r="Q468" s="27"/>
      <c r="R468" s="27"/>
    </row>
    <row r="469" spans="1:18" x14ac:dyDescent="0.3">
      <c r="A469" s="27"/>
      <c r="B469" s="27"/>
      <c r="C469" s="27"/>
      <c r="D469" s="27"/>
      <c r="E469" s="27"/>
      <c r="F469" s="27"/>
      <c r="G469" s="28">
        <f t="shared" si="7"/>
        <v>0</v>
      </c>
      <c r="H469" s="29"/>
      <c r="I469" s="27"/>
      <c r="J469" s="27"/>
      <c r="K469" s="27"/>
      <c r="L469" s="27"/>
      <c r="M469" s="27"/>
      <c r="N469" s="27"/>
      <c r="O469" s="27"/>
      <c r="P469" s="27"/>
      <c r="Q469" s="27"/>
      <c r="R469" s="27"/>
    </row>
    <row r="470" spans="1:18" x14ac:dyDescent="0.3">
      <c r="A470" s="27"/>
      <c r="B470" s="27"/>
      <c r="C470" s="27"/>
      <c r="D470" s="27"/>
      <c r="E470" s="27"/>
      <c r="F470" s="27"/>
      <c r="G470" s="28">
        <f t="shared" si="7"/>
        <v>0</v>
      </c>
      <c r="H470" s="29"/>
      <c r="I470" s="27"/>
      <c r="J470" s="27"/>
      <c r="K470" s="27"/>
      <c r="L470" s="27"/>
      <c r="M470" s="27"/>
      <c r="N470" s="27"/>
      <c r="O470" s="27"/>
      <c r="P470" s="27"/>
      <c r="Q470" s="27"/>
      <c r="R470" s="27"/>
    </row>
    <row r="471" spans="1:18" x14ac:dyDescent="0.3">
      <c r="A471" s="27"/>
      <c r="B471" s="27"/>
      <c r="C471" s="27"/>
      <c r="D471" s="27"/>
      <c r="E471" s="27"/>
      <c r="F471" s="27"/>
      <c r="G471" s="28">
        <f t="shared" si="7"/>
        <v>0</v>
      </c>
      <c r="H471" s="29"/>
      <c r="I471" s="27"/>
      <c r="J471" s="27"/>
      <c r="K471" s="27"/>
      <c r="L471" s="27"/>
      <c r="M471" s="27"/>
      <c r="N471" s="27"/>
      <c r="O471" s="27"/>
      <c r="P471" s="27"/>
      <c r="Q471" s="27"/>
      <c r="R471" s="27"/>
    </row>
    <row r="472" spans="1:18" x14ac:dyDescent="0.3">
      <c r="A472" s="27"/>
      <c r="B472" s="27"/>
      <c r="C472" s="27"/>
      <c r="D472" s="27"/>
      <c r="E472" s="27"/>
      <c r="F472" s="27"/>
      <c r="G472" s="28">
        <f t="shared" si="7"/>
        <v>0</v>
      </c>
      <c r="H472" s="29"/>
      <c r="I472" s="27"/>
      <c r="J472" s="27"/>
      <c r="K472" s="27"/>
      <c r="L472" s="27"/>
      <c r="M472" s="27"/>
      <c r="N472" s="27"/>
      <c r="O472" s="27"/>
      <c r="P472" s="27"/>
      <c r="Q472" s="27"/>
      <c r="R472" s="27"/>
    </row>
    <row r="473" spans="1:18" x14ac:dyDescent="0.3">
      <c r="A473" s="27"/>
      <c r="B473" s="27"/>
      <c r="C473" s="27"/>
      <c r="D473" s="27"/>
      <c r="E473" s="27"/>
      <c r="F473" s="27"/>
      <c r="G473" s="28">
        <f t="shared" si="7"/>
        <v>0</v>
      </c>
      <c r="H473" s="29"/>
      <c r="I473" s="27"/>
      <c r="J473" s="27"/>
      <c r="K473" s="27"/>
      <c r="L473" s="27"/>
      <c r="M473" s="27"/>
      <c r="N473" s="27"/>
      <c r="O473" s="27"/>
      <c r="P473" s="27"/>
      <c r="Q473" s="27"/>
      <c r="R473" s="27"/>
    </row>
    <row r="474" spans="1:18" x14ac:dyDescent="0.3">
      <c r="A474" s="27"/>
      <c r="B474" s="27"/>
      <c r="C474" s="27"/>
      <c r="D474" s="27"/>
      <c r="E474" s="27"/>
      <c r="F474" s="27"/>
      <c r="G474" s="28">
        <f t="shared" si="7"/>
        <v>0</v>
      </c>
      <c r="H474" s="29"/>
      <c r="I474" s="27"/>
      <c r="J474" s="27"/>
      <c r="K474" s="27"/>
      <c r="L474" s="27"/>
      <c r="M474" s="27"/>
      <c r="N474" s="27"/>
      <c r="O474" s="27"/>
      <c r="P474" s="27"/>
      <c r="Q474" s="27"/>
      <c r="R474" s="27"/>
    </row>
    <row r="475" spans="1:18" x14ac:dyDescent="0.3">
      <c r="A475" s="27"/>
      <c r="B475" s="27"/>
      <c r="C475" s="27"/>
      <c r="D475" s="27"/>
      <c r="E475" s="27"/>
      <c r="F475" s="27"/>
      <c r="G475" s="28">
        <f t="shared" si="7"/>
        <v>0</v>
      </c>
      <c r="H475" s="29"/>
      <c r="I475" s="27"/>
      <c r="J475" s="27"/>
      <c r="K475" s="27"/>
      <c r="L475" s="27"/>
      <c r="M475" s="27"/>
      <c r="N475" s="27"/>
      <c r="O475" s="27"/>
      <c r="P475" s="27"/>
      <c r="Q475" s="27"/>
      <c r="R475" s="27"/>
    </row>
    <row r="476" spans="1:18" x14ac:dyDescent="0.3">
      <c r="A476" s="27"/>
      <c r="B476" s="27"/>
      <c r="C476" s="27"/>
      <c r="D476" s="27"/>
      <c r="E476" s="27"/>
      <c r="F476" s="27"/>
      <c r="G476" s="28">
        <f t="shared" si="7"/>
        <v>0</v>
      </c>
      <c r="H476" s="29"/>
      <c r="I476" s="27"/>
      <c r="J476" s="27"/>
      <c r="K476" s="27"/>
      <c r="L476" s="27"/>
      <c r="M476" s="27"/>
      <c r="N476" s="27"/>
      <c r="O476" s="27"/>
      <c r="P476" s="27"/>
      <c r="Q476" s="27"/>
      <c r="R476" s="27"/>
    </row>
    <row r="477" spans="1:18" x14ac:dyDescent="0.3">
      <c r="A477" s="27"/>
      <c r="B477" s="27"/>
      <c r="C477" s="27"/>
      <c r="D477" s="27"/>
      <c r="E477" s="27"/>
      <c r="F477" s="27"/>
      <c r="G477" s="28">
        <f t="shared" si="7"/>
        <v>0</v>
      </c>
      <c r="H477" s="29"/>
      <c r="I477" s="27"/>
      <c r="J477" s="27"/>
      <c r="K477" s="27"/>
      <c r="L477" s="27"/>
      <c r="M477" s="27"/>
      <c r="N477" s="27"/>
      <c r="O477" s="27"/>
      <c r="P477" s="27"/>
      <c r="Q477" s="27"/>
      <c r="R477" s="27"/>
    </row>
    <row r="478" spans="1:18" x14ac:dyDescent="0.3">
      <c r="A478" s="27"/>
      <c r="B478" s="27"/>
      <c r="C478" s="27"/>
      <c r="D478" s="27"/>
      <c r="E478" s="27"/>
      <c r="F478" s="27"/>
      <c r="G478" s="28">
        <f t="shared" si="7"/>
        <v>0</v>
      </c>
      <c r="H478" s="29"/>
      <c r="I478" s="27"/>
      <c r="J478" s="27"/>
      <c r="K478" s="27"/>
      <c r="L478" s="27"/>
      <c r="M478" s="27"/>
      <c r="N478" s="27"/>
      <c r="O478" s="27"/>
      <c r="P478" s="27"/>
      <c r="Q478" s="27"/>
      <c r="R478" s="27"/>
    </row>
    <row r="479" spans="1:18" x14ac:dyDescent="0.3">
      <c r="A479" s="27"/>
      <c r="B479" s="27"/>
      <c r="C479" s="27"/>
      <c r="D479" s="27"/>
      <c r="E479" s="27"/>
      <c r="F479" s="27"/>
      <c r="G479" s="28">
        <f t="shared" si="7"/>
        <v>0</v>
      </c>
      <c r="H479" s="29"/>
      <c r="I479" s="27"/>
      <c r="J479" s="27"/>
      <c r="K479" s="27"/>
      <c r="L479" s="27"/>
      <c r="M479" s="27"/>
      <c r="N479" s="27"/>
      <c r="O479" s="27"/>
      <c r="P479" s="27"/>
      <c r="Q479" s="27"/>
      <c r="R479" s="27"/>
    </row>
    <row r="480" spans="1:18" x14ac:dyDescent="0.3">
      <c r="A480" s="27"/>
      <c r="B480" s="27"/>
      <c r="C480" s="27"/>
      <c r="D480" s="27"/>
      <c r="E480" s="27"/>
      <c r="F480" s="27"/>
      <c r="G480" s="28">
        <f t="shared" si="7"/>
        <v>0</v>
      </c>
      <c r="H480" s="29"/>
      <c r="I480" s="27"/>
      <c r="J480" s="27"/>
      <c r="K480" s="27"/>
      <c r="L480" s="27"/>
      <c r="M480" s="27"/>
      <c r="N480" s="27"/>
      <c r="O480" s="27"/>
      <c r="P480" s="27"/>
      <c r="Q480" s="27"/>
      <c r="R480" s="27"/>
    </row>
    <row r="481" spans="1:18" x14ac:dyDescent="0.3">
      <c r="A481" s="27"/>
      <c r="B481" s="27"/>
      <c r="C481" s="27"/>
      <c r="D481" s="27"/>
      <c r="E481" s="27"/>
      <c r="F481" s="27"/>
      <c r="G481" s="28">
        <f t="shared" si="7"/>
        <v>0</v>
      </c>
      <c r="H481" s="29"/>
      <c r="I481" s="27"/>
      <c r="J481" s="27"/>
      <c r="K481" s="27"/>
      <c r="L481" s="27"/>
      <c r="M481" s="27"/>
      <c r="N481" s="27"/>
      <c r="O481" s="27"/>
      <c r="P481" s="27"/>
      <c r="Q481" s="27"/>
      <c r="R481" s="27"/>
    </row>
    <row r="482" spans="1:18" x14ac:dyDescent="0.3">
      <c r="A482" s="27"/>
      <c r="B482" s="27"/>
      <c r="C482" s="27"/>
      <c r="D482" s="27"/>
      <c r="E482" s="27"/>
      <c r="F482" s="27"/>
      <c r="G482" s="28">
        <f t="shared" si="7"/>
        <v>0</v>
      </c>
      <c r="H482" s="29"/>
      <c r="I482" s="27"/>
      <c r="J482" s="27"/>
      <c r="K482" s="27"/>
      <c r="L482" s="27"/>
      <c r="M482" s="27"/>
      <c r="N482" s="27"/>
      <c r="O482" s="27"/>
      <c r="P482" s="27"/>
      <c r="Q482" s="27"/>
      <c r="R482" s="27"/>
    </row>
    <row r="483" spans="1:18" x14ac:dyDescent="0.3">
      <c r="A483" s="27"/>
      <c r="B483" s="27"/>
      <c r="C483" s="27"/>
      <c r="D483" s="27"/>
      <c r="E483" s="27"/>
      <c r="F483" s="27"/>
      <c r="G483" s="28">
        <f t="shared" si="7"/>
        <v>0</v>
      </c>
      <c r="H483" s="29"/>
      <c r="I483" s="27"/>
      <c r="J483" s="27"/>
      <c r="K483" s="27"/>
      <c r="L483" s="27"/>
      <c r="M483" s="27"/>
      <c r="N483" s="27"/>
      <c r="O483" s="27"/>
      <c r="P483" s="27"/>
      <c r="Q483" s="27"/>
      <c r="R483" s="27"/>
    </row>
    <row r="484" spans="1:18" x14ac:dyDescent="0.3">
      <c r="A484" s="27"/>
      <c r="B484" s="27"/>
      <c r="C484" s="27"/>
      <c r="D484" s="27"/>
      <c r="E484" s="27"/>
      <c r="F484" s="27"/>
      <c r="G484" s="28">
        <f t="shared" si="7"/>
        <v>0</v>
      </c>
      <c r="H484" s="29"/>
      <c r="I484" s="27"/>
      <c r="J484" s="27"/>
      <c r="K484" s="27"/>
      <c r="L484" s="27"/>
      <c r="M484" s="27"/>
      <c r="N484" s="27"/>
      <c r="O484" s="27"/>
      <c r="P484" s="27"/>
      <c r="Q484" s="27"/>
      <c r="R484" s="27"/>
    </row>
    <row r="485" spans="1:18" x14ac:dyDescent="0.3">
      <c r="A485" s="27"/>
      <c r="B485" s="27"/>
      <c r="C485" s="27"/>
      <c r="D485" s="27"/>
      <c r="E485" s="27"/>
      <c r="F485" s="27"/>
      <c r="G485" s="28">
        <f t="shared" si="7"/>
        <v>0</v>
      </c>
      <c r="H485" s="29"/>
      <c r="I485" s="27"/>
      <c r="J485" s="27"/>
      <c r="K485" s="27"/>
      <c r="L485" s="27"/>
      <c r="M485" s="27"/>
      <c r="N485" s="27"/>
      <c r="O485" s="27"/>
      <c r="P485" s="27"/>
      <c r="Q485" s="27"/>
      <c r="R485" s="27"/>
    </row>
    <row r="486" spans="1:18" x14ac:dyDescent="0.3">
      <c r="A486" s="27"/>
      <c r="B486" s="27"/>
      <c r="C486" s="27"/>
      <c r="D486" s="27"/>
      <c r="E486" s="27"/>
      <c r="F486" s="27"/>
      <c r="G486" s="28">
        <f t="shared" si="7"/>
        <v>0</v>
      </c>
      <c r="H486" s="29"/>
      <c r="I486" s="27"/>
      <c r="J486" s="27"/>
      <c r="K486" s="27"/>
      <c r="L486" s="27"/>
      <c r="M486" s="27"/>
      <c r="N486" s="27"/>
      <c r="O486" s="27"/>
      <c r="P486" s="27"/>
      <c r="Q486" s="27"/>
      <c r="R486" s="27"/>
    </row>
    <row r="487" spans="1:18" x14ac:dyDescent="0.3">
      <c r="A487" s="27"/>
      <c r="B487" s="27"/>
      <c r="C487" s="27"/>
      <c r="D487" s="27"/>
      <c r="E487" s="27"/>
      <c r="F487" s="27"/>
      <c r="G487" s="28">
        <f t="shared" si="7"/>
        <v>0</v>
      </c>
      <c r="H487" s="29"/>
      <c r="I487" s="27"/>
      <c r="J487" s="27"/>
      <c r="K487" s="27"/>
      <c r="L487" s="27"/>
      <c r="M487" s="27"/>
      <c r="N487" s="27"/>
      <c r="O487" s="27"/>
      <c r="P487" s="27"/>
      <c r="Q487" s="27"/>
      <c r="R487" s="27"/>
    </row>
    <row r="488" spans="1:18" x14ac:dyDescent="0.3">
      <c r="A488" s="27"/>
      <c r="B488" s="27"/>
      <c r="C488" s="27"/>
      <c r="D488" s="27"/>
      <c r="E488" s="27"/>
      <c r="F488" s="27"/>
      <c r="G488" s="28">
        <f t="shared" si="7"/>
        <v>0</v>
      </c>
      <c r="H488" s="29"/>
      <c r="I488" s="27"/>
      <c r="J488" s="27"/>
      <c r="K488" s="27"/>
      <c r="L488" s="27"/>
      <c r="M488" s="27"/>
      <c r="N488" s="27"/>
      <c r="O488" s="27"/>
      <c r="P488" s="27"/>
      <c r="Q488" s="27"/>
      <c r="R488" s="27"/>
    </row>
    <row r="489" spans="1:18" x14ac:dyDescent="0.3">
      <c r="A489" s="27"/>
      <c r="B489" s="27"/>
      <c r="C489" s="27"/>
      <c r="D489" s="27"/>
      <c r="E489" s="27"/>
      <c r="F489" s="27"/>
      <c r="G489" s="28">
        <f t="shared" si="7"/>
        <v>0</v>
      </c>
      <c r="H489" s="29"/>
      <c r="I489" s="27"/>
      <c r="J489" s="27"/>
      <c r="K489" s="27"/>
      <c r="L489" s="27"/>
      <c r="M489" s="27"/>
      <c r="N489" s="27"/>
      <c r="O489" s="27"/>
      <c r="P489" s="27"/>
      <c r="Q489" s="27"/>
      <c r="R489" s="27"/>
    </row>
    <row r="490" spans="1:18" x14ac:dyDescent="0.3">
      <c r="A490" s="27"/>
      <c r="B490" s="27"/>
      <c r="C490" s="27"/>
      <c r="D490" s="27"/>
      <c r="E490" s="27"/>
      <c r="F490" s="27"/>
      <c r="G490" s="28">
        <f t="shared" si="7"/>
        <v>0</v>
      </c>
      <c r="H490" s="29"/>
      <c r="I490" s="27"/>
      <c r="J490" s="27"/>
      <c r="K490" s="27"/>
      <c r="L490" s="27"/>
      <c r="M490" s="27"/>
      <c r="N490" s="27"/>
      <c r="O490" s="27"/>
      <c r="P490" s="27"/>
      <c r="Q490" s="27"/>
      <c r="R490" s="27"/>
    </row>
    <row r="491" spans="1:18" x14ac:dyDescent="0.3">
      <c r="A491" s="27"/>
      <c r="B491" s="27"/>
      <c r="C491" s="27"/>
      <c r="D491" s="27"/>
      <c r="E491" s="27"/>
      <c r="F491" s="27"/>
      <c r="G491" s="28">
        <f t="shared" si="7"/>
        <v>0</v>
      </c>
      <c r="H491" s="29"/>
      <c r="I491" s="27"/>
      <c r="J491" s="27"/>
      <c r="K491" s="27"/>
      <c r="L491" s="27"/>
      <c r="M491" s="27"/>
      <c r="N491" s="27"/>
      <c r="O491" s="27"/>
      <c r="P491" s="27"/>
      <c r="Q491" s="27"/>
      <c r="R491" s="27"/>
    </row>
    <row r="492" spans="1:18" x14ac:dyDescent="0.3">
      <c r="A492" s="27"/>
      <c r="B492" s="27"/>
      <c r="C492" s="27"/>
      <c r="D492" s="27"/>
      <c r="E492" s="27"/>
      <c r="F492" s="27"/>
      <c r="G492" s="28">
        <f t="shared" si="7"/>
        <v>0</v>
      </c>
      <c r="H492" s="29"/>
      <c r="I492" s="27"/>
      <c r="J492" s="27"/>
      <c r="K492" s="27"/>
      <c r="L492" s="27"/>
      <c r="M492" s="27"/>
      <c r="N492" s="27"/>
      <c r="O492" s="27"/>
      <c r="P492" s="27"/>
      <c r="Q492" s="27"/>
      <c r="R492" s="27"/>
    </row>
    <row r="493" spans="1:18" x14ac:dyDescent="0.3">
      <c r="A493" s="27"/>
      <c r="B493" s="27"/>
      <c r="C493" s="27"/>
      <c r="D493" s="27"/>
      <c r="E493" s="27"/>
      <c r="F493" s="27"/>
      <c r="G493" s="28">
        <f t="shared" si="7"/>
        <v>0</v>
      </c>
      <c r="H493" s="29"/>
      <c r="I493" s="27"/>
      <c r="J493" s="27"/>
      <c r="K493" s="27"/>
      <c r="L493" s="27"/>
      <c r="M493" s="27"/>
      <c r="N493" s="27"/>
      <c r="O493" s="27"/>
      <c r="P493" s="27"/>
      <c r="Q493" s="27"/>
      <c r="R493" s="27"/>
    </row>
    <row r="494" spans="1:18" x14ac:dyDescent="0.3">
      <c r="A494" s="27"/>
      <c r="B494" s="27"/>
      <c r="C494" s="27"/>
      <c r="D494" s="27"/>
      <c r="E494" s="27"/>
      <c r="F494" s="27"/>
      <c r="G494" s="28">
        <f t="shared" si="7"/>
        <v>0</v>
      </c>
      <c r="H494" s="29"/>
      <c r="I494" s="27"/>
      <c r="J494" s="27"/>
      <c r="K494" s="27"/>
      <c r="L494" s="27"/>
      <c r="M494" s="27"/>
      <c r="N494" s="27"/>
      <c r="O494" s="27"/>
      <c r="P494" s="27"/>
      <c r="Q494" s="27"/>
      <c r="R494" s="27"/>
    </row>
    <row r="495" spans="1:18" x14ac:dyDescent="0.3">
      <c r="A495" s="27"/>
      <c r="B495" s="27"/>
      <c r="C495" s="27"/>
      <c r="D495" s="27"/>
      <c r="E495" s="27"/>
      <c r="F495" s="27"/>
      <c r="G495" s="28">
        <f t="shared" si="7"/>
        <v>0</v>
      </c>
      <c r="H495" s="29"/>
      <c r="I495" s="27"/>
      <c r="J495" s="27"/>
      <c r="K495" s="27"/>
      <c r="L495" s="27"/>
      <c r="M495" s="27"/>
      <c r="N495" s="27"/>
      <c r="O495" s="27"/>
      <c r="P495" s="27"/>
      <c r="Q495" s="27"/>
      <c r="R495" s="27"/>
    </row>
    <row r="496" spans="1:18" x14ac:dyDescent="0.3">
      <c r="A496" s="27"/>
      <c r="B496" s="27"/>
      <c r="C496" s="27"/>
      <c r="D496" s="27"/>
      <c r="E496" s="27"/>
      <c r="F496" s="27"/>
      <c r="G496" s="28">
        <f t="shared" si="7"/>
        <v>0</v>
      </c>
      <c r="H496" s="29"/>
      <c r="I496" s="27"/>
      <c r="J496" s="27"/>
      <c r="K496" s="27"/>
      <c r="L496" s="27"/>
      <c r="M496" s="27"/>
      <c r="N496" s="27"/>
      <c r="O496" s="27"/>
      <c r="P496" s="27"/>
      <c r="Q496" s="27"/>
      <c r="R496" s="27"/>
    </row>
    <row r="497" spans="1:18" x14ac:dyDescent="0.3">
      <c r="A497" s="27"/>
      <c r="B497" s="27"/>
      <c r="C497" s="27"/>
      <c r="D497" s="27"/>
      <c r="E497" s="27"/>
      <c r="F497" s="27"/>
      <c r="G497" s="28">
        <f t="shared" si="7"/>
        <v>0</v>
      </c>
      <c r="H497" s="29"/>
      <c r="I497" s="27"/>
      <c r="J497" s="27"/>
      <c r="K497" s="27"/>
      <c r="L497" s="27"/>
      <c r="M497" s="27"/>
      <c r="N497" s="27"/>
      <c r="O497" s="27"/>
      <c r="P497" s="27"/>
      <c r="Q497" s="27"/>
      <c r="R497" s="27"/>
    </row>
    <row r="498" spans="1:18" x14ac:dyDescent="0.3">
      <c r="A498" s="27"/>
      <c r="B498" s="27"/>
      <c r="C498" s="27"/>
      <c r="D498" s="27"/>
      <c r="E498" s="27"/>
      <c r="F498" s="27"/>
      <c r="G498" s="28">
        <f t="shared" si="7"/>
        <v>0</v>
      </c>
      <c r="H498" s="29"/>
      <c r="I498" s="27"/>
      <c r="J498" s="27"/>
      <c r="K498" s="27"/>
      <c r="L498" s="27"/>
      <c r="M498" s="27"/>
      <c r="N498" s="27"/>
      <c r="O498" s="27"/>
      <c r="P498" s="27"/>
      <c r="Q498" s="27"/>
      <c r="R498" s="27"/>
    </row>
    <row r="499" spans="1:18" x14ac:dyDescent="0.3">
      <c r="A499" s="27"/>
      <c r="B499" s="27"/>
      <c r="C499" s="27"/>
      <c r="D499" s="27"/>
      <c r="E499" s="27"/>
      <c r="F499" s="27"/>
      <c r="G499" s="28">
        <f t="shared" si="7"/>
        <v>0</v>
      </c>
      <c r="H499" s="29"/>
      <c r="I499" s="27"/>
      <c r="J499" s="27"/>
      <c r="K499" s="27"/>
      <c r="L499" s="27"/>
      <c r="M499" s="27"/>
      <c r="N499" s="27"/>
      <c r="O499" s="27"/>
      <c r="P499" s="27"/>
      <c r="Q499" s="27"/>
      <c r="R499" s="27"/>
    </row>
    <row r="500" spans="1:18" x14ac:dyDescent="0.3">
      <c r="A500" s="27"/>
      <c r="B500" s="27"/>
      <c r="C500" s="27"/>
      <c r="D500" s="27"/>
      <c r="E500" s="27"/>
      <c r="F500" s="27"/>
      <c r="G500" s="28">
        <f t="shared" si="7"/>
        <v>0</v>
      </c>
      <c r="H500" s="29"/>
      <c r="I500" s="27"/>
      <c r="J500" s="27"/>
      <c r="K500" s="27"/>
      <c r="L500" s="27"/>
      <c r="M500" s="27"/>
      <c r="N500" s="27"/>
      <c r="O500" s="27"/>
      <c r="P500" s="27"/>
      <c r="Q500" s="27"/>
      <c r="R500" s="27"/>
    </row>
    <row r="501" spans="1:18" x14ac:dyDescent="0.3">
      <c r="A501" s="27"/>
      <c r="B501" s="27"/>
      <c r="C501" s="27"/>
      <c r="D501" s="27"/>
      <c r="E501" s="27"/>
      <c r="F501" s="27"/>
      <c r="G501" s="28">
        <f t="shared" si="7"/>
        <v>0</v>
      </c>
      <c r="H501" s="29"/>
      <c r="I501" s="27"/>
      <c r="J501" s="27"/>
      <c r="K501" s="27"/>
      <c r="L501" s="27"/>
      <c r="M501" s="27"/>
      <c r="N501" s="27"/>
      <c r="O501" s="27"/>
      <c r="P501" s="27"/>
      <c r="Q501" s="27"/>
      <c r="R501" s="27"/>
    </row>
    <row r="502" spans="1:18" x14ac:dyDescent="0.3">
      <c r="A502" s="27"/>
      <c r="B502" s="27"/>
      <c r="C502" s="27"/>
      <c r="D502" s="27"/>
      <c r="E502" s="27"/>
      <c r="F502" s="27"/>
      <c r="G502" s="28">
        <f t="shared" si="7"/>
        <v>0</v>
      </c>
      <c r="H502" s="29"/>
      <c r="I502" s="27"/>
      <c r="J502" s="27"/>
      <c r="K502" s="27"/>
      <c r="L502" s="27"/>
      <c r="M502" s="27"/>
      <c r="N502" s="27"/>
      <c r="O502" s="27"/>
      <c r="P502" s="27"/>
      <c r="Q502" s="27"/>
      <c r="R502" s="27"/>
    </row>
    <row r="503" spans="1:18" x14ac:dyDescent="0.3">
      <c r="A503" s="27"/>
      <c r="B503" s="27"/>
      <c r="C503" s="27"/>
      <c r="D503" s="27"/>
      <c r="E503" s="27"/>
      <c r="F503" s="27"/>
      <c r="G503" s="28">
        <f t="shared" si="7"/>
        <v>0</v>
      </c>
      <c r="H503" s="29"/>
      <c r="I503" s="27"/>
      <c r="J503" s="27"/>
      <c r="K503" s="27"/>
      <c r="L503" s="27"/>
      <c r="M503" s="27"/>
      <c r="N503" s="27"/>
      <c r="O503" s="27"/>
      <c r="P503" s="27"/>
      <c r="Q503" s="27"/>
      <c r="R503" s="27"/>
    </row>
    <row r="504" spans="1:18" x14ac:dyDescent="0.3">
      <c r="A504" s="27"/>
      <c r="B504" s="27"/>
      <c r="C504" s="27"/>
      <c r="D504" s="27"/>
      <c r="E504" s="27"/>
      <c r="F504" s="27"/>
      <c r="G504" s="28">
        <f t="shared" si="7"/>
        <v>0</v>
      </c>
      <c r="H504" s="29"/>
      <c r="I504" s="27"/>
      <c r="J504" s="27"/>
      <c r="K504" s="27"/>
      <c r="L504" s="27"/>
      <c r="M504" s="27"/>
      <c r="N504" s="27"/>
      <c r="O504" s="27"/>
      <c r="P504" s="27"/>
      <c r="Q504" s="27"/>
      <c r="R504" s="27"/>
    </row>
    <row r="505" spans="1:18" x14ac:dyDescent="0.3">
      <c r="A505" s="27"/>
      <c r="B505" s="27"/>
      <c r="C505" s="27"/>
      <c r="D505" s="27"/>
      <c r="E505" s="27"/>
      <c r="F505" s="27"/>
      <c r="G505" s="28">
        <f t="shared" si="7"/>
        <v>0</v>
      </c>
      <c r="H505" s="29"/>
      <c r="I505" s="27"/>
      <c r="J505" s="27"/>
      <c r="K505" s="27"/>
      <c r="L505" s="27"/>
      <c r="M505" s="27"/>
      <c r="N505" s="27"/>
      <c r="O505" s="27"/>
      <c r="P505" s="27"/>
      <c r="Q505" s="27"/>
      <c r="R505" s="27"/>
    </row>
    <row r="506" spans="1:18" x14ac:dyDescent="0.3">
      <c r="A506" s="27"/>
      <c r="B506" s="27"/>
      <c r="C506" s="27"/>
      <c r="D506" s="27"/>
      <c r="E506" s="27"/>
      <c r="F506" s="27"/>
      <c r="G506" s="28">
        <f t="shared" si="7"/>
        <v>0</v>
      </c>
      <c r="H506" s="29"/>
      <c r="I506" s="27"/>
      <c r="J506" s="27"/>
      <c r="K506" s="27"/>
      <c r="L506" s="27"/>
      <c r="M506" s="27"/>
      <c r="N506" s="27"/>
      <c r="O506" s="27"/>
      <c r="P506" s="27"/>
      <c r="Q506" s="27"/>
      <c r="R506" s="27"/>
    </row>
    <row r="507" spans="1:18" x14ac:dyDescent="0.3">
      <c r="A507" s="27"/>
      <c r="B507" s="27"/>
      <c r="C507" s="27"/>
      <c r="D507" s="27"/>
      <c r="E507" s="27"/>
      <c r="F507" s="27"/>
      <c r="G507" s="28">
        <f t="shared" si="7"/>
        <v>0</v>
      </c>
      <c r="H507" s="29"/>
      <c r="I507" s="27"/>
      <c r="J507" s="27"/>
      <c r="K507" s="27"/>
      <c r="L507" s="27"/>
      <c r="M507" s="27"/>
      <c r="N507" s="27"/>
      <c r="O507" s="27"/>
      <c r="P507" s="27"/>
      <c r="Q507" s="27"/>
      <c r="R507" s="27"/>
    </row>
    <row r="508" spans="1:18" x14ac:dyDescent="0.3">
      <c r="A508" s="27"/>
      <c r="B508" s="27"/>
      <c r="C508" s="27"/>
      <c r="D508" s="27"/>
      <c r="E508" s="27"/>
      <c r="F508" s="27"/>
      <c r="G508" s="28">
        <f t="shared" si="7"/>
        <v>0</v>
      </c>
      <c r="H508" s="29"/>
      <c r="I508" s="27"/>
      <c r="J508" s="27"/>
      <c r="K508" s="27"/>
      <c r="L508" s="27"/>
      <c r="M508" s="27"/>
      <c r="N508" s="27"/>
      <c r="O508" s="27"/>
      <c r="P508" s="27"/>
      <c r="Q508" s="27"/>
      <c r="R508" s="27"/>
    </row>
    <row r="509" spans="1:18" x14ac:dyDescent="0.3">
      <c r="A509" s="27"/>
      <c r="B509" s="27"/>
      <c r="C509" s="27"/>
      <c r="D509" s="27"/>
      <c r="E509" s="27"/>
      <c r="F509" s="27"/>
      <c r="G509" s="28">
        <f t="shared" si="7"/>
        <v>0</v>
      </c>
      <c r="H509" s="29"/>
      <c r="I509" s="27"/>
      <c r="J509" s="27"/>
      <c r="K509" s="27"/>
      <c r="L509" s="27"/>
      <c r="M509" s="27"/>
      <c r="N509" s="27"/>
      <c r="O509" s="27"/>
      <c r="P509" s="27"/>
      <c r="Q509" s="27"/>
      <c r="R509" s="27"/>
    </row>
    <row r="510" spans="1:18" x14ac:dyDescent="0.3">
      <c r="A510" s="27"/>
      <c r="B510" s="27"/>
      <c r="C510" s="27"/>
      <c r="D510" s="27"/>
      <c r="E510" s="27"/>
      <c r="F510" s="27"/>
      <c r="G510" s="28">
        <f t="shared" si="7"/>
        <v>0</v>
      </c>
      <c r="H510" s="29"/>
      <c r="I510" s="27"/>
      <c r="J510" s="27"/>
      <c r="K510" s="27"/>
      <c r="L510" s="27"/>
      <c r="M510" s="27"/>
      <c r="N510" s="27"/>
      <c r="O510" s="27"/>
      <c r="P510" s="27"/>
      <c r="Q510" s="27"/>
      <c r="R510" s="27"/>
    </row>
    <row r="511" spans="1:18" x14ac:dyDescent="0.3">
      <c r="A511" s="27"/>
      <c r="B511" s="27"/>
      <c r="C511" s="27"/>
      <c r="D511" s="27"/>
      <c r="E511" s="27"/>
      <c r="F511" s="27"/>
      <c r="G511" s="28">
        <f t="shared" si="7"/>
        <v>0</v>
      </c>
      <c r="H511" s="29"/>
      <c r="I511" s="27"/>
      <c r="J511" s="27"/>
      <c r="K511" s="27"/>
      <c r="L511" s="27"/>
      <c r="M511" s="27"/>
      <c r="N511" s="27"/>
      <c r="O511" s="27"/>
      <c r="P511" s="27"/>
      <c r="Q511" s="27"/>
      <c r="R511" s="27"/>
    </row>
    <row r="512" spans="1:18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</sheetData>
  <sheetProtection sheet="1" objects="1" scenarios="1"/>
  <dataValidations count="11">
    <dataValidation type="decimal" allowBlank="1" showInputMessage="1" showErrorMessage="1" sqref="H12:H511" xr:uid="{00000000-0002-0000-0000-000000000000}">
      <formula1>$H$6</formula1>
      <formula2>$H$7</formula2>
    </dataValidation>
    <dataValidation type="decimal" allowBlank="1" showInputMessage="1" showErrorMessage="1" sqref="I12:I511" xr:uid="{00000000-0002-0000-0000-000001000000}">
      <formula1>$I$6</formula1>
      <formula2>$I$7</formula2>
    </dataValidation>
    <dataValidation type="list" allowBlank="1" showInputMessage="1" showErrorMessage="1" sqref="O12:O511" xr:uid="{00000000-0002-0000-0000-000002000000}">
      <formula1>$O$6:$O$7</formula1>
    </dataValidation>
    <dataValidation type="list" allowBlank="1" showInputMessage="1" showErrorMessage="1" sqref="K12:K511" xr:uid="{00000000-0002-0000-0000-000003000000}">
      <formula1>$K$6:$K$8</formula1>
    </dataValidation>
    <dataValidation type="decimal" allowBlank="1" showInputMessage="1" showErrorMessage="1" sqref="L12:L511" xr:uid="{00000000-0002-0000-0000-000004000000}">
      <formula1>$L$6</formula1>
      <formula2>$L$7</formula2>
    </dataValidation>
    <dataValidation type="decimal" allowBlank="1" showInputMessage="1" showErrorMessage="1" sqref="N12:N511" xr:uid="{00000000-0002-0000-0000-000005000000}">
      <formula1>$N$6</formula1>
      <formula2>$N$7</formula2>
    </dataValidation>
    <dataValidation type="list" allowBlank="1" showInputMessage="1" showErrorMessage="1" sqref="P12:P511" xr:uid="{00000000-0002-0000-0000-000006000000}">
      <formula1>$P$6:$P$7</formula1>
    </dataValidation>
    <dataValidation type="decimal" allowBlank="1" showInputMessage="1" showErrorMessage="1" sqref="J12:J511" xr:uid="{00000000-0002-0000-0000-000007000000}">
      <formula1>$J$6</formula1>
      <formula2>$J$7</formula2>
    </dataValidation>
    <dataValidation type="decimal" allowBlank="1" showInputMessage="1" showErrorMessage="1" sqref="M12:M511" xr:uid="{00000000-0002-0000-0000-000008000000}">
      <formula1>$M$6</formula1>
      <formula2>$M$7</formula2>
    </dataValidation>
    <dataValidation type="whole" allowBlank="1" showInputMessage="1" showErrorMessage="1" sqref="Q12:Q511" xr:uid="{00000000-0002-0000-0000-000009000000}">
      <formula1>$Q$6</formula1>
      <formula2>$Q$7</formula2>
    </dataValidation>
    <dataValidation type="list" allowBlank="1" showInputMessage="1" showErrorMessage="1" sqref="R12:R511" xr:uid="{00000000-0002-0000-0000-00000A000000}">
      <formula1>$R$6:$R$11</formula1>
    </dataValidation>
  </dataValidations>
  <pageMargins left="0.7" right="0.7" top="0.75" bottom="0.75" header="0.3" footer="0.3"/>
  <pageSetup paperSize="9" orientation="portrait" r:id="rId1"/>
  <ignoredErrors>
    <ignoredError sqref="G12:G5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05"/>
  <sheetViews>
    <sheetView workbookViewId="0">
      <pane xSplit="8" ySplit="5" topLeftCell="I6" activePane="bottomRight" state="frozenSplit"/>
      <selection pane="topRight" activeCell="J1" sqref="J1"/>
      <selection pane="bottomLeft" activeCell="A4" sqref="A4"/>
      <selection pane="bottomRight" activeCell="A6" sqref="A6"/>
    </sheetView>
  </sheetViews>
  <sheetFormatPr defaultColWidth="0" defaultRowHeight="14.4" zeroHeight="1" x14ac:dyDescent="0.3"/>
  <cols>
    <col min="1" max="1" width="12.77734375" style="4" customWidth="1"/>
    <col min="2" max="2" width="11.77734375" style="4" customWidth="1"/>
    <col min="3" max="4" width="8.77734375" style="4" customWidth="1"/>
    <col min="5" max="6" width="7.77734375" style="4" customWidth="1"/>
    <col min="7" max="7" width="6.77734375" style="4" customWidth="1"/>
    <col min="8" max="8" width="16.77734375" style="4" customWidth="1"/>
    <col min="9" max="9" width="11.77734375" style="4" customWidth="1"/>
    <col min="10" max="10" width="6.77734375" style="4" customWidth="1"/>
    <col min="11" max="11" width="17.77734375" style="4" customWidth="1"/>
    <col min="12" max="12" width="20.77734375" style="4" customWidth="1"/>
    <col min="13" max="13" width="16.77734375" style="4" customWidth="1"/>
    <col min="14" max="14" width="13.77734375" style="4" customWidth="1"/>
    <col min="15" max="15" width="17.77734375" style="4" customWidth="1"/>
    <col min="16" max="16" width="27.77734375" style="4" customWidth="1"/>
    <col min="17" max="17" width="15.77734375" style="4" customWidth="1"/>
    <col min="18" max="18" width="11.77734375" style="4" customWidth="1"/>
    <col min="19" max="19" width="15.77734375" style="4" customWidth="1"/>
    <col min="20" max="20" width="13.77734375" style="4" customWidth="1"/>
    <col min="21" max="21" width="10.77734375" style="4" customWidth="1"/>
    <col min="22" max="39" width="0" style="4" hidden="1" customWidth="1"/>
    <col min="40" max="16384" width="9.21875" style="4" hidden="1"/>
  </cols>
  <sheetData>
    <row r="1" spans="1:21" ht="18" x14ac:dyDescent="0.35">
      <c r="A1" s="11" t="s">
        <v>37</v>
      </c>
      <c r="B1" s="13" t="s">
        <v>38</v>
      </c>
      <c r="C1" s="2"/>
      <c r="D1" s="2"/>
      <c r="E1" s="2"/>
      <c r="F1" s="2"/>
      <c r="G1" s="2"/>
      <c r="H1" s="2"/>
      <c r="I1" s="17" t="s">
        <v>50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5.6" x14ac:dyDescent="0.3">
      <c r="A2" s="1"/>
      <c r="B2" s="2"/>
      <c r="C2" s="2"/>
      <c r="D2" s="2"/>
      <c r="E2" s="2"/>
      <c r="F2" s="2"/>
      <c r="G2" s="2"/>
      <c r="H2" s="2"/>
      <c r="I2" s="15"/>
      <c r="J2" s="16"/>
      <c r="K2" s="16"/>
      <c r="L2" s="18"/>
      <c r="M2" s="14"/>
      <c r="N2" s="14"/>
      <c r="O2" s="14"/>
      <c r="P2" s="14"/>
      <c r="Q2" s="18"/>
      <c r="R2" s="14"/>
      <c r="S2" s="14"/>
      <c r="T2" s="14"/>
      <c r="U2" s="14"/>
    </row>
    <row r="3" spans="1:21" x14ac:dyDescent="0.3">
      <c r="A3" s="1"/>
      <c r="B3" s="2"/>
      <c r="C3" s="2"/>
      <c r="D3" s="2"/>
      <c r="E3" s="2"/>
      <c r="F3" s="2"/>
      <c r="G3" s="2"/>
      <c r="H3" s="2"/>
      <c r="I3" s="16"/>
      <c r="J3" s="16"/>
      <c r="K3" s="16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x14ac:dyDescent="0.3">
      <c r="A4" s="1"/>
      <c r="B4" s="37" t="s">
        <v>41</v>
      </c>
      <c r="C4" s="1" t="s">
        <v>0</v>
      </c>
      <c r="D4" s="26"/>
      <c r="E4" s="2" t="s">
        <v>1</v>
      </c>
      <c r="F4" s="23"/>
      <c r="G4" s="1" t="s">
        <v>2</v>
      </c>
      <c r="H4" s="2" t="s">
        <v>49</v>
      </c>
      <c r="I4" s="16" t="s">
        <v>46</v>
      </c>
      <c r="J4" s="5" t="s">
        <v>2</v>
      </c>
      <c r="K4" s="16" t="s">
        <v>47</v>
      </c>
      <c r="L4" s="3" t="s">
        <v>3</v>
      </c>
      <c r="M4" s="14" t="s">
        <v>36</v>
      </c>
      <c r="N4" s="3" t="s">
        <v>15</v>
      </c>
      <c r="O4" s="14" t="s">
        <v>4</v>
      </c>
      <c r="P4" s="3" t="s">
        <v>45</v>
      </c>
      <c r="Q4" s="14" t="s">
        <v>35</v>
      </c>
      <c r="R4" s="3" t="s">
        <v>5</v>
      </c>
      <c r="S4" s="14" t="s">
        <v>6</v>
      </c>
      <c r="T4" s="3" t="s">
        <v>7</v>
      </c>
      <c r="U4" s="14" t="s">
        <v>8</v>
      </c>
    </row>
    <row r="5" spans="1:21" x14ac:dyDescent="0.3">
      <c r="A5" s="1"/>
      <c r="B5" s="2" t="s">
        <v>42</v>
      </c>
      <c r="C5" s="26" t="s">
        <v>9</v>
      </c>
      <c r="D5" s="26" t="s">
        <v>10</v>
      </c>
      <c r="E5" s="23" t="s">
        <v>9</v>
      </c>
      <c r="F5" s="23" t="s">
        <v>10</v>
      </c>
      <c r="G5" s="26" t="s">
        <v>11</v>
      </c>
      <c r="H5" s="2" t="s">
        <v>48</v>
      </c>
      <c r="I5" s="16" t="s">
        <v>16</v>
      </c>
      <c r="J5" s="5" t="s">
        <v>11</v>
      </c>
      <c r="K5" s="16" t="s">
        <v>48</v>
      </c>
      <c r="L5" s="3" t="s">
        <v>31</v>
      </c>
      <c r="M5" s="14" t="s">
        <v>44</v>
      </c>
      <c r="N5" s="3" t="s">
        <v>12</v>
      </c>
      <c r="O5" s="14" t="s">
        <v>40</v>
      </c>
      <c r="P5" s="3" t="s">
        <v>40</v>
      </c>
      <c r="Q5" s="14" t="s">
        <v>40</v>
      </c>
      <c r="R5" s="3" t="s">
        <v>16</v>
      </c>
      <c r="S5" s="14" t="s">
        <v>16</v>
      </c>
      <c r="T5" s="3" t="s">
        <v>17</v>
      </c>
      <c r="U5" s="14" t="s">
        <v>61</v>
      </c>
    </row>
    <row r="6" spans="1:21" x14ac:dyDescent="0.3">
      <c r="A6" s="4" t="str">
        <f>IF('Input data'!A12="","",'Input data'!A12)</f>
        <v/>
      </c>
      <c r="B6" s="4" t="str">
        <f>IF('Input data'!B12="","",'Input data'!B12)</f>
        <v/>
      </c>
      <c r="C6" s="4" t="str">
        <f>IF('Input data'!C12="","",'Input data'!C12)</f>
        <v/>
      </c>
      <c r="D6" s="4" t="str">
        <f>IF('Input data'!D12="","",'Input data'!D12)</f>
        <v/>
      </c>
      <c r="E6" s="4" t="str">
        <f>IF('Input data'!E12="","",'Input data'!E12)</f>
        <v/>
      </c>
      <c r="F6" s="4" t="str">
        <f>IF('Input data'!F12="","",'Input data'!F12)</f>
        <v/>
      </c>
      <c r="G6" s="20" t="str">
        <f>IF('Input data'!G12=0,"",'Input data'!G12)</f>
        <v/>
      </c>
      <c r="H6" s="9" t="str">
        <f>IF('Input data'!H12="","",'Input data'!H12)</f>
        <v/>
      </c>
      <c r="I6" s="4" t="str">
        <f>IF(AND(G6&gt;0,G6&lt;100,H6&gt;0.5,H6&lt;50000.5),"Yes","No")</f>
        <v>No</v>
      </c>
      <c r="J6" s="20" t="str">
        <f>IF(I6="Yes",G6,"")</f>
        <v/>
      </c>
      <c r="K6" s="9" t="str">
        <f>IF(I6="Yes",H6,"")</f>
        <v/>
      </c>
      <c r="L6" s="9" t="str">
        <f>IF(AND(I6="Yes",'Input data'!I12=""),10,IF(I6="Yes",'Input data'!I12/J6,""))</f>
        <v/>
      </c>
      <c r="M6" s="21" t="str">
        <f>IF(AND(I6="Yes",'Input data'!J12=""),2,IF(I6="Yes",'Input data'!J12,""))</f>
        <v/>
      </c>
      <c r="N6" s="4" t="str">
        <f>IF(AND(I6="Yes",'Input data'!K12=""),"No",IF(I6="Yes",'Input data'!K12,""))</f>
        <v/>
      </c>
      <c r="O6" s="6" t="str">
        <f>IF(AND(I6="Yes",'Input data'!L12=""),3.5,IF(I6="Yes",'Input data'!L12,""))</f>
        <v/>
      </c>
      <c r="P6" s="6" t="str">
        <f>IF(AND(I6="Yes",'Input data'!M12=""),0.5,IF(I6="Yes",'Input data'!M12,""))</f>
        <v/>
      </c>
      <c r="Q6" s="21" t="str">
        <f>IF(AND(I6="Yes",'Input data'!N12=""),2,IF(I6="Yes",'Input data'!N12,""))</f>
        <v/>
      </c>
      <c r="R6" s="4" t="str">
        <f>IF(AND(I6="Yes",'Input data'!O12=""),"No",IF(I6="Yes",'Input data'!O12,""))</f>
        <v/>
      </c>
      <c r="S6" s="4" t="str">
        <f>IF(AND(I6="Yes",'Input data'!P12=""),"No",IF(I6="Yes",'Input data'!P12,""))</f>
        <v/>
      </c>
      <c r="T6" s="21" t="str">
        <f>IF(AND(I6="Yes",'Input data'!Q12=""),0,IF(I6="Yes",'Input data'!Q12/J6,""))</f>
        <v/>
      </c>
      <c r="U6" s="22" t="str">
        <f>IF(AND(I6="Yes",'Input data'!R12=""),80,IF(I6="Yes",'Input data'!R12,""))</f>
        <v/>
      </c>
    </row>
    <row r="7" spans="1:21" x14ac:dyDescent="0.3">
      <c r="A7" s="4" t="str">
        <f>IF('Input data'!A13="","",'Input data'!A13)</f>
        <v/>
      </c>
      <c r="B7" s="4" t="str">
        <f>IF('Input data'!B13="","",'Input data'!B13)</f>
        <v/>
      </c>
      <c r="C7" s="4" t="str">
        <f>IF('Input data'!C13="","",'Input data'!C13)</f>
        <v/>
      </c>
      <c r="D7" s="4" t="str">
        <f>IF('Input data'!D13="","",'Input data'!D13)</f>
        <v/>
      </c>
      <c r="E7" s="4" t="str">
        <f>IF('Input data'!E13="","",'Input data'!E13)</f>
        <v/>
      </c>
      <c r="F7" s="4" t="str">
        <f>IF('Input data'!F13="","",'Input data'!F13)</f>
        <v/>
      </c>
      <c r="G7" s="20" t="str">
        <f>IF('Input data'!G13=0,"",'Input data'!G13)</f>
        <v/>
      </c>
      <c r="H7" s="9" t="str">
        <f>IF('Input data'!H13="","",'Input data'!H13)</f>
        <v/>
      </c>
      <c r="I7" s="4" t="str">
        <f t="shared" ref="I7:I70" si="0">IF(AND(G7&gt;0,G7&lt;100,H7&gt;0.5,H7&lt;50000.5),"Yes","No")</f>
        <v>No</v>
      </c>
      <c r="J7" s="20" t="str">
        <f t="shared" ref="J7:J70" si="1">IF(I7="Yes",G7,"")</f>
        <v/>
      </c>
      <c r="K7" s="9" t="str">
        <f t="shared" ref="K7:K70" si="2">IF(I7="Yes",H7,"")</f>
        <v/>
      </c>
      <c r="L7" s="9" t="str">
        <f>IF(AND(I7="Yes",'Input data'!I13=""),10,IF(I7="Yes",'Input data'!I13/J7,""))</f>
        <v/>
      </c>
      <c r="M7" s="21" t="str">
        <f>IF(AND(I7="Yes",'Input data'!J13=""),2,IF(I7="Yes",'Input data'!J13,""))</f>
        <v/>
      </c>
      <c r="N7" s="4" t="str">
        <f>IF(AND(I7="Yes",'Input data'!K13=""),"No",IF(I7="Yes",'Input data'!K13,""))</f>
        <v/>
      </c>
      <c r="O7" s="6" t="str">
        <f>IF(AND(I7="Yes",'Input data'!L13=""),3.5,IF(I7="Yes",'Input data'!L13,""))</f>
        <v/>
      </c>
      <c r="P7" s="6" t="str">
        <f>IF(AND(I7="Yes",'Input data'!M13=""),0.5,IF(I7="Yes",'Input data'!M13,""))</f>
        <v/>
      </c>
      <c r="Q7" s="21" t="str">
        <f>IF(AND(I7="Yes",'Input data'!N13=""),2,IF(I7="Yes",'Input data'!N13,""))</f>
        <v/>
      </c>
      <c r="R7" s="4" t="str">
        <f>IF(AND(I7="Yes",'Input data'!O13=""),"No",IF(I7="Yes",'Input data'!O13,""))</f>
        <v/>
      </c>
      <c r="S7" s="4" t="str">
        <f>IF(AND(I7="Yes",'Input data'!P13=""),"No",IF(I7="Yes",'Input data'!P13,""))</f>
        <v/>
      </c>
      <c r="T7" s="21" t="str">
        <f>IF(AND(I7="Yes",'Input data'!Q13=""),0,IF(I7="Yes",'Input data'!Q13/J7,""))</f>
        <v/>
      </c>
      <c r="U7" s="22" t="str">
        <f>IF(AND(I7="Yes",'Input data'!R13=""),80,IF(I7="Yes",'Input data'!R13,""))</f>
        <v/>
      </c>
    </row>
    <row r="8" spans="1:21" x14ac:dyDescent="0.3">
      <c r="A8" s="4" t="str">
        <f>IF('Input data'!A14="","",'Input data'!A14)</f>
        <v/>
      </c>
      <c r="B8" s="4" t="str">
        <f>IF('Input data'!B14="","",'Input data'!B14)</f>
        <v/>
      </c>
      <c r="C8" s="4" t="str">
        <f>IF('Input data'!C14="","",'Input data'!C14)</f>
        <v/>
      </c>
      <c r="D8" s="4" t="str">
        <f>IF('Input data'!D14="","",'Input data'!D14)</f>
        <v/>
      </c>
      <c r="E8" s="4" t="str">
        <f>IF('Input data'!E14="","",'Input data'!E14)</f>
        <v/>
      </c>
      <c r="F8" s="4" t="str">
        <f>IF('Input data'!F14="","",'Input data'!F14)</f>
        <v/>
      </c>
      <c r="G8" s="20" t="str">
        <f>IF('Input data'!G14=0,"",'Input data'!G14)</f>
        <v/>
      </c>
      <c r="H8" s="9" t="str">
        <f>IF('Input data'!H14="","",'Input data'!H14)</f>
        <v/>
      </c>
      <c r="I8" s="4" t="str">
        <f t="shared" si="0"/>
        <v>No</v>
      </c>
      <c r="J8" s="20" t="str">
        <f t="shared" si="1"/>
        <v/>
      </c>
      <c r="K8" s="9" t="str">
        <f t="shared" si="2"/>
        <v/>
      </c>
      <c r="L8" s="9" t="str">
        <f>IF(AND(I8="Yes",'Input data'!I14=""),10,IF(I8="Yes",'Input data'!I14/J8,""))</f>
        <v/>
      </c>
      <c r="M8" s="21" t="str">
        <f>IF(AND(I8="Yes",'Input data'!J14=""),2,IF(I8="Yes",'Input data'!J14,""))</f>
        <v/>
      </c>
      <c r="N8" s="4" t="str">
        <f>IF(AND(I8="Yes",'Input data'!K14=""),"No",IF(I8="Yes",'Input data'!K14,""))</f>
        <v/>
      </c>
      <c r="O8" s="6" t="str">
        <f>IF(AND(I8="Yes",'Input data'!L14=""),3.5,IF(I8="Yes",'Input data'!L14,""))</f>
        <v/>
      </c>
      <c r="P8" s="6" t="str">
        <f>IF(AND(I8="Yes",'Input data'!M14=""),0.5,IF(I8="Yes",'Input data'!M14,""))</f>
        <v/>
      </c>
      <c r="Q8" s="21" t="str">
        <f>IF(AND(I8="Yes",'Input data'!N14=""),2,IF(I8="Yes",'Input data'!N14,""))</f>
        <v/>
      </c>
      <c r="R8" s="4" t="str">
        <f>IF(AND(I8="Yes",'Input data'!O14=""),"No",IF(I8="Yes",'Input data'!O14,""))</f>
        <v/>
      </c>
      <c r="S8" s="4" t="str">
        <f>IF(AND(I8="Yes",'Input data'!P14=""),"No",IF(I8="Yes",'Input data'!P14,""))</f>
        <v/>
      </c>
      <c r="T8" s="21" t="str">
        <f>IF(AND(I8="Yes",'Input data'!Q14=""),0,IF(I8="Yes",'Input data'!Q14/J8,""))</f>
        <v/>
      </c>
      <c r="U8" s="22" t="str">
        <f>IF(AND(I8="Yes",'Input data'!R14=""),80,IF(I8="Yes",'Input data'!R14,""))</f>
        <v/>
      </c>
    </row>
    <row r="9" spans="1:21" x14ac:dyDescent="0.3">
      <c r="A9" s="4" t="str">
        <f>IF('Input data'!A15="","",'Input data'!A15)</f>
        <v/>
      </c>
      <c r="B9" s="4" t="str">
        <f>IF('Input data'!B15="","",'Input data'!B15)</f>
        <v/>
      </c>
      <c r="C9" s="4" t="str">
        <f>IF('Input data'!C15="","",'Input data'!C15)</f>
        <v/>
      </c>
      <c r="D9" s="4" t="str">
        <f>IF('Input data'!D15="","",'Input data'!D15)</f>
        <v/>
      </c>
      <c r="E9" s="4" t="str">
        <f>IF('Input data'!E15="","",'Input data'!E15)</f>
        <v/>
      </c>
      <c r="F9" s="4" t="str">
        <f>IF('Input data'!F15="","",'Input data'!F15)</f>
        <v/>
      </c>
      <c r="G9" s="20" t="str">
        <f>IF('Input data'!G15=0,"",'Input data'!G15)</f>
        <v/>
      </c>
      <c r="H9" s="9" t="str">
        <f>IF('Input data'!H15="","",'Input data'!H15)</f>
        <v/>
      </c>
      <c r="I9" s="4" t="str">
        <f t="shared" si="0"/>
        <v>No</v>
      </c>
      <c r="J9" s="20" t="str">
        <f t="shared" si="1"/>
        <v/>
      </c>
      <c r="K9" s="9" t="str">
        <f t="shared" si="2"/>
        <v/>
      </c>
      <c r="L9" s="9" t="str">
        <f>IF(AND(I9="Yes",'Input data'!I15=""),10,IF(I9="Yes",'Input data'!I15/J9,""))</f>
        <v/>
      </c>
      <c r="M9" s="21" t="str">
        <f>IF(AND(I9="Yes",'Input data'!J15=""),2,IF(I9="Yes",'Input data'!J15,""))</f>
        <v/>
      </c>
      <c r="N9" s="4" t="str">
        <f>IF(AND(I9="Yes",'Input data'!K15=""),"No",IF(I9="Yes",'Input data'!K15,""))</f>
        <v/>
      </c>
      <c r="O9" s="6" t="str">
        <f>IF(AND(I9="Yes",'Input data'!L15=""),3.5,IF(I9="Yes",'Input data'!L15,""))</f>
        <v/>
      </c>
      <c r="P9" s="6" t="str">
        <f>IF(AND(I9="Yes",'Input data'!M15=""),0.5,IF(I9="Yes",'Input data'!M15,""))</f>
        <v/>
      </c>
      <c r="Q9" s="21" t="str">
        <f>IF(AND(I9="Yes",'Input data'!N15=""),2,IF(I9="Yes",'Input data'!N15,""))</f>
        <v/>
      </c>
      <c r="R9" s="4" t="str">
        <f>IF(AND(I9="Yes",'Input data'!O15=""),"No",IF(I9="Yes",'Input data'!O15,""))</f>
        <v/>
      </c>
      <c r="S9" s="4" t="str">
        <f>IF(AND(I9="Yes",'Input data'!P15=""),"No",IF(I9="Yes",'Input data'!P15,""))</f>
        <v/>
      </c>
      <c r="T9" s="21" t="str">
        <f>IF(AND(I9="Yes",'Input data'!Q15=""),0,IF(I9="Yes",'Input data'!Q15/J9,""))</f>
        <v/>
      </c>
      <c r="U9" s="22" t="str">
        <f>IF(AND(I9="Yes",'Input data'!R15=""),80,IF(I9="Yes",'Input data'!R15,""))</f>
        <v/>
      </c>
    </row>
    <row r="10" spans="1:21" x14ac:dyDescent="0.3">
      <c r="A10" s="4" t="str">
        <f>IF('Input data'!A16="","",'Input data'!A16)</f>
        <v/>
      </c>
      <c r="B10" s="4" t="str">
        <f>IF('Input data'!B16="","",'Input data'!B16)</f>
        <v/>
      </c>
      <c r="C10" s="4" t="str">
        <f>IF('Input data'!C16="","",'Input data'!C16)</f>
        <v/>
      </c>
      <c r="D10" s="4" t="str">
        <f>IF('Input data'!D16="","",'Input data'!D16)</f>
        <v/>
      </c>
      <c r="E10" s="4" t="str">
        <f>IF('Input data'!E16="","",'Input data'!E16)</f>
        <v/>
      </c>
      <c r="F10" s="4" t="str">
        <f>IF('Input data'!F16="","",'Input data'!F16)</f>
        <v/>
      </c>
      <c r="G10" s="20" t="str">
        <f>IF('Input data'!G16=0,"",'Input data'!G16)</f>
        <v/>
      </c>
      <c r="H10" s="9" t="str">
        <f>IF('Input data'!H16="","",'Input data'!H16)</f>
        <v/>
      </c>
      <c r="I10" s="4" t="str">
        <f t="shared" si="0"/>
        <v>No</v>
      </c>
      <c r="J10" s="20" t="str">
        <f t="shared" si="1"/>
        <v/>
      </c>
      <c r="K10" s="9" t="str">
        <f t="shared" si="2"/>
        <v/>
      </c>
      <c r="L10" s="9" t="str">
        <f>IF(AND(I10="Yes",'Input data'!I16=""),10,IF(I10="Yes",'Input data'!I16/J10,""))</f>
        <v/>
      </c>
      <c r="M10" s="21" t="str">
        <f>IF(AND(I10="Yes",'Input data'!J16=""),2,IF(I10="Yes",'Input data'!J16,""))</f>
        <v/>
      </c>
      <c r="N10" s="4" t="str">
        <f>IF(AND(I10="Yes",'Input data'!K16=""),"No",IF(I10="Yes",'Input data'!K16,""))</f>
        <v/>
      </c>
      <c r="O10" s="6" t="str">
        <f>IF(AND(I10="Yes",'Input data'!L16=""),3.5,IF(I10="Yes",'Input data'!L16,""))</f>
        <v/>
      </c>
      <c r="P10" s="6" t="str">
        <f>IF(AND(I10="Yes",'Input data'!M16=""),0.5,IF(I10="Yes",'Input data'!M16,""))</f>
        <v/>
      </c>
      <c r="Q10" s="21" t="str">
        <f>IF(AND(I10="Yes",'Input data'!N16=""),2,IF(I10="Yes",'Input data'!N16,""))</f>
        <v/>
      </c>
      <c r="R10" s="4" t="str">
        <f>IF(AND(I10="Yes",'Input data'!O16=""),"No",IF(I10="Yes",'Input data'!O16,""))</f>
        <v/>
      </c>
      <c r="S10" s="4" t="str">
        <f>IF(AND(I10="Yes",'Input data'!P16=""),"No",IF(I10="Yes",'Input data'!P16,""))</f>
        <v/>
      </c>
      <c r="T10" s="21" t="str">
        <f>IF(AND(I10="Yes",'Input data'!Q16=""),0,IF(I10="Yes",'Input data'!Q16/J10,""))</f>
        <v/>
      </c>
      <c r="U10" s="22" t="str">
        <f>IF(AND(I10="Yes",'Input data'!R16=""),80,IF(I10="Yes",'Input data'!R16,""))</f>
        <v/>
      </c>
    </row>
    <row r="11" spans="1:21" x14ac:dyDescent="0.3">
      <c r="A11" s="4" t="str">
        <f>IF('Input data'!A17="","",'Input data'!A17)</f>
        <v/>
      </c>
      <c r="B11" s="4" t="str">
        <f>IF('Input data'!B17="","",'Input data'!B17)</f>
        <v/>
      </c>
      <c r="C11" s="4" t="str">
        <f>IF('Input data'!C17="","",'Input data'!C17)</f>
        <v/>
      </c>
      <c r="D11" s="4" t="str">
        <f>IF('Input data'!D17="","",'Input data'!D17)</f>
        <v/>
      </c>
      <c r="E11" s="4" t="str">
        <f>IF('Input data'!E17="","",'Input data'!E17)</f>
        <v/>
      </c>
      <c r="F11" s="4" t="str">
        <f>IF('Input data'!F17="","",'Input data'!F17)</f>
        <v/>
      </c>
      <c r="G11" s="20" t="str">
        <f>IF('Input data'!G17=0,"",'Input data'!G17)</f>
        <v/>
      </c>
      <c r="H11" s="9" t="str">
        <f>IF('Input data'!H17="","",'Input data'!H17)</f>
        <v/>
      </c>
      <c r="I11" s="4" t="str">
        <f t="shared" si="0"/>
        <v>No</v>
      </c>
      <c r="J11" s="20" t="str">
        <f t="shared" si="1"/>
        <v/>
      </c>
      <c r="K11" s="9" t="str">
        <f t="shared" si="2"/>
        <v/>
      </c>
      <c r="L11" s="9" t="str">
        <f>IF(AND(I11="Yes",'Input data'!I17=""),10,IF(I11="Yes",'Input data'!I17/J11,""))</f>
        <v/>
      </c>
      <c r="M11" s="21" t="str">
        <f>IF(AND(I11="Yes",'Input data'!J17=""),2,IF(I11="Yes",'Input data'!J17,""))</f>
        <v/>
      </c>
      <c r="N11" s="4" t="str">
        <f>IF(AND(I11="Yes",'Input data'!K17=""),"No",IF(I11="Yes",'Input data'!K17,""))</f>
        <v/>
      </c>
      <c r="O11" s="6" t="str">
        <f>IF(AND(I11="Yes",'Input data'!L17=""),3.5,IF(I11="Yes",'Input data'!L17,""))</f>
        <v/>
      </c>
      <c r="P11" s="6" t="str">
        <f>IF(AND(I11="Yes",'Input data'!M17=""),0.5,IF(I11="Yes",'Input data'!M17,""))</f>
        <v/>
      </c>
      <c r="Q11" s="21" t="str">
        <f>IF(AND(I11="Yes",'Input data'!N17=""),2,IF(I11="Yes",'Input data'!N17,""))</f>
        <v/>
      </c>
      <c r="R11" s="4" t="str">
        <f>IF(AND(I11="Yes",'Input data'!O17=""),"No",IF(I11="Yes",'Input data'!O17,""))</f>
        <v/>
      </c>
      <c r="S11" s="4" t="str">
        <f>IF(AND(I11="Yes",'Input data'!P17=""),"No",IF(I11="Yes",'Input data'!P17,""))</f>
        <v/>
      </c>
      <c r="T11" s="21" t="str">
        <f>IF(AND(I11="Yes",'Input data'!Q17=""),0,IF(I11="Yes",'Input data'!Q17/J11,""))</f>
        <v/>
      </c>
      <c r="U11" s="22" t="str">
        <f>IF(AND(I11="Yes",'Input data'!R17=""),80,IF(I11="Yes",'Input data'!R17,""))</f>
        <v/>
      </c>
    </row>
    <row r="12" spans="1:21" x14ac:dyDescent="0.3">
      <c r="A12" s="4" t="str">
        <f>IF('Input data'!A18="","",'Input data'!A18)</f>
        <v/>
      </c>
      <c r="B12" s="4" t="str">
        <f>IF('Input data'!B18="","",'Input data'!B18)</f>
        <v/>
      </c>
      <c r="C12" s="4" t="str">
        <f>IF('Input data'!C18="","",'Input data'!C18)</f>
        <v/>
      </c>
      <c r="D12" s="4" t="str">
        <f>IF('Input data'!D18="","",'Input data'!D18)</f>
        <v/>
      </c>
      <c r="E12" s="4" t="str">
        <f>IF('Input data'!E18="","",'Input data'!E18)</f>
        <v/>
      </c>
      <c r="F12" s="4" t="str">
        <f>IF('Input data'!F18="","",'Input data'!F18)</f>
        <v/>
      </c>
      <c r="G12" s="20" t="str">
        <f>IF('Input data'!G18=0,"",'Input data'!G18)</f>
        <v/>
      </c>
      <c r="H12" s="9" t="str">
        <f>IF('Input data'!H18="","",'Input data'!H18)</f>
        <v/>
      </c>
      <c r="I12" s="4" t="str">
        <f t="shared" si="0"/>
        <v>No</v>
      </c>
      <c r="J12" s="20" t="str">
        <f t="shared" si="1"/>
        <v/>
      </c>
      <c r="K12" s="9" t="str">
        <f t="shared" si="2"/>
        <v/>
      </c>
      <c r="L12" s="9" t="str">
        <f>IF(AND(I12="Yes",'Input data'!I18=""),10,IF(I12="Yes",'Input data'!I18/J12,""))</f>
        <v/>
      </c>
      <c r="M12" s="21" t="str">
        <f>IF(AND(I12="Yes",'Input data'!J18=""),2,IF(I12="Yes",'Input data'!J18,""))</f>
        <v/>
      </c>
      <c r="N12" s="4" t="str">
        <f>IF(AND(I12="Yes",'Input data'!K18=""),"No",IF(I12="Yes",'Input data'!K18,""))</f>
        <v/>
      </c>
      <c r="O12" s="6" t="str">
        <f>IF(AND(I12="Yes",'Input data'!L18=""),3.5,IF(I12="Yes",'Input data'!L18,""))</f>
        <v/>
      </c>
      <c r="P12" s="6" t="str">
        <f>IF(AND(I12="Yes",'Input data'!M18=""),0.5,IF(I12="Yes",'Input data'!M18,""))</f>
        <v/>
      </c>
      <c r="Q12" s="21" t="str">
        <f>IF(AND(I12="Yes",'Input data'!N18=""),2,IF(I12="Yes",'Input data'!N18,""))</f>
        <v/>
      </c>
      <c r="R12" s="4" t="str">
        <f>IF(AND(I12="Yes",'Input data'!O18=""),"No",IF(I12="Yes",'Input data'!O18,""))</f>
        <v/>
      </c>
      <c r="S12" s="4" t="str">
        <f>IF(AND(I12="Yes",'Input data'!P18=""),"No",IF(I12="Yes",'Input data'!P18,""))</f>
        <v/>
      </c>
      <c r="T12" s="21" t="str">
        <f>IF(AND(I12="Yes",'Input data'!Q18=""),0,IF(I12="Yes",'Input data'!Q18/J12,""))</f>
        <v/>
      </c>
      <c r="U12" s="22" t="str">
        <f>IF(AND(I12="Yes",'Input data'!R18=""),80,IF(I12="Yes",'Input data'!R18,""))</f>
        <v/>
      </c>
    </row>
    <row r="13" spans="1:21" x14ac:dyDescent="0.3">
      <c r="A13" s="4" t="str">
        <f>IF('Input data'!A19="","",'Input data'!A19)</f>
        <v/>
      </c>
      <c r="B13" s="4" t="str">
        <f>IF('Input data'!B19="","",'Input data'!B19)</f>
        <v/>
      </c>
      <c r="C13" s="4" t="str">
        <f>IF('Input data'!C19="","",'Input data'!C19)</f>
        <v/>
      </c>
      <c r="D13" s="4" t="str">
        <f>IF('Input data'!D19="","",'Input data'!D19)</f>
        <v/>
      </c>
      <c r="E13" s="4" t="str">
        <f>IF('Input data'!E19="","",'Input data'!E19)</f>
        <v/>
      </c>
      <c r="F13" s="4" t="str">
        <f>IF('Input data'!F19="","",'Input data'!F19)</f>
        <v/>
      </c>
      <c r="G13" s="20" t="str">
        <f>IF('Input data'!G19=0,"",'Input data'!G19)</f>
        <v/>
      </c>
      <c r="H13" s="9" t="str">
        <f>IF('Input data'!H19="","",'Input data'!H19)</f>
        <v/>
      </c>
      <c r="I13" s="4" t="str">
        <f t="shared" si="0"/>
        <v>No</v>
      </c>
      <c r="J13" s="20" t="str">
        <f t="shared" si="1"/>
        <v/>
      </c>
      <c r="K13" s="9" t="str">
        <f t="shared" si="2"/>
        <v/>
      </c>
      <c r="L13" s="9" t="str">
        <f>IF(AND(I13="Yes",'Input data'!I19=""),10,IF(I13="Yes",'Input data'!I19/J13,""))</f>
        <v/>
      </c>
      <c r="M13" s="21" t="str">
        <f>IF(AND(I13="Yes",'Input data'!J19=""),2,IF(I13="Yes",'Input data'!J19,""))</f>
        <v/>
      </c>
      <c r="N13" s="4" t="str">
        <f>IF(AND(I13="Yes",'Input data'!K19=""),"No",IF(I13="Yes",'Input data'!K19,""))</f>
        <v/>
      </c>
      <c r="O13" s="6" t="str">
        <f>IF(AND(I13="Yes",'Input data'!L19=""),3.5,IF(I13="Yes",'Input data'!L19,""))</f>
        <v/>
      </c>
      <c r="P13" s="6" t="str">
        <f>IF(AND(I13="Yes",'Input data'!M19=""),0.5,IF(I13="Yes",'Input data'!M19,""))</f>
        <v/>
      </c>
      <c r="Q13" s="21" t="str">
        <f>IF(AND(I13="Yes",'Input data'!N19=""),2,IF(I13="Yes",'Input data'!N19,""))</f>
        <v/>
      </c>
      <c r="R13" s="4" t="str">
        <f>IF(AND(I13="Yes",'Input data'!O19=""),"No",IF(I13="Yes",'Input data'!O19,""))</f>
        <v/>
      </c>
      <c r="S13" s="4" t="str">
        <f>IF(AND(I13="Yes",'Input data'!P19=""),"No",IF(I13="Yes",'Input data'!P19,""))</f>
        <v/>
      </c>
      <c r="T13" s="21" t="str">
        <f>IF(AND(I13="Yes",'Input data'!Q19=""),0,IF(I13="Yes",'Input data'!Q19/J13,""))</f>
        <v/>
      </c>
      <c r="U13" s="22" t="str">
        <f>IF(AND(I13="Yes",'Input data'!R19=""),80,IF(I13="Yes",'Input data'!R19,""))</f>
        <v/>
      </c>
    </row>
    <row r="14" spans="1:21" x14ac:dyDescent="0.3">
      <c r="A14" s="4" t="str">
        <f>IF('Input data'!A20="","",'Input data'!A20)</f>
        <v/>
      </c>
      <c r="B14" s="4" t="str">
        <f>IF('Input data'!B20="","",'Input data'!B20)</f>
        <v/>
      </c>
      <c r="C14" s="4" t="str">
        <f>IF('Input data'!C20="","",'Input data'!C20)</f>
        <v/>
      </c>
      <c r="D14" s="4" t="str">
        <f>IF('Input data'!D20="","",'Input data'!D20)</f>
        <v/>
      </c>
      <c r="E14" s="4" t="str">
        <f>IF('Input data'!E20="","",'Input data'!E20)</f>
        <v/>
      </c>
      <c r="F14" s="4" t="str">
        <f>IF('Input data'!F20="","",'Input data'!F20)</f>
        <v/>
      </c>
      <c r="G14" s="20" t="str">
        <f>IF('Input data'!G20=0,"",'Input data'!G20)</f>
        <v/>
      </c>
      <c r="H14" s="9" t="str">
        <f>IF('Input data'!H20="","",'Input data'!H20)</f>
        <v/>
      </c>
      <c r="I14" s="4" t="str">
        <f t="shared" si="0"/>
        <v>No</v>
      </c>
      <c r="J14" s="20" t="str">
        <f t="shared" si="1"/>
        <v/>
      </c>
      <c r="K14" s="9" t="str">
        <f t="shared" si="2"/>
        <v/>
      </c>
      <c r="L14" s="9" t="str">
        <f>IF(AND(I14="Yes",'Input data'!I20=""),10,IF(I14="Yes",'Input data'!I20/J14,""))</f>
        <v/>
      </c>
      <c r="M14" s="21" t="str">
        <f>IF(AND(I14="Yes",'Input data'!J20=""),2,IF(I14="Yes",'Input data'!J20,""))</f>
        <v/>
      </c>
      <c r="N14" s="4" t="str">
        <f>IF(AND(I14="Yes",'Input data'!K20=""),"No",IF(I14="Yes",'Input data'!K20,""))</f>
        <v/>
      </c>
      <c r="O14" s="6" t="str">
        <f>IF(AND(I14="Yes",'Input data'!L20=""),3.5,IF(I14="Yes",'Input data'!L20,""))</f>
        <v/>
      </c>
      <c r="P14" s="6" t="str">
        <f>IF(AND(I14="Yes",'Input data'!M20=""),0.5,IF(I14="Yes",'Input data'!M20,""))</f>
        <v/>
      </c>
      <c r="Q14" s="21" t="str">
        <f>IF(AND(I14="Yes",'Input data'!N20=""),2,IF(I14="Yes",'Input data'!N20,""))</f>
        <v/>
      </c>
      <c r="R14" s="4" t="str">
        <f>IF(AND(I14="Yes",'Input data'!O20=""),"No",IF(I14="Yes",'Input data'!O20,""))</f>
        <v/>
      </c>
      <c r="S14" s="4" t="str">
        <f>IF(AND(I14="Yes",'Input data'!P20=""),"No",IF(I14="Yes",'Input data'!P20,""))</f>
        <v/>
      </c>
      <c r="T14" s="21" t="str">
        <f>IF(AND(I14="Yes",'Input data'!Q20=""),0,IF(I14="Yes",'Input data'!Q20/J14,""))</f>
        <v/>
      </c>
      <c r="U14" s="22" t="str">
        <f>IF(AND(I14="Yes",'Input data'!R20=""),80,IF(I14="Yes",'Input data'!R20,""))</f>
        <v/>
      </c>
    </row>
    <row r="15" spans="1:21" x14ac:dyDescent="0.3">
      <c r="A15" s="4" t="str">
        <f>IF('Input data'!A21="","",'Input data'!A21)</f>
        <v/>
      </c>
      <c r="B15" s="4" t="str">
        <f>IF('Input data'!B21="","",'Input data'!B21)</f>
        <v/>
      </c>
      <c r="C15" s="4" t="str">
        <f>IF('Input data'!C21="","",'Input data'!C21)</f>
        <v/>
      </c>
      <c r="D15" s="4" t="str">
        <f>IF('Input data'!D21="","",'Input data'!D21)</f>
        <v/>
      </c>
      <c r="E15" s="4" t="str">
        <f>IF('Input data'!E21="","",'Input data'!E21)</f>
        <v/>
      </c>
      <c r="F15" s="4" t="str">
        <f>IF('Input data'!F21="","",'Input data'!F21)</f>
        <v/>
      </c>
      <c r="G15" s="20" t="str">
        <f>IF('Input data'!G21=0,"",'Input data'!G21)</f>
        <v/>
      </c>
      <c r="H15" s="9" t="str">
        <f>IF('Input data'!H21="","",'Input data'!H21)</f>
        <v/>
      </c>
      <c r="I15" s="4" t="str">
        <f t="shared" si="0"/>
        <v>No</v>
      </c>
      <c r="J15" s="20" t="str">
        <f t="shared" si="1"/>
        <v/>
      </c>
      <c r="K15" s="9" t="str">
        <f t="shared" si="2"/>
        <v/>
      </c>
      <c r="L15" s="9" t="str">
        <f>IF(AND(I15="Yes",'Input data'!I21=""),10,IF(I15="Yes",'Input data'!I21/J15,""))</f>
        <v/>
      </c>
      <c r="M15" s="21" t="str">
        <f>IF(AND(I15="Yes",'Input data'!J21=""),2,IF(I15="Yes",'Input data'!J21,""))</f>
        <v/>
      </c>
      <c r="N15" s="4" t="str">
        <f>IF(AND(I15="Yes",'Input data'!K21=""),"No",IF(I15="Yes",'Input data'!K21,""))</f>
        <v/>
      </c>
      <c r="O15" s="6" t="str">
        <f>IF(AND(I15="Yes",'Input data'!L21=""),3.5,IF(I15="Yes",'Input data'!L21,""))</f>
        <v/>
      </c>
      <c r="P15" s="6" t="str">
        <f>IF(AND(I15="Yes",'Input data'!M21=""),0.5,IF(I15="Yes",'Input data'!M21,""))</f>
        <v/>
      </c>
      <c r="Q15" s="21" t="str">
        <f>IF(AND(I15="Yes",'Input data'!N21=""),2,IF(I15="Yes",'Input data'!N21,""))</f>
        <v/>
      </c>
      <c r="R15" s="4" t="str">
        <f>IF(AND(I15="Yes",'Input data'!O21=""),"No",IF(I15="Yes",'Input data'!O21,""))</f>
        <v/>
      </c>
      <c r="S15" s="4" t="str">
        <f>IF(AND(I15="Yes",'Input data'!P21=""),"No",IF(I15="Yes",'Input data'!P21,""))</f>
        <v/>
      </c>
      <c r="T15" s="21" t="str">
        <f>IF(AND(I15="Yes",'Input data'!Q21=""),0,IF(I15="Yes",'Input data'!Q21/J15,""))</f>
        <v/>
      </c>
      <c r="U15" s="22" t="str">
        <f>IF(AND(I15="Yes",'Input data'!R21=""),80,IF(I15="Yes",'Input data'!R21,""))</f>
        <v/>
      </c>
    </row>
    <row r="16" spans="1:21" x14ac:dyDescent="0.3">
      <c r="A16" s="4" t="str">
        <f>IF('Input data'!A22="","",'Input data'!A22)</f>
        <v/>
      </c>
      <c r="B16" s="4" t="str">
        <f>IF('Input data'!B22="","",'Input data'!B22)</f>
        <v/>
      </c>
      <c r="C16" s="4" t="str">
        <f>IF('Input data'!C22="","",'Input data'!C22)</f>
        <v/>
      </c>
      <c r="D16" s="4" t="str">
        <f>IF('Input data'!D22="","",'Input data'!D22)</f>
        <v/>
      </c>
      <c r="E16" s="4" t="str">
        <f>IF('Input data'!E22="","",'Input data'!E22)</f>
        <v/>
      </c>
      <c r="F16" s="4" t="str">
        <f>IF('Input data'!F22="","",'Input data'!F22)</f>
        <v/>
      </c>
      <c r="G16" s="20" t="str">
        <f>IF('Input data'!G22=0,"",'Input data'!G22)</f>
        <v/>
      </c>
      <c r="H16" s="9" t="str">
        <f>IF('Input data'!H22="","",'Input data'!H22)</f>
        <v/>
      </c>
      <c r="I16" s="4" t="str">
        <f t="shared" si="0"/>
        <v>No</v>
      </c>
      <c r="J16" s="20" t="str">
        <f t="shared" si="1"/>
        <v/>
      </c>
      <c r="K16" s="9" t="str">
        <f t="shared" si="2"/>
        <v/>
      </c>
      <c r="L16" s="9" t="str">
        <f>IF(AND(I16="Yes",'Input data'!I22=""),10,IF(I16="Yes",'Input data'!I22/J16,""))</f>
        <v/>
      </c>
      <c r="M16" s="21" t="str">
        <f>IF(AND(I16="Yes",'Input data'!J22=""),2,IF(I16="Yes",'Input data'!J22,""))</f>
        <v/>
      </c>
      <c r="N16" s="4" t="str">
        <f>IF(AND(I16="Yes",'Input data'!K22=""),"No",IF(I16="Yes",'Input data'!K22,""))</f>
        <v/>
      </c>
      <c r="O16" s="6" t="str">
        <f>IF(AND(I16="Yes",'Input data'!L22=""),3.5,IF(I16="Yes",'Input data'!L22,""))</f>
        <v/>
      </c>
      <c r="P16" s="6" t="str">
        <f>IF(AND(I16="Yes",'Input data'!M22=""),0.5,IF(I16="Yes",'Input data'!M22,""))</f>
        <v/>
      </c>
      <c r="Q16" s="21" t="str">
        <f>IF(AND(I16="Yes",'Input data'!N22=""),2,IF(I16="Yes",'Input data'!N22,""))</f>
        <v/>
      </c>
      <c r="R16" s="4" t="str">
        <f>IF(AND(I16="Yes",'Input data'!O22=""),"No",IF(I16="Yes",'Input data'!O22,""))</f>
        <v/>
      </c>
      <c r="S16" s="4" t="str">
        <f>IF(AND(I16="Yes",'Input data'!P22=""),"No",IF(I16="Yes",'Input data'!P22,""))</f>
        <v/>
      </c>
      <c r="T16" s="21" t="str">
        <f>IF(AND(I16="Yes",'Input data'!Q22=""),0,IF(I16="Yes",'Input data'!Q22/J16,""))</f>
        <v/>
      </c>
      <c r="U16" s="22" t="str">
        <f>IF(AND(I16="Yes",'Input data'!R22=""),80,IF(I16="Yes",'Input data'!R22,""))</f>
        <v/>
      </c>
    </row>
    <row r="17" spans="1:21" x14ac:dyDescent="0.3">
      <c r="A17" s="4" t="str">
        <f>IF('Input data'!A23="","",'Input data'!A23)</f>
        <v/>
      </c>
      <c r="B17" s="4" t="str">
        <f>IF('Input data'!B23="","",'Input data'!B23)</f>
        <v/>
      </c>
      <c r="C17" s="4" t="str">
        <f>IF('Input data'!C23="","",'Input data'!C23)</f>
        <v/>
      </c>
      <c r="D17" s="4" t="str">
        <f>IF('Input data'!D23="","",'Input data'!D23)</f>
        <v/>
      </c>
      <c r="E17" s="4" t="str">
        <f>IF('Input data'!E23="","",'Input data'!E23)</f>
        <v/>
      </c>
      <c r="F17" s="4" t="str">
        <f>IF('Input data'!F23="","",'Input data'!F23)</f>
        <v/>
      </c>
      <c r="G17" s="20" t="str">
        <f>IF('Input data'!G23=0,"",'Input data'!G23)</f>
        <v/>
      </c>
      <c r="H17" s="9" t="str">
        <f>IF('Input data'!H23="","",'Input data'!H23)</f>
        <v/>
      </c>
      <c r="I17" s="4" t="str">
        <f t="shared" si="0"/>
        <v>No</v>
      </c>
      <c r="J17" s="20" t="str">
        <f t="shared" si="1"/>
        <v/>
      </c>
      <c r="K17" s="9" t="str">
        <f t="shared" si="2"/>
        <v/>
      </c>
      <c r="L17" s="9" t="str">
        <f>IF(AND(I17="Yes",'Input data'!I23=""),10,IF(I17="Yes",'Input data'!I23/J17,""))</f>
        <v/>
      </c>
      <c r="M17" s="21" t="str">
        <f>IF(AND(I17="Yes",'Input data'!J23=""),2,IF(I17="Yes",'Input data'!J23,""))</f>
        <v/>
      </c>
      <c r="N17" s="4" t="str">
        <f>IF(AND(I17="Yes",'Input data'!K23=""),"No",IF(I17="Yes",'Input data'!K23,""))</f>
        <v/>
      </c>
      <c r="O17" s="6" t="str">
        <f>IF(AND(I17="Yes",'Input data'!L23=""),3.5,IF(I17="Yes",'Input data'!L23,""))</f>
        <v/>
      </c>
      <c r="P17" s="6" t="str">
        <f>IF(AND(I17="Yes",'Input data'!M23=""),0.5,IF(I17="Yes",'Input data'!M23,""))</f>
        <v/>
      </c>
      <c r="Q17" s="21" t="str">
        <f>IF(AND(I17="Yes",'Input data'!N23=""),2,IF(I17="Yes",'Input data'!N23,""))</f>
        <v/>
      </c>
      <c r="R17" s="4" t="str">
        <f>IF(AND(I17="Yes",'Input data'!O23=""),"No",IF(I17="Yes",'Input data'!O23,""))</f>
        <v/>
      </c>
      <c r="S17" s="4" t="str">
        <f>IF(AND(I17="Yes",'Input data'!P23=""),"No",IF(I17="Yes",'Input data'!P23,""))</f>
        <v/>
      </c>
      <c r="T17" s="21" t="str">
        <f>IF(AND(I17="Yes",'Input data'!Q23=""),0,IF(I17="Yes",'Input data'!Q23/J17,""))</f>
        <v/>
      </c>
      <c r="U17" s="22" t="str">
        <f>IF(AND(I17="Yes",'Input data'!R23=""),80,IF(I17="Yes",'Input data'!R23,""))</f>
        <v/>
      </c>
    </row>
    <row r="18" spans="1:21" x14ac:dyDescent="0.3">
      <c r="A18" s="4" t="str">
        <f>IF('Input data'!A24="","",'Input data'!A24)</f>
        <v/>
      </c>
      <c r="B18" s="4" t="str">
        <f>IF('Input data'!B24="","",'Input data'!B24)</f>
        <v/>
      </c>
      <c r="C18" s="4" t="str">
        <f>IF('Input data'!C24="","",'Input data'!C24)</f>
        <v/>
      </c>
      <c r="D18" s="4" t="str">
        <f>IF('Input data'!D24="","",'Input data'!D24)</f>
        <v/>
      </c>
      <c r="E18" s="4" t="str">
        <f>IF('Input data'!E24="","",'Input data'!E24)</f>
        <v/>
      </c>
      <c r="F18" s="4" t="str">
        <f>IF('Input data'!F24="","",'Input data'!F24)</f>
        <v/>
      </c>
      <c r="G18" s="20" t="str">
        <f>IF('Input data'!G24=0,"",'Input data'!G24)</f>
        <v/>
      </c>
      <c r="H18" s="9" t="str">
        <f>IF('Input data'!H24="","",'Input data'!H24)</f>
        <v/>
      </c>
      <c r="I18" s="4" t="str">
        <f t="shared" si="0"/>
        <v>No</v>
      </c>
      <c r="J18" s="20" t="str">
        <f t="shared" si="1"/>
        <v/>
      </c>
      <c r="K18" s="9" t="str">
        <f t="shared" si="2"/>
        <v/>
      </c>
      <c r="L18" s="9" t="str">
        <f>IF(AND(I18="Yes",'Input data'!I24=""),10,IF(I18="Yes",'Input data'!I24/J18,""))</f>
        <v/>
      </c>
      <c r="M18" s="21" t="str">
        <f>IF(AND(I18="Yes",'Input data'!J24=""),2,IF(I18="Yes",'Input data'!J24,""))</f>
        <v/>
      </c>
      <c r="N18" s="4" t="str">
        <f>IF(AND(I18="Yes",'Input data'!K24=""),"No",IF(I18="Yes",'Input data'!K24,""))</f>
        <v/>
      </c>
      <c r="O18" s="6" t="str">
        <f>IF(AND(I18="Yes",'Input data'!L24=""),3.5,IF(I18="Yes",'Input data'!L24,""))</f>
        <v/>
      </c>
      <c r="P18" s="6" t="str">
        <f>IF(AND(I18="Yes",'Input data'!M24=""),0.5,IF(I18="Yes",'Input data'!M24,""))</f>
        <v/>
      </c>
      <c r="Q18" s="21" t="str">
        <f>IF(AND(I18="Yes",'Input data'!N24=""),2,IF(I18="Yes",'Input data'!N24,""))</f>
        <v/>
      </c>
      <c r="R18" s="4" t="str">
        <f>IF(AND(I18="Yes",'Input data'!O24=""),"No",IF(I18="Yes",'Input data'!O24,""))</f>
        <v/>
      </c>
      <c r="S18" s="4" t="str">
        <f>IF(AND(I18="Yes",'Input data'!P24=""),"No",IF(I18="Yes",'Input data'!P24,""))</f>
        <v/>
      </c>
      <c r="T18" s="21" t="str">
        <f>IF(AND(I18="Yes",'Input data'!Q24=""),0,IF(I18="Yes",'Input data'!Q24/J18,""))</f>
        <v/>
      </c>
      <c r="U18" s="22" t="str">
        <f>IF(AND(I18="Yes",'Input data'!R24=""),80,IF(I18="Yes",'Input data'!R24,""))</f>
        <v/>
      </c>
    </row>
    <row r="19" spans="1:21" x14ac:dyDescent="0.3">
      <c r="A19" s="4" t="str">
        <f>IF('Input data'!A25="","",'Input data'!A25)</f>
        <v/>
      </c>
      <c r="B19" s="4" t="str">
        <f>IF('Input data'!B25="","",'Input data'!B25)</f>
        <v/>
      </c>
      <c r="C19" s="4" t="str">
        <f>IF('Input data'!C25="","",'Input data'!C25)</f>
        <v/>
      </c>
      <c r="D19" s="4" t="str">
        <f>IF('Input data'!D25="","",'Input data'!D25)</f>
        <v/>
      </c>
      <c r="E19" s="4" t="str">
        <f>IF('Input data'!E25="","",'Input data'!E25)</f>
        <v/>
      </c>
      <c r="F19" s="4" t="str">
        <f>IF('Input data'!F25="","",'Input data'!F25)</f>
        <v/>
      </c>
      <c r="G19" s="20" t="str">
        <f>IF('Input data'!G25=0,"",'Input data'!G25)</f>
        <v/>
      </c>
      <c r="H19" s="9" t="str">
        <f>IF('Input data'!H25="","",'Input data'!H25)</f>
        <v/>
      </c>
      <c r="I19" s="4" t="str">
        <f t="shared" si="0"/>
        <v>No</v>
      </c>
      <c r="J19" s="20" t="str">
        <f t="shared" si="1"/>
        <v/>
      </c>
      <c r="K19" s="9" t="str">
        <f t="shared" si="2"/>
        <v/>
      </c>
      <c r="L19" s="9" t="str">
        <f>IF(AND(I19="Yes",'Input data'!I25=""),10,IF(I19="Yes",'Input data'!I25/J19,""))</f>
        <v/>
      </c>
      <c r="M19" s="21" t="str">
        <f>IF(AND(I19="Yes",'Input data'!J25=""),2,IF(I19="Yes",'Input data'!J25,""))</f>
        <v/>
      </c>
      <c r="N19" s="4" t="str">
        <f>IF(AND(I19="Yes",'Input data'!K25=""),"No",IF(I19="Yes",'Input data'!K25,""))</f>
        <v/>
      </c>
      <c r="O19" s="6" t="str">
        <f>IF(AND(I19="Yes",'Input data'!L25=""),3.5,IF(I19="Yes",'Input data'!L25,""))</f>
        <v/>
      </c>
      <c r="P19" s="6" t="str">
        <f>IF(AND(I19="Yes",'Input data'!M25=""),0.5,IF(I19="Yes",'Input data'!M25,""))</f>
        <v/>
      </c>
      <c r="Q19" s="21" t="str">
        <f>IF(AND(I19="Yes",'Input data'!N25=""),2,IF(I19="Yes",'Input data'!N25,""))</f>
        <v/>
      </c>
      <c r="R19" s="4" t="str">
        <f>IF(AND(I19="Yes",'Input data'!O25=""),"No",IF(I19="Yes",'Input data'!O25,""))</f>
        <v/>
      </c>
      <c r="S19" s="4" t="str">
        <f>IF(AND(I19="Yes",'Input data'!P25=""),"No",IF(I19="Yes",'Input data'!P25,""))</f>
        <v/>
      </c>
      <c r="T19" s="21" t="str">
        <f>IF(AND(I19="Yes",'Input data'!Q25=""),0,IF(I19="Yes",'Input data'!Q25/J19,""))</f>
        <v/>
      </c>
      <c r="U19" s="22" t="str">
        <f>IF(AND(I19="Yes",'Input data'!R25=""),80,IF(I19="Yes",'Input data'!R25,""))</f>
        <v/>
      </c>
    </row>
    <row r="20" spans="1:21" x14ac:dyDescent="0.3">
      <c r="A20" s="4" t="str">
        <f>IF('Input data'!A26="","",'Input data'!A26)</f>
        <v/>
      </c>
      <c r="B20" s="4" t="str">
        <f>IF('Input data'!B26="","",'Input data'!B26)</f>
        <v/>
      </c>
      <c r="C20" s="4" t="str">
        <f>IF('Input data'!C26="","",'Input data'!C26)</f>
        <v/>
      </c>
      <c r="D20" s="4" t="str">
        <f>IF('Input data'!D26="","",'Input data'!D26)</f>
        <v/>
      </c>
      <c r="E20" s="4" t="str">
        <f>IF('Input data'!E26="","",'Input data'!E26)</f>
        <v/>
      </c>
      <c r="F20" s="4" t="str">
        <f>IF('Input data'!F26="","",'Input data'!F26)</f>
        <v/>
      </c>
      <c r="G20" s="20" t="str">
        <f>IF('Input data'!G26=0,"",'Input data'!G26)</f>
        <v/>
      </c>
      <c r="H20" s="9" t="str">
        <f>IF('Input data'!H26="","",'Input data'!H26)</f>
        <v/>
      </c>
      <c r="I20" s="4" t="str">
        <f t="shared" si="0"/>
        <v>No</v>
      </c>
      <c r="J20" s="20" t="str">
        <f t="shared" si="1"/>
        <v/>
      </c>
      <c r="K20" s="9" t="str">
        <f t="shared" si="2"/>
        <v/>
      </c>
      <c r="L20" s="9" t="str">
        <f>IF(AND(I20="Yes",'Input data'!I26=""),10,IF(I20="Yes",'Input data'!I26/J20,""))</f>
        <v/>
      </c>
      <c r="M20" s="21" t="str">
        <f>IF(AND(I20="Yes",'Input data'!J26=""),2,IF(I20="Yes",'Input data'!J26,""))</f>
        <v/>
      </c>
      <c r="N20" s="4" t="str">
        <f>IF(AND(I20="Yes",'Input data'!K26=""),"No",IF(I20="Yes",'Input data'!K26,""))</f>
        <v/>
      </c>
      <c r="O20" s="6" t="str">
        <f>IF(AND(I20="Yes",'Input data'!L26=""),3.5,IF(I20="Yes",'Input data'!L26,""))</f>
        <v/>
      </c>
      <c r="P20" s="6" t="str">
        <f>IF(AND(I20="Yes",'Input data'!M26=""),0.5,IF(I20="Yes",'Input data'!M26,""))</f>
        <v/>
      </c>
      <c r="Q20" s="21" t="str">
        <f>IF(AND(I20="Yes",'Input data'!N26=""),2,IF(I20="Yes",'Input data'!N26,""))</f>
        <v/>
      </c>
      <c r="R20" s="4" t="str">
        <f>IF(AND(I20="Yes",'Input data'!O26=""),"No",IF(I20="Yes",'Input data'!O26,""))</f>
        <v/>
      </c>
      <c r="S20" s="4" t="str">
        <f>IF(AND(I20="Yes",'Input data'!P26=""),"No",IF(I20="Yes",'Input data'!P26,""))</f>
        <v/>
      </c>
      <c r="T20" s="21" t="str">
        <f>IF(AND(I20="Yes",'Input data'!Q26=""),0,IF(I20="Yes",'Input data'!Q26/J20,""))</f>
        <v/>
      </c>
      <c r="U20" s="22" t="str">
        <f>IF(AND(I20="Yes",'Input data'!R26=""),80,IF(I20="Yes",'Input data'!R26,""))</f>
        <v/>
      </c>
    </row>
    <row r="21" spans="1:21" x14ac:dyDescent="0.3">
      <c r="A21" s="4" t="str">
        <f>IF('Input data'!A27="","",'Input data'!A27)</f>
        <v/>
      </c>
      <c r="B21" s="4" t="str">
        <f>IF('Input data'!B27="","",'Input data'!B27)</f>
        <v/>
      </c>
      <c r="C21" s="4" t="str">
        <f>IF('Input data'!C27="","",'Input data'!C27)</f>
        <v/>
      </c>
      <c r="D21" s="4" t="str">
        <f>IF('Input data'!D27="","",'Input data'!D27)</f>
        <v/>
      </c>
      <c r="E21" s="4" t="str">
        <f>IF('Input data'!E27="","",'Input data'!E27)</f>
        <v/>
      </c>
      <c r="F21" s="4" t="str">
        <f>IF('Input data'!F27="","",'Input data'!F27)</f>
        <v/>
      </c>
      <c r="G21" s="20" t="str">
        <f>IF('Input data'!G27=0,"",'Input data'!G27)</f>
        <v/>
      </c>
      <c r="H21" s="9" t="str">
        <f>IF('Input data'!H27="","",'Input data'!H27)</f>
        <v/>
      </c>
      <c r="I21" s="4" t="str">
        <f t="shared" si="0"/>
        <v>No</v>
      </c>
      <c r="J21" s="20" t="str">
        <f t="shared" si="1"/>
        <v/>
      </c>
      <c r="K21" s="9" t="str">
        <f t="shared" si="2"/>
        <v/>
      </c>
      <c r="L21" s="9" t="str">
        <f>IF(AND(I21="Yes",'Input data'!I27=""),10,IF(I21="Yes",'Input data'!I27/J21,""))</f>
        <v/>
      </c>
      <c r="M21" s="21" t="str">
        <f>IF(AND(I21="Yes",'Input data'!J27=""),2,IF(I21="Yes",'Input data'!J27,""))</f>
        <v/>
      </c>
      <c r="N21" s="4" t="str">
        <f>IF(AND(I21="Yes",'Input data'!K27=""),"No",IF(I21="Yes",'Input data'!K27,""))</f>
        <v/>
      </c>
      <c r="O21" s="6" t="str">
        <f>IF(AND(I21="Yes",'Input data'!L27=""),3.5,IF(I21="Yes",'Input data'!L27,""))</f>
        <v/>
      </c>
      <c r="P21" s="6" t="str">
        <f>IF(AND(I21="Yes",'Input data'!M27=""),0.5,IF(I21="Yes",'Input data'!M27,""))</f>
        <v/>
      </c>
      <c r="Q21" s="21" t="str">
        <f>IF(AND(I21="Yes",'Input data'!N27=""),2,IF(I21="Yes",'Input data'!N27,""))</f>
        <v/>
      </c>
      <c r="R21" s="4" t="str">
        <f>IF(AND(I21="Yes",'Input data'!O27=""),"No",IF(I21="Yes",'Input data'!O27,""))</f>
        <v/>
      </c>
      <c r="S21" s="4" t="str">
        <f>IF(AND(I21="Yes",'Input data'!P27=""),"No",IF(I21="Yes",'Input data'!P27,""))</f>
        <v/>
      </c>
      <c r="T21" s="21" t="str">
        <f>IF(AND(I21="Yes",'Input data'!Q27=""),0,IF(I21="Yes",'Input data'!Q27/J21,""))</f>
        <v/>
      </c>
      <c r="U21" s="22" t="str">
        <f>IF(AND(I21="Yes",'Input data'!R27=""),80,IF(I21="Yes",'Input data'!R27,""))</f>
        <v/>
      </c>
    </row>
    <row r="22" spans="1:21" x14ac:dyDescent="0.3">
      <c r="A22" s="4" t="str">
        <f>IF('Input data'!A28="","",'Input data'!A28)</f>
        <v/>
      </c>
      <c r="B22" s="4" t="str">
        <f>IF('Input data'!B28="","",'Input data'!B28)</f>
        <v/>
      </c>
      <c r="C22" s="4" t="str">
        <f>IF('Input data'!C28="","",'Input data'!C28)</f>
        <v/>
      </c>
      <c r="D22" s="4" t="str">
        <f>IF('Input data'!D28="","",'Input data'!D28)</f>
        <v/>
      </c>
      <c r="E22" s="4" t="str">
        <f>IF('Input data'!E28="","",'Input data'!E28)</f>
        <v/>
      </c>
      <c r="F22" s="4" t="str">
        <f>IF('Input data'!F28="","",'Input data'!F28)</f>
        <v/>
      </c>
      <c r="G22" s="20" t="str">
        <f>IF('Input data'!G28=0,"",'Input data'!G28)</f>
        <v/>
      </c>
      <c r="H22" s="9" t="str">
        <f>IF('Input data'!H28="","",'Input data'!H28)</f>
        <v/>
      </c>
      <c r="I22" s="4" t="str">
        <f t="shared" si="0"/>
        <v>No</v>
      </c>
      <c r="J22" s="20" t="str">
        <f t="shared" si="1"/>
        <v/>
      </c>
      <c r="K22" s="9" t="str">
        <f t="shared" si="2"/>
        <v/>
      </c>
      <c r="L22" s="9" t="str">
        <f>IF(AND(I22="Yes",'Input data'!I28=""),10,IF(I22="Yes",'Input data'!I28/J22,""))</f>
        <v/>
      </c>
      <c r="M22" s="21" t="str">
        <f>IF(AND(I22="Yes",'Input data'!J28=""),2,IF(I22="Yes",'Input data'!J28,""))</f>
        <v/>
      </c>
      <c r="N22" s="4" t="str">
        <f>IF(AND(I22="Yes",'Input data'!K28=""),"No",IF(I22="Yes",'Input data'!K28,""))</f>
        <v/>
      </c>
      <c r="O22" s="6" t="str">
        <f>IF(AND(I22="Yes",'Input data'!L28=""),3.5,IF(I22="Yes",'Input data'!L28,""))</f>
        <v/>
      </c>
      <c r="P22" s="6" t="str">
        <f>IF(AND(I22="Yes",'Input data'!M28=""),0.5,IF(I22="Yes",'Input data'!M28,""))</f>
        <v/>
      </c>
      <c r="Q22" s="21" t="str">
        <f>IF(AND(I22="Yes",'Input data'!N28=""),2,IF(I22="Yes",'Input data'!N28,""))</f>
        <v/>
      </c>
      <c r="R22" s="4" t="str">
        <f>IF(AND(I22="Yes",'Input data'!O28=""),"No",IF(I22="Yes",'Input data'!O28,""))</f>
        <v/>
      </c>
      <c r="S22" s="4" t="str">
        <f>IF(AND(I22="Yes",'Input data'!P28=""),"No",IF(I22="Yes",'Input data'!P28,""))</f>
        <v/>
      </c>
      <c r="T22" s="21" t="str">
        <f>IF(AND(I22="Yes",'Input data'!Q28=""),0,IF(I22="Yes",'Input data'!Q28/J22,""))</f>
        <v/>
      </c>
      <c r="U22" s="22" t="str">
        <f>IF(AND(I22="Yes",'Input data'!R28=""),80,IF(I22="Yes",'Input data'!R28,""))</f>
        <v/>
      </c>
    </row>
    <row r="23" spans="1:21" x14ac:dyDescent="0.3">
      <c r="A23" s="4" t="str">
        <f>IF('Input data'!A29="","",'Input data'!A29)</f>
        <v/>
      </c>
      <c r="B23" s="4" t="str">
        <f>IF('Input data'!B29="","",'Input data'!B29)</f>
        <v/>
      </c>
      <c r="C23" s="4" t="str">
        <f>IF('Input data'!C29="","",'Input data'!C29)</f>
        <v/>
      </c>
      <c r="D23" s="4" t="str">
        <f>IF('Input data'!D29="","",'Input data'!D29)</f>
        <v/>
      </c>
      <c r="E23" s="4" t="str">
        <f>IF('Input data'!E29="","",'Input data'!E29)</f>
        <v/>
      </c>
      <c r="F23" s="4" t="str">
        <f>IF('Input data'!F29="","",'Input data'!F29)</f>
        <v/>
      </c>
      <c r="G23" s="20" t="str">
        <f>IF('Input data'!G29=0,"",'Input data'!G29)</f>
        <v/>
      </c>
      <c r="H23" s="9" t="str">
        <f>IF('Input data'!H29="","",'Input data'!H29)</f>
        <v/>
      </c>
      <c r="I23" s="4" t="str">
        <f t="shared" si="0"/>
        <v>No</v>
      </c>
      <c r="J23" s="20" t="str">
        <f t="shared" si="1"/>
        <v/>
      </c>
      <c r="K23" s="9" t="str">
        <f t="shared" si="2"/>
        <v/>
      </c>
      <c r="L23" s="9" t="str">
        <f>IF(AND(I23="Yes",'Input data'!I29=""),10,IF(I23="Yes",'Input data'!I29/J23,""))</f>
        <v/>
      </c>
      <c r="M23" s="21" t="str">
        <f>IF(AND(I23="Yes",'Input data'!J29=""),2,IF(I23="Yes",'Input data'!J29,""))</f>
        <v/>
      </c>
      <c r="N23" s="4" t="str">
        <f>IF(AND(I23="Yes",'Input data'!K29=""),"No",IF(I23="Yes",'Input data'!K29,""))</f>
        <v/>
      </c>
      <c r="O23" s="6" t="str">
        <f>IF(AND(I23="Yes",'Input data'!L29=""),3.5,IF(I23="Yes",'Input data'!L29,""))</f>
        <v/>
      </c>
      <c r="P23" s="6" t="str">
        <f>IF(AND(I23="Yes",'Input data'!M29=""),0.5,IF(I23="Yes",'Input data'!M29,""))</f>
        <v/>
      </c>
      <c r="Q23" s="21" t="str">
        <f>IF(AND(I23="Yes",'Input data'!N29=""),2,IF(I23="Yes",'Input data'!N29,""))</f>
        <v/>
      </c>
      <c r="R23" s="4" t="str">
        <f>IF(AND(I23="Yes",'Input data'!O29=""),"No",IF(I23="Yes",'Input data'!O29,""))</f>
        <v/>
      </c>
      <c r="S23" s="4" t="str">
        <f>IF(AND(I23="Yes",'Input data'!P29=""),"No",IF(I23="Yes",'Input data'!P29,""))</f>
        <v/>
      </c>
      <c r="T23" s="21" t="str">
        <f>IF(AND(I23="Yes",'Input data'!Q29=""),0,IF(I23="Yes",'Input data'!Q29/J23,""))</f>
        <v/>
      </c>
      <c r="U23" s="22" t="str">
        <f>IF(AND(I23="Yes",'Input data'!R29=""),80,IF(I23="Yes",'Input data'!R29,""))</f>
        <v/>
      </c>
    </row>
    <row r="24" spans="1:21" x14ac:dyDescent="0.3">
      <c r="A24" s="4" t="str">
        <f>IF('Input data'!A30="","",'Input data'!A30)</f>
        <v/>
      </c>
      <c r="B24" s="4" t="str">
        <f>IF('Input data'!B30="","",'Input data'!B30)</f>
        <v/>
      </c>
      <c r="C24" s="4" t="str">
        <f>IF('Input data'!C30="","",'Input data'!C30)</f>
        <v/>
      </c>
      <c r="D24" s="4" t="str">
        <f>IF('Input data'!D30="","",'Input data'!D30)</f>
        <v/>
      </c>
      <c r="E24" s="4" t="str">
        <f>IF('Input data'!E30="","",'Input data'!E30)</f>
        <v/>
      </c>
      <c r="F24" s="4" t="str">
        <f>IF('Input data'!F30="","",'Input data'!F30)</f>
        <v/>
      </c>
      <c r="G24" s="20" t="str">
        <f>IF('Input data'!G30=0,"",'Input data'!G30)</f>
        <v/>
      </c>
      <c r="H24" s="9" t="str">
        <f>IF('Input data'!H30="","",'Input data'!H30)</f>
        <v/>
      </c>
      <c r="I24" s="4" t="str">
        <f t="shared" si="0"/>
        <v>No</v>
      </c>
      <c r="J24" s="20" t="str">
        <f t="shared" si="1"/>
        <v/>
      </c>
      <c r="K24" s="9" t="str">
        <f t="shared" si="2"/>
        <v/>
      </c>
      <c r="L24" s="9" t="str">
        <f>IF(AND(I24="Yes",'Input data'!I30=""),10,IF(I24="Yes",'Input data'!I30/J24,""))</f>
        <v/>
      </c>
      <c r="M24" s="21" t="str">
        <f>IF(AND(I24="Yes",'Input data'!J30=""),2,IF(I24="Yes",'Input data'!J30,""))</f>
        <v/>
      </c>
      <c r="N24" s="4" t="str">
        <f>IF(AND(I24="Yes",'Input data'!K30=""),"No",IF(I24="Yes",'Input data'!K30,""))</f>
        <v/>
      </c>
      <c r="O24" s="6" t="str">
        <f>IF(AND(I24="Yes",'Input data'!L30=""),3.5,IF(I24="Yes",'Input data'!L30,""))</f>
        <v/>
      </c>
      <c r="P24" s="6" t="str">
        <f>IF(AND(I24="Yes",'Input data'!M30=""),0.5,IF(I24="Yes",'Input data'!M30,""))</f>
        <v/>
      </c>
      <c r="Q24" s="21" t="str">
        <f>IF(AND(I24="Yes",'Input data'!N30=""),2,IF(I24="Yes",'Input data'!N30,""))</f>
        <v/>
      </c>
      <c r="R24" s="4" t="str">
        <f>IF(AND(I24="Yes",'Input data'!O30=""),"No",IF(I24="Yes",'Input data'!O30,""))</f>
        <v/>
      </c>
      <c r="S24" s="4" t="str">
        <f>IF(AND(I24="Yes",'Input data'!P30=""),"No",IF(I24="Yes",'Input data'!P30,""))</f>
        <v/>
      </c>
      <c r="T24" s="21" t="str">
        <f>IF(AND(I24="Yes",'Input data'!Q30=""),0,IF(I24="Yes",'Input data'!Q30/J24,""))</f>
        <v/>
      </c>
      <c r="U24" s="22" t="str">
        <f>IF(AND(I24="Yes",'Input data'!R30=""),80,IF(I24="Yes",'Input data'!R30,""))</f>
        <v/>
      </c>
    </row>
    <row r="25" spans="1:21" x14ac:dyDescent="0.3">
      <c r="A25" s="4" t="str">
        <f>IF('Input data'!A31="","",'Input data'!A31)</f>
        <v/>
      </c>
      <c r="B25" s="4" t="str">
        <f>IF('Input data'!B31="","",'Input data'!B31)</f>
        <v/>
      </c>
      <c r="C25" s="4" t="str">
        <f>IF('Input data'!C31="","",'Input data'!C31)</f>
        <v/>
      </c>
      <c r="D25" s="4" t="str">
        <f>IF('Input data'!D31="","",'Input data'!D31)</f>
        <v/>
      </c>
      <c r="E25" s="4" t="str">
        <f>IF('Input data'!E31="","",'Input data'!E31)</f>
        <v/>
      </c>
      <c r="F25" s="4" t="str">
        <f>IF('Input data'!F31="","",'Input data'!F31)</f>
        <v/>
      </c>
      <c r="G25" s="20" t="str">
        <f>IF('Input data'!G31=0,"",'Input data'!G31)</f>
        <v/>
      </c>
      <c r="H25" s="9" t="str">
        <f>IF('Input data'!H31="","",'Input data'!H31)</f>
        <v/>
      </c>
      <c r="I25" s="4" t="str">
        <f t="shared" si="0"/>
        <v>No</v>
      </c>
      <c r="J25" s="20" t="str">
        <f t="shared" si="1"/>
        <v/>
      </c>
      <c r="K25" s="9" t="str">
        <f t="shared" si="2"/>
        <v/>
      </c>
      <c r="L25" s="9" t="str">
        <f>IF(AND(I25="Yes",'Input data'!I31=""),10,IF(I25="Yes",'Input data'!I31/J25,""))</f>
        <v/>
      </c>
      <c r="M25" s="21" t="str">
        <f>IF(AND(I25="Yes",'Input data'!J31=""),2,IF(I25="Yes",'Input data'!J31,""))</f>
        <v/>
      </c>
      <c r="N25" s="4" t="str">
        <f>IF(AND(I25="Yes",'Input data'!K31=""),"No",IF(I25="Yes",'Input data'!K31,""))</f>
        <v/>
      </c>
      <c r="O25" s="6" t="str">
        <f>IF(AND(I25="Yes",'Input data'!L31=""),3.5,IF(I25="Yes",'Input data'!L31,""))</f>
        <v/>
      </c>
      <c r="P25" s="6" t="str">
        <f>IF(AND(I25="Yes",'Input data'!M31=""),0.5,IF(I25="Yes",'Input data'!M31,""))</f>
        <v/>
      </c>
      <c r="Q25" s="21" t="str">
        <f>IF(AND(I25="Yes",'Input data'!N31=""),2,IF(I25="Yes",'Input data'!N31,""))</f>
        <v/>
      </c>
      <c r="R25" s="4" t="str">
        <f>IF(AND(I25="Yes",'Input data'!O31=""),"No",IF(I25="Yes",'Input data'!O31,""))</f>
        <v/>
      </c>
      <c r="S25" s="4" t="str">
        <f>IF(AND(I25="Yes",'Input data'!P31=""),"No",IF(I25="Yes",'Input data'!P31,""))</f>
        <v/>
      </c>
      <c r="T25" s="21" t="str">
        <f>IF(AND(I25="Yes",'Input data'!Q31=""),0,IF(I25="Yes",'Input data'!Q31/J25,""))</f>
        <v/>
      </c>
      <c r="U25" s="22" t="str">
        <f>IF(AND(I25="Yes",'Input data'!R31=""),80,IF(I25="Yes",'Input data'!R31,""))</f>
        <v/>
      </c>
    </row>
    <row r="26" spans="1:21" x14ac:dyDescent="0.3">
      <c r="A26" s="4" t="str">
        <f>IF('Input data'!A32="","",'Input data'!A32)</f>
        <v/>
      </c>
      <c r="B26" s="4" t="str">
        <f>IF('Input data'!B32="","",'Input data'!B32)</f>
        <v/>
      </c>
      <c r="C26" s="4" t="str">
        <f>IF('Input data'!C32="","",'Input data'!C32)</f>
        <v/>
      </c>
      <c r="D26" s="4" t="str">
        <f>IF('Input data'!D32="","",'Input data'!D32)</f>
        <v/>
      </c>
      <c r="E26" s="4" t="str">
        <f>IF('Input data'!E32="","",'Input data'!E32)</f>
        <v/>
      </c>
      <c r="F26" s="4" t="str">
        <f>IF('Input data'!F32="","",'Input data'!F32)</f>
        <v/>
      </c>
      <c r="G26" s="20" t="str">
        <f>IF('Input data'!G32=0,"",'Input data'!G32)</f>
        <v/>
      </c>
      <c r="H26" s="9" t="str">
        <f>IF('Input data'!H32="","",'Input data'!H32)</f>
        <v/>
      </c>
      <c r="I26" s="4" t="str">
        <f t="shared" si="0"/>
        <v>No</v>
      </c>
      <c r="J26" s="20" t="str">
        <f t="shared" si="1"/>
        <v/>
      </c>
      <c r="K26" s="9" t="str">
        <f t="shared" si="2"/>
        <v/>
      </c>
      <c r="L26" s="9" t="str">
        <f>IF(AND(I26="Yes",'Input data'!I32=""),10,IF(I26="Yes",'Input data'!I32/J26,""))</f>
        <v/>
      </c>
      <c r="M26" s="21" t="str">
        <f>IF(AND(I26="Yes",'Input data'!J32=""),2,IF(I26="Yes",'Input data'!J32,""))</f>
        <v/>
      </c>
      <c r="N26" s="4" t="str">
        <f>IF(AND(I26="Yes",'Input data'!K32=""),"No",IF(I26="Yes",'Input data'!K32,""))</f>
        <v/>
      </c>
      <c r="O26" s="6" t="str">
        <f>IF(AND(I26="Yes",'Input data'!L32=""),3.5,IF(I26="Yes",'Input data'!L32,""))</f>
        <v/>
      </c>
      <c r="P26" s="6" t="str">
        <f>IF(AND(I26="Yes",'Input data'!M32=""),0.5,IF(I26="Yes",'Input data'!M32,""))</f>
        <v/>
      </c>
      <c r="Q26" s="21" t="str">
        <f>IF(AND(I26="Yes",'Input data'!N32=""),2,IF(I26="Yes",'Input data'!N32,""))</f>
        <v/>
      </c>
      <c r="R26" s="4" t="str">
        <f>IF(AND(I26="Yes",'Input data'!O32=""),"No",IF(I26="Yes",'Input data'!O32,""))</f>
        <v/>
      </c>
      <c r="S26" s="4" t="str">
        <f>IF(AND(I26="Yes",'Input data'!P32=""),"No",IF(I26="Yes",'Input data'!P32,""))</f>
        <v/>
      </c>
      <c r="T26" s="21" t="str">
        <f>IF(AND(I26="Yes",'Input data'!Q32=""),0,IF(I26="Yes",'Input data'!Q32/J26,""))</f>
        <v/>
      </c>
      <c r="U26" s="22" t="str">
        <f>IF(AND(I26="Yes",'Input data'!R32=""),80,IF(I26="Yes",'Input data'!R32,""))</f>
        <v/>
      </c>
    </row>
    <row r="27" spans="1:21" x14ac:dyDescent="0.3">
      <c r="A27" s="4" t="str">
        <f>IF('Input data'!A33="","",'Input data'!A33)</f>
        <v/>
      </c>
      <c r="B27" s="4" t="str">
        <f>IF('Input data'!B33="","",'Input data'!B33)</f>
        <v/>
      </c>
      <c r="C27" s="4" t="str">
        <f>IF('Input data'!C33="","",'Input data'!C33)</f>
        <v/>
      </c>
      <c r="D27" s="4" t="str">
        <f>IF('Input data'!D33="","",'Input data'!D33)</f>
        <v/>
      </c>
      <c r="E27" s="4" t="str">
        <f>IF('Input data'!E33="","",'Input data'!E33)</f>
        <v/>
      </c>
      <c r="F27" s="4" t="str">
        <f>IF('Input data'!F33="","",'Input data'!F33)</f>
        <v/>
      </c>
      <c r="G27" s="20" t="str">
        <f>IF('Input data'!G33=0,"",'Input data'!G33)</f>
        <v/>
      </c>
      <c r="H27" s="9" t="str">
        <f>IF('Input data'!H33="","",'Input data'!H33)</f>
        <v/>
      </c>
      <c r="I27" s="4" t="str">
        <f t="shared" si="0"/>
        <v>No</v>
      </c>
      <c r="J27" s="20" t="str">
        <f t="shared" si="1"/>
        <v/>
      </c>
      <c r="K27" s="9" t="str">
        <f t="shared" si="2"/>
        <v/>
      </c>
      <c r="L27" s="9" t="str">
        <f>IF(AND(I27="Yes",'Input data'!I33=""),10,IF(I27="Yes",'Input data'!I33/J27,""))</f>
        <v/>
      </c>
      <c r="M27" s="21" t="str">
        <f>IF(AND(I27="Yes",'Input data'!J33=""),2,IF(I27="Yes",'Input data'!J33,""))</f>
        <v/>
      </c>
      <c r="N27" s="4" t="str">
        <f>IF(AND(I27="Yes",'Input data'!K33=""),"No",IF(I27="Yes",'Input data'!K33,""))</f>
        <v/>
      </c>
      <c r="O27" s="6" t="str">
        <f>IF(AND(I27="Yes",'Input data'!L33=""),3.5,IF(I27="Yes",'Input data'!L33,""))</f>
        <v/>
      </c>
      <c r="P27" s="6" t="str">
        <f>IF(AND(I27="Yes",'Input data'!M33=""),0.5,IF(I27="Yes",'Input data'!M33,""))</f>
        <v/>
      </c>
      <c r="Q27" s="21" t="str">
        <f>IF(AND(I27="Yes",'Input data'!N33=""),2,IF(I27="Yes",'Input data'!N33,""))</f>
        <v/>
      </c>
      <c r="R27" s="4" t="str">
        <f>IF(AND(I27="Yes",'Input data'!O33=""),"No",IF(I27="Yes",'Input data'!O33,""))</f>
        <v/>
      </c>
      <c r="S27" s="4" t="str">
        <f>IF(AND(I27="Yes",'Input data'!P33=""),"No",IF(I27="Yes",'Input data'!P33,""))</f>
        <v/>
      </c>
      <c r="T27" s="21" t="str">
        <f>IF(AND(I27="Yes",'Input data'!Q33=""),0,IF(I27="Yes",'Input data'!Q33/J27,""))</f>
        <v/>
      </c>
      <c r="U27" s="22" t="str">
        <f>IF(AND(I27="Yes",'Input data'!R33=""),80,IF(I27="Yes",'Input data'!R33,""))</f>
        <v/>
      </c>
    </row>
    <row r="28" spans="1:21" x14ac:dyDescent="0.3">
      <c r="A28" s="4" t="str">
        <f>IF('Input data'!A34="","",'Input data'!A34)</f>
        <v/>
      </c>
      <c r="B28" s="4" t="str">
        <f>IF('Input data'!B34="","",'Input data'!B34)</f>
        <v/>
      </c>
      <c r="C28" s="4" t="str">
        <f>IF('Input data'!C34="","",'Input data'!C34)</f>
        <v/>
      </c>
      <c r="D28" s="4" t="str">
        <f>IF('Input data'!D34="","",'Input data'!D34)</f>
        <v/>
      </c>
      <c r="E28" s="4" t="str">
        <f>IF('Input data'!E34="","",'Input data'!E34)</f>
        <v/>
      </c>
      <c r="F28" s="4" t="str">
        <f>IF('Input data'!F34="","",'Input data'!F34)</f>
        <v/>
      </c>
      <c r="G28" s="20" t="str">
        <f>IF('Input data'!G34=0,"",'Input data'!G34)</f>
        <v/>
      </c>
      <c r="H28" s="9" t="str">
        <f>IF('Input data'!H34="","",'Input data'!H34)</f>
        <v/>
      </c>
      <c r="I28" s="4" t="str">
        <f t="shared" si="0"/>
        <v>No</v>
      </c>
      <c r="J28" s="20" t="str">
        <f t="shared" si="1"/>
        <v/>
      </c>
      <c r="K28" s="9" t="str">
        <f t="shared" si="2"/>
        <v/>
      </c>
      <c r="L28" s="9" t="str">
        <f>IF(AND(I28="Yes",'Input data'!I34=""),10,IF(I28="Yes",'Input data'!I34/J28,""))</f>
        <v/>
      </c>
      <c r="M28" s="21" t="str">
        <f>IF(AND(I28="Yes",'Input data'!J34=""),2,IF(I28="Yes",'Input data'!J34,""))</f>
        <v/>
      </c>
      <c r="N28" s="4" t="str">
        <f>IF(AND(I28="Yes",'Input data'!K34=""),"No",IF(I28="Yes",'Input data'!K34,""))</f>
        <v/>
      </c>
      <c r="O28" s="6" t="str">
        <f>IF(AND(I28="Yes",'Input data'!L34=""),3.5,IF(I28="Yes",'Input data'!L34,""))</f>
        <v/>
      </c>
      <c r="P28" s="6" t="str">
        <f>IF(AND(I28="Yes",'Input data'!M34=""),0.5,IF(I28="Yes",'Input data'!M34,""))</f>
        <v/>
      </c>
      <c r="Q28" s="21" t="str">
        <f>IF(AND(I28="Yes",'Input data'!N34=""),2,IF(I28="Yes",'Input data'!N34,""))</f>
        <v/>
      </c>
      <c r="R28" s="4" t="str">
        <f>IF(AND(I28="Yes",'Input data'!O34=""),"No",IF(I28="Yes",'Input data'!O34,""))</f>
        <v/>
      </c>
      <c r="S28" s="4" t="str">
        <f>IF(AND(I28="Yes",'Input data'!P34=""),"No",IF(I28="Yes",'Input data'!P34,""))</f>
        <v/>
      </c>
      <c r="T28" s="21" t="str">
        <f>IF(AND(I28="Yes",'Input data'!Q34=""),0,IF(I28="Yes",'Input data'!Q34/J28,""))</f>
        <v/>
      </c>
      <c r="U28" s="22" t="str">
        <f>IF(AND(I28="Yes",'Input data'!R34=""),80,IF(I28="Yes",'Input data'!R34,""))</f>
        <v/>
      </c>
    </row>
    <row r="29" spans="1:21" x14ac:dyDescent="0.3">
      <c r="A29" s="4" t="str">
        <f>IF('Input data'!A35="","",'Input data'!A35)</f>
        <v/>
      </c>
      <c r="B29" s="4" t="str">
        <f>IF('Input data'!B35="","",'Input data'!B35)</f>
        <v/>
      </c>
      <c r="C29" s="4" t="str">
        <f>IF('Input data'!C35="","",'Input data'!C35)</f>
        <v/>
      </c>
      <c r="D29" s="4" t="str">
        <f>IF('Input data'!D35="","",'Input data'!D35)</f>
        <v/>
      </c>
      <c r="E29" s="4" t="str">
        <f>IF('Input data'!E35="","",'Input data'!E35)</f>
        <v/>
      </c>
      <c r="F29" s="4" t="str">
        <f>IF('Input data'!F35="","",'Input data'!F35)</f>
        <v/>
      </c>
      <c r="G29" s="20" t="str">
        <f>IF('Input data'!G35=0,"",'Input data'!G35)</f>
        <v/>
      </c>
      <c r="H29" s="9" t="str">
        <f>IF('Input data'!H35="","",'Input data'!H35)</f>
        <v/>
      </c>
      <c r="I29" s="4" t="str">
        <f t="shared" si="0"/>
        <v>No</v>
      </c>
      <c r="J29" s="20" t="str">
        <f t="shared" si="1"/>
        <v/>
      </c>
      <c r="K29" s="9" t="str">
        <f t="shared" si="2"/>
        <v/>
      </c>
      <c r="L29" s="9" t="str">
        <f>IF(AND(I29="Yes",'Input data'!I35=""),10,IF(I29="Yes",'Input data'!I35/J29,""))</f>
        <v/>
      </c>
      <c r="M29" s="21" t="str">
        <f>IF(AND(I29="Yes",'Input data'!J35=""),2,IF(I29="Yes",'Input data'!J35,""))</f>
        <v/>
      </c>
      <c r="N29" s="4" t="str">
        <f>IF(AND(I29="Yes",'Input data'!K35=""),"No",IF(I29="Yes",'Input data'!K35,""))</f>
        <v/>
      </c>
      <c r="O29" s="6" t="str">
        <f>IF(AND(I29="Yes",'Input data'!L35=""),3.5,IF(I29="Yes",'Input data'!L35,""))</f>
        <v/>
      </c>
      <c r="P29" s="6" t="str">
        <f>IF(AND(I29="Yes",'Input data'!M35=""),0.5,IF(I29="Yes",'Input data'!M35,""))</f>
        <v/>
      </c>
      <c r="Q29" s="21" t="str">
        <f>IF(AND(I29="Yes",'Input data'!N35=""),2,IF(I29="Yes",'Input data'!N35,""))</f>
        <v/>
      </c>
      <c r="R29" s="4" t="str">
        <f>IF(AND(I29="Yes",'Input data'!O35=""),"No",IF(I29="Yes",'Input data'!O35,""))</f>
        <v/>
      </c>
      <c r="S29" s="4" t="str">
        <f>IF(AND(I29="Yes",'Input data'!P35=""),"No",IF(I29="Yes",'Input data'!P35,""))</f>
        <v/>
      </c>
      <c r="T29" s="21" t="str">
        <f>IF(AND(I29="Yes",'Input data'!Q35=""),0,IF(I29="Yes",'Input data'!Q35/J29,""))</f>
        <v/>
      </c>
      <c r="U29" s="22" t="str">
        <f>IF(AND(I29="Yes",'Input data'!R35=""),80,IF(I29="Yes",'Input data'!R35,""))</f>
        <v/>
      </c>
    </row>
    <row r="30" spans="1:21" x14ac:dyDescent="0.3">
      <c r="A30" s="4" t="str">
        <f>IF('Input data'!A36="","",'Input data'!A36)</f>
        <v/>
      </c>
      <c r="B30" s="4" t="str">
        <f>IF('Input data'!B36="","",'Input data'!B36)</f>
        <v/>
      </c>
      <c r="C30" s="4" t="str">
        <f>IF('Input data'!C36="","",'Input data'!C36)</f>
        <v/>
      </c>
      <c r="D30" s="4" t="str">
        <f>IF('Input data'!D36="","",'Input data'!D36)</f>
        <v/>
      </c>
      <c r="E30" s="4" t="str">
        <f>IF('Input data'!E36="","",'Input data'!E36)</f>
        <v/>
      </c>
      <c r="F30" s="4" t="str">
        <f>IF('Input data'!F36="","",'Input data'!F36)</f>
        <v/>
      </c>
      <c r="G30" s="20" t="str">
        <f>IF('Input data'!G36=0,"",'Input data'!G36)</f>
        <v/>
      </c>
      <c r="H30" s="9" t="str">
        <f>IF('Input data'!H36="","",'Input data'!H36)</f>
        <v/>
      </c>
      <c r="I30" s="4" t="str">
        <f t="shared" si="0"/>
        <v>No</v>
      </c>
      <c r="J30" s="20" t="str">
        <f t="shared" si="1"/>
        <v/>
      </c>
      <c r="K30" s="9" t="str">
        <f t="shared" si="2"/>
        <v/>
      </c>
      <c r="L30" s="9" t="str">
        <f>IF(AND(I30="Yes",'Input data'!I36=""),10,IF(I30="Yes",'Input data'!I36/J30,""))</f>
        <v/>
      </c>
      <c r="M30" s="21" t="str">
        <f>IF(AND(I30="Yes",'Input data'!J36=""),2,IF(I30="Yes",'Input data'!J36,""))</f>
        <v/>
      </c>
      <c r="N30" s="4" t="str">
        <f>IF(AND(I30="Yes",'Input data'!K36=""),"No",IF(I30="Yes",'Input data'!K36,""))</f>
        <v/>
      </c>
      <c r="O30" s="6" t="str">
        <f>IF(AND(I30="Yes",'Input data'!L36=""),3.5,IF(I30="Yes",'Input data'!L36,""))</f>
        <v/>
      </c>
      <c r="P30" s="6" t="str">
        <f>IF(AND(I30="Yes",'Input data'!M36=""),0.5,IF(I30="Yes",'Input data'!M36,""))</f>
        <v/>
      </c>
      <c r="Q30" s="21" t="str">
        <f>IF(AND(I30="Yes",'Input data'!N36=""),2,IF(I30="Yes",'Input data'!N36,""))</f>
        <v/>
      </c>
      <c r="R30" s="4" t="str">
        <f>IF(AND(I30="Yes",'Input data'!O36=""),"No",IF(I30="Yes",'Input data'!O36,""))</f>
        <v/>
      </c>
      <c r="S30" s="4" t="str">
        <f>IF(AND(I30="Yes",'Input data'!P36=""),"No",IF(I30="Yes",'Input data'!P36,""))</f>
        <v/>
      </c>
      <c r="T30" s="21" t="str">
        <f>IF(AND(I30="Yes",'Input data'!Q36=""),0,IF(I30="Yes",'Input data'!Q36/J30,""))</f>
        <v/>
      </c>
      <c r="U30" s="22" t="str">
        <f>IF(AND(I30="Yes",'Input data'!R36=""),80,IF(I30="Yes",'Input data'!R36,""))</f>
        <v/>
      </c>
    </row>
    <row r="31" spans="1:21" x14ac:dyDescent="0.3">
      <c r="A31" s="4" t="str">
        <f>IF('Input data'!A37="","",'Input data'!A37)</f>
        <v/>
      </c>
      <c r="B31" s="4" t="str">
        <f>IF('Input data'!B37="","",'Input data'!B37)</f>
        <v/>
      </c>
      <c r="C31" s="4" t="str">
        <f>IF('Input data'!C37="","",'Input data'!C37)</f>
        <v/>
      </c>
      <c r="D31" s="4" t="str">
        <f>IF('Input data'!D37="","",'Input data'!D37)</f>
        <v/>
      </c>
      <c r="E31" s="4" t="str">
        <f>IF('Input data'!E37="","",'Input data'!E37)</f>
        <v/>
      </c>
      <c r="F31" s="4" t="str">
        <f>IF('Input data'!F37="","",'Input data'!F37)</f>
        <v/>
      </c>
      <c r="G31" s="20" t="str">
        <f>IF('Input data'!G37=0,"",'Input data'!G37)</f>
        <v/>
      </c>
      <c r="H31" s="9" t="str">
        <f>IF('Input data'!H37="","",'Input data'!H37)</f>
        <v/>
      </c>
      <c r="I31" s="4" t="str">
        <f t="shared" si="0"/>
        <v>No</v>
      </c>
      <c r="J31" s="20" t="str">
        <f t="shared" si="1"/>
        <v/>
      </c>
      <c r="K31" s="9" t="str">
        <f t="shared" si="2"/>
        <v/>
      </c>
      <c r="L31" s="9" t="str">
        <f>IF(AND(I31="Yes",'Input data'!I37=""),10,IF(I31="Yes",'Input data'!I37/J31,""))</f>
        <v/>
      </c>
      <c r="M31" s="21" t="str">
        <f>IF(AND(I31="Yes",'Input data'!J37=""),2,IF(I31="Yes",'Input data'!J37,""))</f>
        <v/>
      </c>
      <c r="N31" s="4" t="str">
        <f>IF(AND(I31="Yes",'Input data'!K37=""),"No",IF(I31="Yes",'Input data'!K37,""))</f>
        <v/>
      </c>
      <c r="O31" s="6" t="str">
        <f>IF(AND(I31="Yes",'Input data'!L37=""),3.5,IF(I31="Yes",'Input data'!L37,""))</f>
        <v/>
      </c>
      <c r="P31" s="6" t="str">
        <f>IF(AND(I31="Yes",'Input data'!M37=""),0.5,IF(I31="Yes",'Input data'!M37,""))</f>
        <v/>
      </c>
      <c r="Q31" s="21" t="str">
        <f>IF(AND(I31="Yes",'Input data'!N37=""),2,IF(I31="Yes",'Input data'!N37,""))</f>
        <v/>
      </c>
      <c r="R31" s="4" t="str">
        <f>IF(AND(I31="Yes",'Input data'!O37=""),"No",IF(I31="Yes",'Input data'!O37,""))</f>
        <v/>
      </c>
      <c r="S31" s="4" t="str">
        <f>IF(AND(I31="Yes",'Input data'!P37=""),"No",IF(I31="Yes",'Input data'!P37,""))</f>
        <v/>
      </c>
      <c r="T31" s="21" t="str">
        <f>IF(AND(I31="Yes",'Input data'!Q37=""),0,IF(I31="Yes",'Input data'!Q37/J31,""))</f>
        <v/>
      </c>
      <c r="U31" s="22" t="str">
        <f>IF(AND(I31="Yes",'Input data'!R37=""),80,IF(I31="Yes",'Input data'!R37,""))</f>
        <v/>
      </c>
    </row>
    <row r="32" spans="1:21" x14ac:dyDescent="0.3">
      <c r="A32" s="4" t="str">
        <f>IF('Input data'!A38="","",'Input data'!A38)</f>
        <v/>
      </c>
      <c r="B32" s="4" t="str">
        <f>IF('Input data'!B38="","",'Input data'!B38)</f>
        <v/>
      </c>
      <c r="C32" s="4" t="str">
        <f>IF('Input data'!C38="","",'Input data'!C38)</f>
        <v/>
      </c>
      <c r="D32" s="4" t="str">
        <f>IF('Input data'!D38="","",'Input data'!D38)</f>
        <v/>
      </c>
      <c r="E32" s="4" t="str">
        <f>IF('Input data'!E38="","",'Input data'!E38)</f>
        <v/>
      </c>
      <c r="F32" s="4" t="str">
        <f>IF('Input data'!F38="","",'Input data'!F38)</f>
        <v/>
      </c>
      <c r="G32" s="20" t="str">
        <f>IF('Input data'!G38=0,"",'Input data'!G38)</f>
        <v/>
      </c>
      <c r="H32" s="9" t="str">
        <f>IF('Input data'!H38="","",'Input data'!H38)</f>
        <v/>
      </c>
      <c r="I32" s="4" t="str">
        <f t="shared" si="0"/>
        <v>No</v>
      </c>
      <c r="J32" s="20" t="str">
        <f t="shared" si="1"/>
        <v/>
      </c>
      <c r="K32" s="9" t="str">
        <f t="shared" si="2"/>
        <v/>
      </c>
      <c r="L32" s="9" t="str">
        <f>IF(AND(I32="Yes",'Input data'!I38=""),10,IF(I32="Yes",'Input data'!I38/J32,""))</f>
        <v/>
      </c>
      <c r="M32" s="21" t="str">
        <f>IF(AND(I32="Yes",'Input data'!J38=""),2,IF(I32="Yes",'Input data'!J38,""))</f>
        <v/>
      </c>
      <c r="N32" s="4" t="str">
        <f>IF(AND(I32="Yes",'Input data'!K38=""),"No",IF(I32="Yes",'Input data'!K38,""))</f>
        <v/>
      </c>
      <c r="O32" s="6" t="str">
        <f>IF(AND(I32="Yes",'Input data'!L38=""),3.5,IF(I32="Yes",'Input data'!L38,""))</f>
        <v/>
      </c>
      <c r="P32" s="6" t="str">
        <f>IF(AND(I32="Yes",'Input data'!M38=""),0.5,IF(I32="Yes",'Input data'!M38,""))</f>
        <v/>
      </c>
      <c r="Q32" s="21" t="str">
        <f>IF(AND(I32="Yes",'Input data'!N38=""),2,IF(I32="Yes",'Input data'!N38,""))</f>
        <v/>
      </c>
      <c r="R32" s="4" t="str">
        <f>IF(AND(I32="Yes",'Input data'!O38=""),"No",IF(I32="Yes",'Input data'!O38,""))</f>
        <v/>
      </c>
      <c r="S32" s="4" t="str">
        <f>IF(AND(I32="Yes",'Input data'!P38=""),"No",IF(I32="Yes",'Input data'!P38,""))</f>
        <v/>
      </c>
      <c r="T32" s="21" t="str">
        <f>IF(AND(I32="Yes",'Input data'!Q38=""),0,IF(I32="Yes",'Input data'!Q38/J32,""))</f>
        <v/>
      </c>
      <c r="U32" s="22" t="str">
        <f>IF(AND(I32="Yes",'Input data'!R38=""),80,IF(I32="Yes",'Input data'!R38,""))</f>
        <v/>
      </c>
    </row>
    <row r="33" spans="1:21" x14ac:dyDescent="0.3">
      <c r="A33" s="4" t="str">
        <f>IF('Input data'!A39="","",'Input data'!A39)</f>
        <v/>
      </c>
      <c r="B33" s="4" t="str">
        <f>IF('Input data'!B39="","",'Input data'!B39)</f>
        <v/>
      </c>
      <c r="C33" s="4" t="str">
        <f>IF('Input data'!C39="","",'Input data'!C39)</f>
        <v/>
      </c>
      <c r="D33" s="4" t="str">
        <f>IF('Input data'!D39="","",'Input data'!D39)</f>
        <v/>
      </c>
      <c r="E33" s="4" t="str">
        <f>IF('Input data'!E39="","",'Input data'!E39)</f>
        <v/>
      </c>
      <c r="F33" s="4" t="str">
        <f>IF('Input data'!F39="","",'Input data'!F39)</f>
        <v/>
      </c>
      <c r="G33" s="20" t="str">
        <f>IF('Input data'!G39=0,"",'Input data'!G39)</f>
        <v/>
      </c>
      <c r="H33" s="9" t="str">
        <f>IF('Input data'!H39="","",'Input data'!H39)</f>
        <v/>
      </c>
      <c r="I33" s="4" t="str">
        <f t="shared" si="0"/>
        <v>No</v>
      </c>
      <c r="J33" s="20" t="str">
        <f t="shared" si="1"/>
        <v/>
      </c>
      <c r="K33" s="9" t="str">
        <f t="shared" si="2"/>
        <v/>
      </c>
      <c r="L33" s="9" t="str">
        <f>IF(AND(I33="Yes",'Input data'!I39=""),10,IF(I33="Yes",'Input data'!I39/J33,""))</f>
        <v/>
      </c>
      <c r="M33" s="21" t="str">
        <f>IF(AND(I33="Yes",'Input data'!J39=""),2,IF(I33="Yes",'Input data'!J39,""))</f>
        <v/>
      </c>
      <c r="N33" s="4" t="str">
        <f>IF(AND(I33="Yes",'Input data'!K39=""),"No",IF(I33="Yes",'Input data'!K39,""))</f>
        <v/>
      </c>
      <c r="O33" s="6" t="str">
        <f>IF(AND(I33="Yes",'Input data'!L39=""),3.5,IF(I33="Yes",'Input data'!L39,""))</f>
        <v/>
      </c>
      <c r="P33" s="6" t="str">
        <f>IF(AND(I33="Yes",'Input data'!M39=""),0.5,IF(I33="Yes",'Input data'!M39,""))</f>
        <v/>
      </c>
      <c r="Q33" s="21" t="str">
        <f>IF(AND(I33="Yes",'Input data'!N39=""),2,IF(I33="Yes",'Input data'!N39,""))</f>
        <v/>
      </c>
      <c r="R33" s="4" t="str">
        <f>IF(AND(I33="Yes",'Input data'!O39=""),"No",IF(I33="Yes",'Input data'!O39,""))</f>
        <v/>
      </c>
      <c r="S33" s="4" t="str">
        <f>IF(AND(I33="Yes",'Input data'!P39=""),"No",IF(I33="Yes",'Input data'!P39,""))</f>
        <v/>
      </c>
      <c r="T33" s="21" t="str">
        <f>IF(AND(I33="Yes",'Input data'!Q39=""),0,IF(I33="Yes",'Input data'!Q39/J33,""))</f>
        <v/>
      </c>
      <c r="U33" s="22" t="str">
        <f>IF(AND(I33="Yes",'Input data'!R39=""),80,IF(I33="Yes",'Input data'!R39,""))</f>
        <v/>
      </c>
    </row>
    <row r="34" spans="1:21" x14ac:dyDescent="0.3">
      <c r="A34" s="4" t="str">
        <f>IF('Input data'!A40="","",'Input data'!A40)</f>
        <v/>
      </c>
      <c r="B34" s="4" t="str">
        <f>IF('Input data'!B40="","",'Input data'!B40)</f>
        <v/>
      </c>
      <c r="C34" s="4" t="str">
        <f>IF('Input data'!C40="","",'Input data'!C40)</f>
        <v/>
      </c>
      <c r="D34" s="4" t="str">
        <f>IF('Input data'!D40="","",'Input data'!D40)</f>
        <v/>
      </c>
      <c r="E34" s="4" t="str">
        <f>IF('Input data'!E40="","",'Input data'!E40)</f>
        <v/>
      </c>
      <c r="F34" s="4" t="str">
        <f>IF('Input data'!F40="","",'Input data'!F40)</f>
        <v/>
      </c>
      <c r="G34" s="20" t="str">
        <f>IF('Input data'!G40=0,"",'Input data'!G40)</f>
        <v/>
      </c>
      <c r="H34" s="9" t="str">
        <f>IF('Input data'!H40="","",'Input data'!H40)</f>
        <v/>
      </c>
      <c r="I34" s="4" t="str">
        <f t="shared" si="0"/>
        <v>No</v>
      </c>
      <c r="J34" s="20" t="str">
        <f t="shared" si="1"/>
        <v/>
      </c>
      <c r="K34" s="9" t="str">
        <f t="shared" si="2"/>
        <v/>
      </c>
      <c r="L34" s="9" t="str">
        <f>IF(AND(I34="Yes",'Input data'!I40=""),10,IF(I34="Yes",'Input data'!I40/J34,""))</f>
        <v/>
      </c>
      <c r="M34" s="21" t="str">
        <f>IF(AND(I34="Yes",'Input data'!J40=""),2,IF(I34="Yes",'Input data'!J40,""))</f>
        <v/>
      </c>
      <c r="N34" s="4" t="str">
        <f>IF(AND(I34="Yes",'Input data'!K40=""),"No",IF(I34="Yes",'Input data'!K40,""))</f>
        <v/>
      </c>
      <c r="O34" s="6" t="str">
        <f>IF(AND(I34="Yes",'Input data'!L40=""),3.5,IF(I34="Yes",'Input data'!L40,""))</f>
        <v/>
      </c>
      <c r="P34" s="6" t="str">
        <f>IF(AND(I34="Yes",'Input data'!M40=""),0.5,IF(I34="Yes",'Input data'!M40,""))</f>
        <v/>
      </c>
      <c r="Q34" s="21" t="str">
        <f>IF(AND(I34="Yes",'Input data'!N40=""),2,IF(I34="Yes",'Input data'!N40,""))</f>
        <v/>
      </c>
      <c r="R34" s="4" t="str">
        <f>IF(AND(I34="Yes",'Input data'!O40=""),"No",IF(I34="Yes",'Input data'!O40,""))</f>
        <v/>
      </c>
      <c r="S34" s="4" t="str">
        <f>IF(AND(I34="Yes",'Input data'!P40=""),"No",IF(I34="Yes",'Input data'!P40,""))</f>
        <v/>
      </c>
      <c r="T34" s="21" t="str">
        <f>IF(AND(I34="Yes",'Input data'!Q40=""),0,IF(I34="Yes",'Input data'!Q40/J34,""))</f>
        <v/>
      </c>
      <c r="U34" s="22" t="str">
        <f>IF(AND(I34="Yes",'Input data'!R40=""),80,IF(I34="Yes",'Input data'!R40,""))</f>
        <v/>
      </c>
    </row>
    <row r="35" spans="1:21" x14ac:dyDescent="0.3">
      <c r="A35" s="4" t="str">
        <f>IF('Input data'!A41="","",'Input data'!A41)</f>
        <v/>
      </c>
      <c r="B35" s="4" t="str">
        <f>IF('Input data'!B41="","",'Input data'!B41)</f>
        <v/>
      </c>
      <c r="C35" s="4" t="str">
        <f>IF('Input data'!C41="","",'Input data'!C41)</f>
        <v/>
      </c>
      <c r="D35" s="4" t="str">
        <f>IF('Input data'!D41="","",'Input data'!D41)</f>
        <v/>
      </c>
      <c r="E35" s="4" t="str">
        <f>IF('Input data'!E41="","",'Input data'!E41)</f>
        <v/>
      </c>
      <c r="F35" s="4" t="str">
        <f>IF('Input data'!F41="","",'Input data'!F41)</f>
        <v/>
      </c>
      <c r="G35" s="20" t="str">
        <f>IF('Input data'!G41=0,"",'Input data'!G41)</f>
        <v/>
      </c>
      <c r="H35" s="9" t="str">
        <f>IF('Input data'!H41="","",'Input data'!H41)</f>
        <v/>
      </c>
      <c r="I35" s="4" t="str">
        <f t="shared" si="0"/>
        <v>No</v>
      </c>
      <c r="J35" s="20" t="str">
        <f t="shared" si="1"/>
        <v/>
      </c>
      <c r="K35" s="9" t="str">
        <f t="shared" si="2"/>
        <v/>
      </c>
      <c r="L35" s="9" t="str">
        <f>IF(AND(I35="Yes",'Input data'!I41=""),10,IF(I35="Yes",'Input data'!I41/J35,""))</f>
        <v/>
      </c>
      <c r="M35" s="21" t="str">
        <f>IF(AND(I35="Yes",'Input data'!J41=""),2,IF(I35="Yes",'Input data'!J41,""))</f>
        <v/>
      </c>
      <c r="N35" s="4" t="str">
        <f>IF(AND(I35="Yes",'Input data'!K41=""),"No",IF(I35="Yes",'Input data'!K41,""))</f>
        <v/>
      </c>
      <c r="O35" s="6" t="str">
        <f>IF(AND(I35="Yes",'Input data'!L41=""),3.5,IF(I35="Yes",'Input data'!L41,""))</f>
        <v/>
      </c>
      <c r="P35" s="6" t="str">
        <f>IF(AND(I35="Yes",'Input data'!M41=""),0.5,IF(I35="Yes",'Input data'!M41,""))</f>
        <v/>
      </c>
      <c r="Q35" s="21" t="str">
        <f>IF(AND(I35="Yes",'Input data'!N41=""),2,IF(I35="Yes",'Input data'!N41,""))</f>
        <v/>
      </c>
      <c r="R35" s="4" t="str">
        <f>IF(AND(I35="Yes",'Input data'!O41=""),"No",IF(I35="Yes",'Input data'!O41,""))</f>
        <v/>
      </c>
      <c r="S35" s="4" t="str">
        <f>IF(AND(I35="Yes",'Input data'!P41=""),"No",IF(I35="Yes",'Input data'!P41,""))</f>
        <v/>
      </c>
      <c r="T35" s="21" t="str">
        <f>IF(AND(I35="Yes",'Input data'!Q41=""),0,IF(I35="Yes",'Input data'!Q41/J35,""))</f>
        <v/>
      </c>
      <c r="U35" s="22" t="str">
        <f>IF(AND(I35="Yes",'Input data'!R41=""),80,IF(I35="Yes",'Input data'!R41,""))</f>
        <v/>
      </c>
    </row>
    <row r="36" spans="1:21" x14ac:dyDescent="0.3">
      <c r="A36" s="4" t="str">
        <f>IF('Input data'!A42="","",'Input data'!A42)</f>
        <v/>
      </c>
      <c r="B36" s="4" t="str">
        <f>IF('Input data'!B42="","",'Input data'!B42)</f>
        <v/>
      </c>
      <c r="C36" s="4" t="str">
        <f>IF('Input data'!C42="","",'Input data'!C42)</f>
        <v/>
      </c>
      <c r="D36" s="4" t="str">
        <f>IF('Input data'!D42="","",'Input data'!D42)</f>
        <v/>
      </c>
      <c r="E36" s="4" t="str">
        <f>IF('Input data'!E42="","",'Input data'!E42)</f>
        <v/>
      </c>
      <c r="F36" s="4" t="str">
        <f>IF('Input data'!F42="","",'Input data'!F42)</f>
        <v/>
      </c>
      <c r="G36" s="20" t="str">
        <f>IF('Input data'!G42=0,"",'Input data'!G42)</f>
        <v/>
      </c>
      <c r="H36" s="9" t="str">
        <f>IF('Input data'!H42="","",'Input data'!H42)</f>
        <v/>
      </c>
      <c r="I36" s="4" t="str">
        <f t="shared" si="0"/>
        <v>No</v>
      </c>
      <c r="J36" s="20" t="str">
        <f t="shared" si="1"/>
        <v/>
      </c>
      <c r="K36" s="9" t="str">
        <f t="shared" si="2"/>
        <v/>
      </c>
      <c r="L36" s="9" t="str">
        <f>IF(AND(I36="Yes",'Input data'!I42=""),10,IF(I36="Yes",'Input data'!I42/J36,""))</f>
        <v/>
      </c>
      <c r="M36" s="21" t="str">
        <f>IF(AND(I36="Yes",'Input data'!J42=""),2,IF(I36="Yes",'Input data'!J42,""))</f>
        <v/>
      </c>
      <c r="N36" s="4" t="str">
        <f>IF(AND(I36="Yes",'Input data'!K42=""),"No",IF(I36="Yes",'Input data'!K42,""))</f>
        <v/>
      </c>
      <c r="O36" s="6" t="str">
        <f>IF(AND(I36="Yes",'Input data'!L42=""),3.5,IF(I36="Yes",'Input data'!L42,""))</f>
        <v/>
      </c>
      <c r="P36" s="6" t="str">
        <f>IF(AND(I36="Yes",'Input data'!M42=""),0.5,IF(I36="Yes",'Input data'!M42,""))</f>
        <v/>
      </c>
      <c r="Q36" s="21" t="str">
        <f>IF(AND(I36="Yes",'Input data'!N42=""),2,IF(I36="Yes",'Input data'!N42,""))</f>
        <v/>
      </c>
      <c r="R36" s="4" t="str">
        <f>IF(AND(I36="Yes",'Input data'!O42=""),"No",IF(I36="Yes",'Input data'!O42,""))</f>
        <v/>
      </c>
      <c r="S36" s="4" t="str">
        <f>IF(AND(I36="Yes",'Input data'!P42=""),"No",IF(I36="Yes",'Input data'!P42,""))</f>
        <v/>
      </c>
      <c r="T36" s="21" t="str">
        <f>IF(AND(I36="Yes",'Input data'!Q42=""),0,IF(I36="Yes",'Input data'!Q42/J36,""))</f>
        <v/>
      </c>
      <c r="U36" s="22" t="str">
        <f>IF(AND(I36="Yes",'Input data'!R42=""),80,IF(I36="Yes",'Input data'!R42,""))</f>
        <v/>
      </c>
    </row>
    <row r="37" spans="1:21" x14ac:dyDescent="0.3">
      <c r="A37" s="4" t="str">
        <f>IF('Input data'!A43="","",'Input data'!A43)</f>
        <v/>
      </c>
      <c r="B37" s="4" t="str">
        <f>IF('Input data'!B43="","",'Input data'!B43)</f>
        <v/>
      </c>
      <c r="C37" s="4" t="str">
        <f>IF('Input data'!C43="","",'Input data'!C43)</f>
        <v/>
      </c>
      <c r="D37" s="4" t="str">
        <f>IF('Input data'!D43="","",'Input data'!D43)</f>
        <v/>
      </c>
      <c r="E37" s="4" t="str">
        <f>IF('Input data'!E43="","",'Input data'!E43)</f>
        <v/>
      </c>
      <c r="F37" s="4" t="str">
        <f>IF('Input data'!F43="","",'Input data'!F43)</f>
        <v/>
      </c>
      <c r="G37" s="20" t="str">
        <f>IF('Input data'!G43=0,"",'Input data'!G43)</f>
        <v/>
      </c>
      <c r="H37" s="9" t="str">
        <f>IF('Input data'!H43="","",'Input data'!H43)</f>
        <v/>
      </c>
      <c r="I37" s="4" t="str">
        <f t="shared" si="0"/>
        <v>No</v>
      </c>
      <c r="J37" s="20" t="str">
        <f t="shared" si="1"/>
        <v/>
      </c>
      <c r="K37" s="9" t="str">
        <f t="shared" si="2"/>
        <v/>
      </c>
      <c r="L37" s="9" t="str">
        <f>IF(AND(I37="Yes",'Input data'!I43=""),10,IF(I37="Yes",'Input data'!I43/J37,""))</f>
        <v/>
      </c>
      <c r="M37" s="21" t="str">
        <f>IF(AND(I37="Yes",'Input data'!J43=""),2,IF(I37="Yes",'Input data'!J43,""))</f>
        <v/>
      </c>
      <c r="N37" s="4" t="str">
        <f>IF(AND(I37="Yes",'Input data'!K43=""),"No",IF(I37="Yes",'Input data'!K43,""))</f>
        <v/>
      </c>
      <c r="O37" s="6" t="str">
        <f>IF(AND(I37="Yes",'Input data'!L43=""),3.5,IF(I37="Yes",'Input data'!L43,""))</f>
        <v/>
      </c>
      <c r="P37" s="6" t="str">
        <f>IF(AND(I37="Yes",'Input data'!M43=""),0.5,IF(I37="Yes",'Input data'!M43,""))</f>
        <v/>
      </c>
      <c r="Q37" s="21" t="str">
        <f>IF(AND(I37="Yes",'Input data'!N43=""),2,IF(I37="Yes",'Input data'!N43,""))</f>
        <v/>
      </c>
      <c r="R37" s="4" t="str">
        <f>IF(AND(I37="Yes",'Input data'!O43=""),"No",IF(I37="Yes",'Input data'!O43,""))</f>
        <v/>
      </c>
      <c r="S37" s="4" t="str">
        <f>IF(AND(I37="Yes",'Input data'!P43=""),"No",IF(I37="Yes",'Input data'!P43,""))</f>
        <v/>
      </c>
      <c r="T37" s="21" t="str">
        <f>IF(AND(I37="Yes",'Input data'!Q43=""),0,IF(I37="Yes",'Input data'!Q43/J37,""))</f>
        <v/>
      </c>
      <c r="U37" s="22" t="str">
        <f>IF(AND(I37="Yes",'Input data'!R43=""),80,IF(I37="Yes",'Input data'!R43,""))</f>
        <v/>
      </c>
    </row>
    <row r="38" spans="1:21" x14ac:dyDescent="0.3">
      <c r="A38" s="4" t="str">
        <f>IF('Input data'!A44="","",'Input data'!A44)</f>
        <v/>
      </c>
      <c r="B38" s="4" t="str">
        <f>IF('Input data'!B44="","",'Input data'!B44)</f>
        <v/>
      </c>
      <c r="C38" s="4" t="str">
        <f>IF('Input data'!C44="","",'Input data'!C44)</f>
        <v/>
      </c>
      <c r="D38" s="4" t="str">
        <f>IF('Input data'!D44="","",'Input data'!D44)</f>
        <v/>
      </c>
      <c r="E38" s="4" t="str">
        <f>IF('Input data'!E44="","",'Input data'!E44)</f>
        <v/>
      </c>
      <c r="F38" s="4" t="str">
        <f>IF('Input data'!F44="","",'Input data'!F44)</f>
        <v/>
      </c>
      <c r="G38" s="20" t="str">
        <f>IF('Input data'!G44=0,"",'Input data'!G44)</f>
        <v/>
      </c>
      <c r="H38" s="9" t="str">
        <f>IF('Input data'!H44="","",'Input data'!H44)</f>
        <v/>
      </c>
      <c r="I38" s="4" t="str">
        <f t="shared" si="0"/>
        <v>No</v>
      </c>
      <c r="J38" s="20" t="str">
        <f t="shared" si="1"/>
        <v/>
      </c>
      <c r="K38" s="9" t="str">
        <f t="shared" si="2"/>
        <v/>
      </c>
      <c r="L38" s="9" t="str">
        <f>IF(AND(I38="Yes",'Input data'!I44=""),10,IF(I38="Yes",'Input data'!I44/J38,""))</f>
        <v/>
      </c>
      <c r="M38" s="21" t="str">
        <f>IF(AND(I38="Yes",'Input data'!J44=""),2,IF(I38="Yes",'Input data'!J44,""))</f>
        <v/>
      </c>
      <c r="N38" s="4" t="str">
        <f>IF(AND(I38="Yes",'Input data'!K44=""),"No",IF(I38="Yes",'Input data'!K44,""))</f>
        <v/>
      </c>
      <c r="O38" s="6" t="str">
        <f>IF(AND(I38="Yes",'Input data'!L44=""),3.5,IF(I38="Yes",'Input data'!L44,""))</f>
        <v/>
      </c>
      <c r="P38" s="6" t="str">
        <f>IF(AND(I38="Yes",'Input data'!M44=""),0.5,IF(I38="Yes",'Input data'!M44,""))</f>
        <v/>
      </c>
      <c r="Q38" s="21" t="str">
        <f>IF(AND(I38="Yes",'Input data'!N44=""),2,IF(I38="Yes",'Input data'!N44,""))</f>
        <v/>
      </c>
      <c r="R38" s="4" t="str">
        <f>IF(AND(I38="Yes",'Input data'!O44=""),"No",IF(I38="Yes",'Input data'!O44,""))</f>
        <v/>
      </c>
      <c r="S38" s="4" t="str">
        <f>IF(AND(I38="Yes",'Input data'!P44=""),"No",IF(I38="Yes",'Input data'!P44,""))</f>
        <v/>
      </c>
      <c r="T38" s="21" t="str">
        <f>IF(AND(I38="Yes",'Input data'!Q44=""),0,IF(I38="Yes",'Input data'!Q44/J38,""))</f>
        <v/>
      </c>
      <c r="U38" s="22" t="str">
        <f>IF(AND(I38="Yes",'Input data'!R44=""),80,IF(I38="Yes",'Input data'!R44,""))</f>
        <v/>
      </c>
    </row>
    <row r="39" spans="1:21" x14ac:dyDescent="0.3">
      <c r="A39" s="4" t="str">
        <f>IF('Input data'!A45="","",'Input data'!A45)</f>
        <v/>
      </c>
      <c r="B39" s="4" t="str">
        <f>IF('Input data'!B45="","",'Input data'!B45)</f>
        <v/>
      </c>
      <c r="C39" s="4" t="str">
        <f>IF('Input data'!C45="","",'Input data'!C45)</f>
        <v/>
      </c>
      <c r="D39" s="4" t="str">
        <f>IF('Input data'!D45="","",'Input data'!D45)</f>
        <v/>
      </c>
      <c r="E39" s="4" t="str">
        <f>IF('Input data'!E45="","",'Input data'!E45)</f>
        <v/>
      </c>
      <c r="F39" s="4" t="str">
        <f>IF('Input data'!F45="","",'Input data'!F45)</f>
        <v/>
      </c>
      <c r="G39" s="20" t="str">
        <f>IF('Input data'!G45=0,"",'Input data'!G45)</f>
        <v/>
      </c>
      <c r="H39" s="9" t="str">
        <f>IF('Input data'!H45="","",'Input data'!H45)</f>
        <v/>
      </c>
      <c r="I39" s="4" t="str">
        <f t="shared" si="0"/>
        <v>No</v>
      </c>
      <c r="J39" s="20" t="str">
        <f t="shared" si="1"/>
        <v/>
      </c>
      <c r="K39" s="9" t="str">
        <f t="shared" si="2"/>
        <v/>
      </c>
      <c r="L39" s="9" t="str">
        <f>IF(AND(I39="Yes",'Input data'!I45=""),10,IF(I39="Yes",'Input data'!I45/J39,""))</f>
        <v/>
      </c>
      <c r="M39" s="21" t="str">
        <f>IF(AND(I39="Yes",'Input data'!J45=""),2,IF(I39="Yes",'Input data'!J45,""))</f>
        <v/>
      </c>
      <c r="N39" s="4" t="str">
        <f>IF(AND(I39="Yes",'Input data'!K45=""),"No",IF(I39="Yes",'Input data'!K45,""))</f>
        <v/>
      </c>
      <c r="O39" s="6" t="str">
        <f>IF(AND(I39="Yes",'Input data'!L45=""),3.5,IF(I39="Yes",'Input data'!L45,""))</f>
        <v/>
      </c>
      <c r="P39" s="6" t="str">
        <f>IF(AND(I39="Yes",'Input data'!M45=""),0.5,IF(I39="Yes",'Input data'!M45,""))</f>
        <v/>
      </c>
      <c r="Q39" s="21" t="str">
        <f>IF(AND(I39="Yes",'Input data'!N45=""),2,IF(I39="Yes",'Input data'!N45,""))</f>
        <v/>
      </c>
      <c r="R39" s="4" t="str">
        <f>IF(AND(I39="Yes",'Input data'!O45=""),"No",IF(I39="Yes",'Input data'!O45,""))</f>
        <v/>
      </c>
      <c r="S39" s="4" t="str">
        <f>IF(AND(I39="Yes",'Input data'!P45=""),"No",IF(I39="Yes",'Input data'!P45,""))</f>
        <v/>
      </c>
      <c r="T39" s="21" t="str">
        <f>IF(AND(I39="Yes",'Input data'!Q45=""),0,IF(I39="Yes",'Input data'!Q45/J39,""))</f>
        <v/>
      </c>
      <c r="U39" s="22" t="str">
        <f>IF(AND(I39="Yes",'Input data'!R45=""),80,IF(I39="Yes",'Input data'!R45,""))</f>
        <v/>
      </c>
    </row>
    <row r="40" spans="1:21" x14ac:dyDescent="0.3">
      <c r="A40" s="4" t="str">
        <f>IF('Input data'!A46="","",'Input data'!A46)</f>
        <v/>
      </c>
      <c r="B40" s="4" t="str">
        <f>IF('Input data'!B46="","",'Input data'!B46)</f>
        <v/>
      </c>
      <c r="C40" s="4" t="str">
        <f>IF('Input data'!C46="","",'Input data'!C46)</f>
        <v/>
      </c>
      <c r="D40" s="4" t="str">
        <f>IF('Input data'!D46="","",'Input data'!D46)</f>
        <v/>
      </c>
      <c r="E40" s="4" t="str">
        <f>IF('Input data'!E46="","",'Input data'!E46)</f>
        <v/>
      </c>
      <c r="F40" s="4" t="str">
        <f>IF('Input data'!F46="","",'Input data'!F46)</f>
        <v/>
      </c>
      <c r="G40" s="20" t="str">
        <f>IF('Input data'!G46=0,"",'Input data'!G46)</f>
        <v/>
      </c>
      <c r="H40" s="9" t="str">
        <f>IF('Input data'!H46="","",'Input data'!H46)</f>
        <v/>
      </c>
      <c r="I40" s="4" t="str">
        <f t="shared" si="0"/>
        <v>No</v>
      </c>
      <c r="J40" s="20" t="str">
        <f t="shared" si="1"/>
        <v/>
      </c>
      <c r="K40" s="9" t="str">
        <f t="shared" si="2"/>
        <v/>
      </c>
      <c r="L40" s="9" t="str">
        <f>IF(AND(I40="Yes",'Input data'!I46=""),10,IF(I40="Yes",'Input data'!I46/J40,""))</f>
        <v/>
      </c>
      <c r="M40" s="21" t="str">
        <f>IF(AND(I40="Yes",'Input data'!J46=""),2,IF(I40="Yes",'Input data'!J46,""))</f>
        <v/>
      </c>
      <c r="N40" s="4" t="str">
        <f>IF(AND(I40="Yes",'Input data'!K46=""),"No",IF(I40="Yes",'Input data'!K46,""))</f>
        <v/>
      </c>
      <c r="O40" s="6" t="str">
        <f>IF(AND(I40="Yes",'Input data'!L46=""),3.5,IF(I40="Yes",'Input data'!L46,""))</f>
        <v/>
      </c>
      <c r="P40" s="6" t="str">
        <f>IF(AND(I40="Yes",'Input data'!M46=""),0.5,IF(I40="Yes",'Input data'!M46,""))</f>
        <v/>
      </c>
      <c r="Q40" s="21" t="str">
        <f>IF(AND(I40="Yes",'Input data'!N46=""),2,IF(I40="Yes",'Input data'!N46,""))</f>
        <v/>
      </c>
      <c r="R40" s="4" t="str">
        <f>IF(AND(I40="Yes",'Input data'!O46=""),"No",IF(I40="Yes",'Input data'!O46,""))</f>
        <v/>
      </c>
      <c r="S40" s="4" t="str">
        <f>IF(AND(I40="Yes",'Input data'!P46=""),"No",IF(I40="Yes",'Input data'!P46,""))</f>
        <v/>
      </c>
      <c r="T40" s="21" t="str">
        <f>IF(AND(I40="Yes",'Input data'!Q46=""),0,IF(I40="Yes",'Input data'!Q46/J40,""))</f>
        <v/>
      </c>
      <c r="U40" s="22" t="str">
        <f>IF(AND(I40="Yes",'Input data'!R46=""),80,IF(I40="Yes",'Input data'!R46,""))</f>
        <v/>
      </c>
    </row>
    <row r="41" spans="1:21" x14ac:dyDescent="0.3">
      <c r="A41" s="4" t="str">
        <f>IF('Input data'!A47="","",'Input data'!A47)</f>
        <v/>
      </c>
      <c r="B41" s="4" t="str">
        <f>IF('Input data'!B47="","",'Input data'!B47)</f>
        <v/>
      </c>
      <c r="C41" s="4" t="str">
        <f>IF('Input data'!C47="","",'Input data'!C47)</f>
        <v/>
      </c>
      <c r="D41" s="4" t="str">
        <f>IF('Input data'!D47="","",'Input data'!D47)</f>
        <v/>
      </c>
      <c r="E41" s="4" t="str">
        <f>IF('Input data'!E47="","",'Input data'!E47)</f>
        <v/>
      </c>
      <c r="F41" s="4" t="str">
        <f>IF('Input data'!F47="","",'Input data'!F47)</f>
        <v/>
      </c>
      <c r="G41" s="20" t="str">
        <f>IF('Input data'!G47=0,"",'Input data'!G47)</f>
        <v/>
      </c>
      <c r="H41" s="9" t="str">
        <f>IF('Input data'!H47="","",'Input data'!H47)</f>
        <v/>
      </c>
      <c r="I41" s="4" t="str">
        <f t="shared" si="0"/>
        <v>No</v>
      </c>
      <c r="J41" s="20" t="str">
        <f t="shared" si="1"/>
        <v/>
      </c>
      <c r="K41" s="9" t="str">
        <f t="shared" si="2"/>
        <v/>
      </c>
      <c r="L41" s="9" t="str">
        <f>IF(AND(I41="Yes",'Input data'!I47=""),10,IF(I41="Yes",'Input data'!I47/J41,""))</f>
        <v/>
      </c>
      <c r="M41" s="21" t="str">
        <f>IF(AND(I41="Yes",'Input data'!J47=""),2,IF(I41="Yes",'Input data'!J47,""))</f>
        <v/>
      </c>
      <c r="N41" s="4" t="str">
        <f>IF(AND(I41="Yes",'Input data'!K47=""),"No",IF(I41="Yes",'Input data'!K47,""))</f>
        <v/>
      </c>
      <c r="O41" s="6" t="str">
        <f>IF(AND(I41="Yes",'Input data'!L47=""),3.5,IF(I41="Yes",'Input data'!L47,""))</f>
        <v/>
      </c>
      <c r="P41" s="6" t="str">
        <f>IF(AND(I41="Yes",'Input data'!M47=""),0.5,IF(I41="Yes",'Input data'!M47,""))</f>
        <v/>
      </c>
      <c r="Q41" s="21" t="str">
        <f>IF(AND(I41="Yes",'Input data'!N47=""),2,IF(I41="Yes",'Input data'!N47,""))</f>
        <v/>
      </c>
      <c r="R41" s="4" t="str">
        <f>IF(AND(I41="Yes",'Input data'!O47=""),"No",IF(I41="Yes",'Input data'!O47,""))</f>
        <v/>
      </c>
      <c r="S41" s="4" t="str">
        <f>IF(AND(I41="Yes",'Input data'!P47=""),"No",IF(I41="Yes",'Input data'!P47,""))</f>
        <v/>
      </c>
      <c r="T41" s="21" t="str">
        <f>IF(AND(I41="Yes",'Input data'!Q47=""),0,IF(I41="Yes",'Input data'!Q47/J41,""))</f>
        <v/>
      </c>
      <c r="U41" s="22" t="str">
        <f>IF(AND(I41="Yes",'Input data'!R47=""),80,IF(I41="Yes",'Input data'!R47,""))</f>
        <v/>
      </c>
    </row>
    <row r="42" spans="1:21" x14ac:dyDescent="0.3">
      <c r="A42" s="4" t="str">
        <f>IF('Input data'!A48="","",'Input data'!A48)</f>
        <v/>
      </c>
      <c r="B42" s="4" t="str">
        <f>IF('Input data'!B48="","",'Input data'!B48)</f>
        <v/>
      </c>
      <c r="C42" s="4" t="str">
        <f>IF('Input data'!C48="","",'Input data'!C48)</f>
        <v/>
      </c>
      <c r="D42" s="4" t="str">
        <f>IF('Input data'!D48="","",'Input data'!D48)</f>
        <v/>
      </c>
      <c r="E42" s="4" t="str">
        <f>IF('Input data'!E48="","",'Input data'!E48)</f>
        <v/>
      </c>
      <c r="F42" s="4" t="str">
        <f>IF('Input data'!F48="","",'Input data'!F48)</f>
        <v/>
      </c>
      <c r="G42" s="20" t="str">
        <f>IF('Input data'!G48=0,"",'Input data'!G48)</f>
        <v/>
      </c>
      <c r="H42" s="9" t="str">
        <f>IF('Input data'!H48="","",'Input data'!H48)</f>
        <v/>
      </c>
      <c r="I42" s="4" t="str">
        <f t="shared" si="0"/>
        <v>No</v>
      </c>
      <c r="J42" s="20" t="str">
        <f t="shared" si="1"/>
        <v/>
      </c>
      <c r="K42" s="9" t="str">
        <f t="shared" si="2"/>
        <v/>
      </c>
      <c r="L42" s="9" t="str">
        <f>IF(AND(I42="Yes",'Input data'!I48=""),10,IF(I42="Yes",'Input data'!I48/J42,""))</f>
        <v/>
      </c>
      <c r="M42" s="21" t="str">
        <f>IF(AND(I42="Yes",'Input data'!J48=""),2,IF(I42="Yes",'Input data'!J48,""))</f>
        <v/>
      </c>
      <c r="N42" s="4" t="str">
        <f>IF(AND(I42="Yes",'Input data'!K48=""),"No",IF(I42="Yes",'Input data'!K48,""))</f>
        <v/>
      </c>
      <c r="O42" s="6" t="str">
        <f>IF(AND(I42="Yes",'Input data'!L48=""),3.5,IF(I42="Yes",'Input data'!L48,""))</f>
        <v/>
      </c>
      <c r="P42" s="6" t="str">
        <f>IF(AND(I42="Yes",'Input data'!M48=""),0.5,IF(I42="Yes",'Input data'!M48,""))</f>
        <v/>
      </c>
      <c r="Q42" s="21" t="str">
        <f>IF(AND(I42="Yes",'Input data'!N48=""),2,IF(I42="Yes",'Input data'!N48,""))</f>
        <v/>
      </c>
      <c r="R42" s="4" t="str">
        <f>IF(AND(I42="Yes",'Input data'!O48=""),"No",IF(I42="Yes",'Input data'!O48,""))</f>
        <v/>
      </c>
      <c r="S42" s="4" t="str">
        <f>IF(AND(I42="Yes",'Input data'!P48=""),"No",IF(I42="Yes",'Input data'!P48,""))</f>
        <v/>
      </c>
      <c r="T42" s="21" t="str">
        <f>IF(AND(I42="Yes",'Input data'!Q48=""),0,IF(I42="Yes",'Input data'!Q48/J42,""))</f>
        <v/>
      </c>
      <c r="U42" s="22" t="str">
        <f>IF(AND(I42="Yes",'Input data'!R48=""),80,IF(I42="Yes",'Input data'!R48,""))</f>
        <v/>
      </c>
    </row>
    <row r="43" spans="1:21" x14ac:dyDescent="0.3">
      <c r="A43" s="4" t="str">
        <f>IF('Input data'!A49="","",'Input data'!A49)</f>
        <v/>
      </c>
      <c r="B43" s="4" t="str">
        <f>IF('Input data'!B49="","",'Input data'!B49)</f>
        <v/>
      </c>
      <c r="C43" s="4" t="str">
        <f>IF('Input data'!C49="","",'Input data'!C49)</f>
        <v/>
      </c>
      <c r="D43" s="4" t="str">
        <f>IF('Input data'!D49="","",'Input data'!D49)</f>
        <v/>
      </c>
      <c r="E43" s="4" t="str">
        <f>IF('Input data'!E49="","",'Input data'!E49)</f>
        <v/>
      </c>
      <c r="F43" s="4" t="str">
        <f>IF('Input data'!F49="","",'Input data'!F49)</f>
        <v/>
      </c>
      <c r="G43" s="20" t="str">
        <f>IF('Input data'!G49=0,"",'Input data'!G49)</f>
        <v/>
      </c>
      <c r="H43" s="9" t="str">
        <f>IF('Input data'!H49="","",'Input data'!H49)</f>
        <v/>
      </c>
      <c r="I43" s="4" t="str">
        <f t="shared" si="0"/>
        <v>No</v>
      </c>
      <c r="J43" s="20" t="str">
        <f t="shared" si="1"/>
        <v/>
      </c>
      <c r="K43" s="9" t="str">
        <f t="shared" si="2"/>
        <v/>
      </c>
      <c r="L43" s="9" t="str">
        <f>IF(AND(I43="Yes",'Input data'!I49=""),10,IF(I43="Yes",'Input data'!I49/J43,""))</f>
        <v/>
      </c>
      <c r="M43" s="21" t="str">
        <f>IF(AND(I43="Yes",'Input data'!J49=""),2,IF(I43="Yes",'Input data'!J49,""))</f>
        <v/>
      </c>
      <c r="N43" s="4" t="str">
        <f>IF(AND(I43="Yes",'Input data'!K49=""),"No",IF(I43="Yes",'Input data'!K49,""))</f>
        <v/>
      </c>
      <c r="O43" s="6" t="str">
        <f>IF(AND(I43="Yes",'Input data'!L49=""),3.5,IF(I43="Yes",'Input data'!L49,""))</f>
        <v/>
      </c>
      <c r="P43" s="6" t="str">
        <f>IF(AND(I43="Yes",'Input data'!M49=""),0.5,IF(I43="Yes",'Input data'!M49,""))</f>
        <v/>
      </c>
      <c r="Q43" s="21" t="str">
        <f>IF(AND(I43="Yes",'Input data'!N49=""),2,IF(I43="Yes",'Input data'!N49,""))</f>
        <v/>
      </c>
      <c r="R43" s="4" t="str">
        <f>IF(AND(I43="Yes",'Input data'!O49=""),"No",IF(I43="Yes",'Input data'!O49,""))</f>
        <v/>
      </c>
      <c r="S43" s="4" t="str">
        <f>IF(AND(I43="Yes",'Input data'!P49=""),"No",IF(I43="Yes",'Input data'!P49,""))</f>
        <v/>
      </c>
      <c r="T43" s="21" t="str">
        <f>IF(AND(I43="Yes",'Input data'!Q49=""),0,IF(I43="Yes",'Input data'!Q49/J43,""))</f>
        <v/>
      </c>
      <c r="U43" s="22" t="str">
        <f>IF(AND(I43="Yes",'Input data'!R49=""),80,IF(I43="Yes",'Input data'!R49,""))</f>
        <v/>
      </c>
    </row>
    <row r="44" spans="1:21" x14ac:dyDescent="0.3">
      <c r="A44" s="4" t="str">
        <f>IF('Input data'!A50="","",'Input data'!A50)</f>
        <v/>
      </c>
      <c r="B44" s="4" t="str">
        <f>IF('Input data'!B50="","",'Input data'!B50)</f>
        <v/>
      </c>
      <c r="C44" s="4" t="str">
        <f>IF('Input data'!C50="","",'Input data'!C50)</f>
        <v/>
      </c>
      <c r="D44" s="4" t="str">
        <f>IF('Input data'!D50="","",'Input data'!D50)</f>
        <v/>
      </c>
      <c r="E44" s="4" t="str">
        <f>IF('Input data'!E50="","",'Input data'!E50)</f>
        <v/>
      </c>
      <c r="F44" s="4" t="str">
        <f>IF('Input data'!F50="","",'Input data'!F50)</f>
        <v/>
      </c>
      <c r="G44" s="20" t="str">
        <f>IF('Input data'!G50=0,"",'Input data'!G50)</f>
        <v/>
      </c>
      <c r="H44" s="9" t="str">
        <f>IF('Input data'!H50="","",'Input data'!H50)</f>
        <v/>
      </c>
      <c r="I44" s="4" t="str">
        <f t="shared" si="0"/>
        <v>No</v>
      </c>
      <c r="J44" s="20" t="str">
        <f t="shared" si="1"/>
        <v/>
      </c>
      <c r="K44" s="9" t="str">
        <f t="shared" si="2"/>
        <v/>
      </c>
      <c r="L44" s="9" t="str">
        <f>IF(AND(I44="Yes",'Input data'!I50=""),10,IF(I44="Yes",'Input data'!I50/J44,""))</f>
        <v/>
      </c>
      <c r="M44" s="21" t="str">
        <f>IF(AND(I44="Yes",'Input data'!J50=""),2,IF(I44="Yes",'Input data'!J50,""))</f>
        <v/>
      </c>
      <c r="N44" s="4" t="str">
        <f>IF(AND(I44="Yes",'Input data'!K50=""),"No",IF(I44="Yes",'Input data'!K50,""))</f>
        <v/>
      </c>
      <c r="O44" s="6" t="str">
        <f>IF(AND(I44="Yes",'Input data'!L50=""),3.5,IF(I44="Yes",'Input data'!L50,""))</f>
        <v/>
      </c>
      <c r="P44" s="6" t="str">
        <f>IF(AND(I44="Yes",'Input data'!M50=""),0.5,IF(I44="Yes",'Input data'!M50,""))</f>
        <v/>
      </c>
      <c r="Q44" s="21" t="str">
        <f>IF(AND(I44="Yes",'Input data'!N50=""),2,IF(I44="Yes",'Input data'!N50,""))</f>
        <v/>
      </c>
      <c r="R44" s="4" t="str">
        <f>IF(AND(I44="Yes",'Input data'!O50=""),"No",IF(I44="Yes",'Input data'!O50,""))</f>
        <v/>
      </c>
      <c r="S44" s="4" t="str">
        <f>IF(AND(I44="Yes",'Input data'!P50=""),"No",IF(I44="Yes",'Input data'!P50,""))</f>
        <v/>
      </c>
      <c r="T44" s="21" t="str">
        <f>IF(AND(I44="Yes",'Input data'!Q50=""),0,IF(I44="Yes",'Input data'!Q50/J44,""))</f>
        <v/>
      </c>
      <c r="U44" s="22" t="str">
        <f>IF(AND(I44="Yes",'Input data'!R50=""),80,IF(I44="Yes",'Input data'!R50,""))</f>
        <v/>
      </c>
    </row>
    <row r="45" spans="1:21" x14ac:dyDescent="0.3">
      <c r="A45" s="4" t="str">
        <f>IF('Input data'!A51="","",'Input data'!A51)</f>
        <v/>
      </c>
      <c r="B45" s="4" t="str">
        <f>IF('Input data'!B51="","",'Input data'!B51)</f>
        <v/>
      </c>
      <c r="C45" s="4" t="str">
        <f>IF('Input data'!C51="","",'Input data'!C51)</f>
        <v/>
      </c>
      <c r="D45" s="4" t="str">
        <f>IF('Input data'!D51="","",'Input data'!D51)</f>
        <v/>
      </c>
      <c r="E45" s="4" t="str">
        <f>IF('Input data'!E51="","",'Input data'!E51)</f>
        <v/>
      </c>
      <c r="F45" s="4" t="str">
        <f>IF('Input data'!F51="","",'Input data'!F51)</f>
        <v/>
      </c>
      <c r="G45" s="20" t="str">
        <f>IF('Input data'!G51=0,"",'Input data'!G51)</f>
        <v/>
      </c>
      <c r="H45" s="9" t="str">
        <f>IF('Input data'!H51="","",'Input data'!H51)</f>
        <v/>
      </c>
      <c r="I45" s="4" t="str">
        <f t="shared" si="0"/>
        <v>No</v>
      </c>
      <c r="J45" s="20" t="str">
        <f t="shared" si="1"/>
        <v/>
      </c>
      <c r="K45" s="9" t="str">
        <f t="shared" si="2"/>
        <v/>
      </c>
      <c r="L45" s="9" t="str">
        <f>IF(AND(I45="Yes",'Input data'!I51=""),10,IF(I45="Yes",'Input data'!I51/J45,""))</f>
        <v/>
      </c>
      <c r="M45" s="21" t="str">
        <f>IF(AND(I45="Yes",'Input data'!J51=""),2,IF(I45="Yes",'Input data'!J51,""))</f>
        <v/>
      </c>
      <c r="N45" s="4" t="str">
        <f>IF(AND(I45="Yes",'Input data'!K51=""),"No",IF(I45="Yes",'Input data'!K51,""))</f>
        <v/>
      </c>
      <c r="O45" s="6" t="str">
        <f>IF(AND(I45="Yes",'Input data'!L51=""),3.5,IF(I45="Yes",'Input data'!L51,""))</f>
        <v/>
      </c>
      <c r="P45" s="6" t="str">
        <f>IF(AND(I45="Yes",'Input data'!M51=""),0.5,IF(I45="Yes",'Input data'!M51,""))</f>
        <v/>
      </c>
      <c r="Q45" s="21" t="str">
        <f>IF(AND(I45="Yes",'Input data'!N51=""),2,IF(I45="Yes",'Input data'!N51,""))</f>
        <v/>
      </c>
      <c r="R45" s="4" t="str">
        <f>IF(AND(I45="Yes",'Input data'!O51=""),"No",IF(I45="Yes",'Input data'!O51,""))</f>
        <v/>
      </c>
      <c r="S45" s="4" t="str">
        <f>IF(AND(I45="Yes",'Input data'!P51=""),"No",IF(I45="Yes",'Input data'!P51,""))</f>
        <v/>
      </c>
      <c r="T45" s="21" t="str">
        <f>IF(AND(I45="Yes",'Input data'!Q51=""),0,IF(I45="Yes",'Input data'!Q51/J45,""))</f>
        <v/>
      </c>
      <c r="U45" s="22" t="str">
        <f>IF(AND(I45="Yes",'Input data'!R51=""),80,IF(I45="Yes",'Input data'!R51,""))</f>
        <v/>
      </c>
    </row>
    <row r="46" spans="1:21" x14ac:dyDescent="0.3">
      <c r="A46" s="4" t="str">
        <f>IF('Input data'!A52="","",'Input data'!A52)</f>
        <v/>
      </c>
      <c r="B46" s="4" t="str">
        <f>IF('Input data'!B52="","",'Input data'!B52)</f>
        <v/>
      </c>
      <c r="C46" s="4" t="str">
        <f>IF('Input data'!C52="","",'Input data'!C52)</f>
        <v/>
      </c>
      <c r="D46" s="4" t="str">
        <f>IF('Input data'!D52="","",'Input data'!D52)</f>
        <v/>
      </c>
      <c r="E46" s="4" t="str">
        <f>IF('Input data'!E52="","",'Input data'!E52)</f>
        <v/>
      </c>
      <c r="F46" s="4" t="str">
        <f>IF('Input data'!F52="","",'Input data'!F52)</f>
        <v/>
      </c>
      <c r="G46" s="20" t="str">
        <f>IF('Input data'!G52=0,"",'Input data'!G52)</f>
        <v/>
      </c>
      <c r="H46" s="9" t="str">
        <f>IF('Input data'!H52="","",'Input data'!H52)</f>
        <v/>
      </c>
      <c r="I46" s="4" t="str">
        <f t="shared" si="0"/>
        <v>No</v>
      </c>
      <c r="J46" s="20" t="str">
        <f t="shared" si="1"/>
        <v/>
      </c>
      <c r="K46" s="9" t="str">
        <f t="shared" si="2"/>
        <v/>
      </c>
      <c r="L46" s="9" t="str">
        <f>IF(AND(I46="Yes",'Input data'!I52=""),10,IF(I46="Yes",'Input data'!I52/J46,""))</f>
        <v/>
      </c>
      <c r="M46" s="21" t="str">
        <f>IF(AND(I46="Yes",'Input data'!J52=""),2,IF(I46="Yes",'Input data'!J52,""))</f>
        <v/>
      </c>
      <c r="N46" s="4" t="str">
        <f>IF(AND(I46="Yes",'Input data'!K52=""),"No",IF(I46="Yes",'Input data'!K52,""))</f>
        <v/>
      </c>
      <c r="O46" s="6" t="str">
        <f>IF(AND(I46="Yes",'Input data'!L52=""),3.5,IF(I46="Yes",'Input data'!L52,""))</f>
        <v/>
      </c>
      <c r="P46" s="6" t="str">
        <f>IF(AND(I46="Yes",'Input data'!M52=""),0.5,IF(I46="Yes",'Input data'!M52,""))</f>
        <v/>
      </c>
      <c r="Q46" s="21" t="str">
        <f>IF(AND(I46="Yes",'Input data'!N52=""),2,IF(I46="Yes",'Input data'!N52,""))</f>
        <v/>
      </c>
      <c r="R46" s="4" t="str">
        <f>IF(AND(I46="Yes",'Input data'!O52=""),"No",IF(I46="Yes",'Input data'!O52,""))</f>
        <v/>
      </c>
      <c r="S46" s="4" t="str">
        <f>IF(AND(I46="Yes",'Input data'!P52=""),"No",IF(I46="Yes",'Input data'!P52,""))</f>
        <v/>
      </c>
      <c r="T46" s="21" t="str">
        <f>IF(AND(I46="Yes",'Input data'!Q52=""),0,IF(I46="Yes",'Input data'!Q52/J46,""))</f>
        <v/>
      </c>
      <c r="U46" s="22" t="str">
        <f>IF(AND(I46="Yes",'Input data'!R52=""),80,IF(I46="Yes",'Input data'!R52,""))</f>
        <v/>
      </c>
    </row>
    <row r="47" spans="1:21" x14ac:dyDescent="0.3">
      <c r="A47" s="4" t="str">
        <f>IF('Input data'!A53="","",'Input data'!A53)</f>
        <v/>
      </c>
      <c r="B47" s="4" t="str">
        <f>IF('Input data'!B53="","",'Input data'!B53)</f>
        <v/>
      </c>
      <c r="C47" s="4" t="str">
        <f>IF('Input data'!C53="","",'Input data'!C53)</f>
        <v/>
      </c>
      <c r="D47" s="4" t="str">
        <f>IF('Input data'!D53="","",'Input data'!D53)</f>
        <v/>
      </c>
      <c r="E47" s="4" t="str">
        <f>IF('Input data'!E53="","",'Input data'!E53)</f>
        <v/>
      </c>
      <c r="F47" s="4" t="str">
        <f>IF('Input data'!F53="","",'Input data'!F53)</f>
        <v/>
      </c>
      <c r="G47" s="20" t="str">
        <f>IF('Input data'!G53=0,"",'Input data'!G53)</f>
        <v/>
      </c>
      <c r="H47" s="9" t="str">
        <f>IF('Input data'!H53="","",'Input data'!H53)</f>
        <v/>
      </c>
      <c r="I47" s="4" t="str">
        <f t="shared" si="0"/>
        <v>No</v>
      </c>
      <c r="J47" s="20" t="str">
        <f t="shared" si="1"/>
        <v/>
      </c>
      <c r="K47" s="9" t="str">
        <f t="shared" si="2"/>
        <v/>
      </c>
      <c r="L47" s="9" t="str">
        <f>IF(AND(I47="Yes",'Input data'!I53=""),10,IF(I47="Yes",'Input data'!I53/J47,""))</f>
        <v/>
      </c>
      <c r="M47" s="21" t="str">
        <f>IF(AND(I47="Yes",'Input data'!J53=""),2,IF(I47="Yes",'Input data'!J53,""))</f>
        <v/>
      </c>
      <c r="N47" s="4" t="str">
        <f>IF(AND(I47="Yes",'Input data'!K53=""),"No",IF(I47="Yes",'Input data'!K53,""))</f>
        <v/>
      </c>
      <c r="O47" s="6" t="str">
        <f>IF(AND(I47="Yes",'Input data'!L53=""),3.5,IF(I47="Yes",'Input data'!L53,""))</f>
        <v/>
      </c>
      <c r="P47" s="6" t="str">
        <f>IF(AND(I47="Yes",'Input data'!M53=""),0.5,IF(I47="Yes",'Input data'!M53,""))</f>
        <v/>
      </c>
      <c r="Q47" s="21" t="str">
        <f>IF(AND(I47="Yes",'Input data'!N53=""),2,IF(I47="Yes",'Input data'!N53,""))</f>
        <v/>
      </c>
      <c r="R47" s="4" t="str">
        <f>IF(AND(I47="Yes",'Input data'!O53=""),"No",IF(I47="Yes",'Input data'!O53,""))</f>
        <v/>
      </c>
      <c r="S47" s="4" t="str">
        <f>IF(AND(I47="Yes",'Input data'!P53=""),"No",IF(I47="Yes",'Input data'!P53,""))</f>
        <v/>
      </c>
      <c r="T47" s="21" t="str">
        <f>IF(AND(I47="Yes",'Input data'!Q53=""),0,IF(I47="Yes",'Input data'!Q53/J47,""))</f>
        <v/>
      </c>
      <c r="U47" s="22" t="str">
        <f>IF(AND(I47="Yes",'Input data'!R53=""),80,IF(I47="Yes",'Input data'!R53,""))</f>
        <v/>
      </c>
    </row>
    <row r="48" spans="1:21" x14ac:dyDescent="0.3">
      <c r="A48" s="4" t="str">
        <f>IF('Input data'!A54="","",'Input data'!A54)</f>
        <v/>
      </c>
      <c r="B48" s="4" t="str">
        <f>IF('Input data'!B54="","",'Input data'!B54)</f>
        <v/>
      </c>
      <c r="C48" s="4" t="str">
        <f>IF('Input data'!C54="","",'Input data'!C54)</f>
        <v/>
      </c>
      <c r="D48" s="4" t="str">
        <f>IF('Input data'!D54="","",'Input data'!D54)</f>
        <v/>
      </c>
      <c r="E48" s="4" t="str">
        <f>IF('Input data'!E54="","",'Input data'!E54)</f>
        <v/>
      </c>
      <c r="F48" s="4" t="str">
        <f>IF('Input data'!F54="","",'Input data'!F54)</f>
        <v/>
      </c>
      <c r="G48" s="20" t="str">
        <f>IF('Input data'!G54=0,"",'Input data'!G54)</f>
        <v/>
      </c>
      <c r="H48" s="9" t="str">
        <f>IF('Input data'!H54="","",'Input data'!H54)</f>
        <v/>
      </c>
      <c r="I48" s="4" t="str">
        <f t="shared" si="0"/>
        <v>No</v>
      </c>
      <c r="J48" s="20" t="str">
        <f t="shared" si="1"/>
        <v/>
      </c>
      <c r="K48" s="9" t="str">
        <f t="shared" si="2"/>
        <v/>
      </c>
      <c r="L48" s="9" t="str">
        <f>IF(AND(I48="Yes",'Input data'!I54=""),10,IF(I48="Yes",'Input data'!I54/J48,""))</f>
        <v/>
      </c>
      <c r="M48" s="21" t="str">
        <f>IF(AND(I48="Yes",'Input data'!J54=""),2,IF(I48="Yes",'Input data'!J54,""))</f>
        <v/>
      </c>
      <c r="N48" s="4" t="str">
        <f>IF(AND(I48="Yes",'Input data'!K54=""),"No",IF(I48="Yes",'Input data'!K54,""))</f>
        <v/>
      </c>
      <c r="O48" s="6" t="str">
        <f>IF(AND(I48="Yes",'Input data'!L54=""),3.5,IF(I48="Yes",'Input data'!L54,""))</f>
        <v/>
      </c>
      <c r="P48" s="6" t="str">
        <f>IF(AND(I48="Yes",'Input data'!M54=""),0.5,IF(I48="Yes",'Input data'!M54,""))</f>
        <v/>
      </c>
      <c r="Q48" s="21" t="str">
        <f>IF(AND(I48="Yes",'Input data'!N54=""),2,IF(I48="Yes",'Input data'!N54,""))</f>
        <v/>
      </c>
      <c r="R48" s="4" t="str">
        <f>IF(AND(I48="Yes",'Input data'!O54=""),"No",IF(I48="Yes",'Input data'!O54,""))</f>
        <v/>
      </c>
      <c r="S48" s="4" t="str">
        <f>IF(AND(I48="Yes",'Input data'!P54=""),"No",IF(I48="Yes",'Input data'!P54,""))</f>
        <v/>
      </c>
      <c r="T48" s="21" t="str">
        <f>IF(AND(I48="Yes",'Input data'!Q54=""),0,IF(I48="Yes",'Input data'!Q54/J48,""))</f>
        <v/>
      </c>
      <c r="U48" s="22" t="str">
        <f>IF(AND(I48="Yes",'Input data'!R54=""),80,IF(I48="Yes",'Input data'!R54,""))</f>
        <v/>
      </c>
    </row>
    <row r="49" spans="1:21" x14ac:dyDescent="0.3">
      <c r="A49" s="4" t="str">
        <f>IF('Input data'!A55="","",'Input data'!A55)</f>
        <v/>
      </c>
      <c r="B49" s="4" t="str">
        <f>IF('Input data'!B55="","",'Input data'!B55)</f>
        <v/>
      </c>
      <c r="C49" s="4" t="str">
        <f>IF('Input data'!C55="","",'Input data'!C55)</f>
        <v/>
      </c>
      <c r="D49" s="4" t="str">
        <f>IF('Input data'!D55="","",'Input data'!D55)</f>
        <v/>
      </c>
      <c r="E49" s="4" t="str">
        <f>IF('Input data'!E55="","",'Input data'!E55)</f>
        <v/>
      </c>
      <c r="F49" s="4" t="str">
        <f>IF('Input data'!F55="","",'Input data'!F55)</f>
        <v/>
      </c>
      <c r="G49" s="20" t="str">
        <f>IF('Input data'!G55=0,"",'Input data'!G55)</f>
        <v/>
      </c>
      <c r="H49" s="9" t="str">
        <f>IF('Input data'!H55="","",'Input data'!H55)</f>
        <v/>
      </c>
      <c r="I49" s="4" t="str">
        <f t="shared" si="0"/>
        <v>No</v>
      </c>
      <c r="J49" s="20" t="str">
        <f t="shared" si="1"/>
        <v/>
      </c>
      <c r="K49" s="9" t="str">
        <f t="shared" si="2"/>
        <v/>
      </c>
      <c r="L49" s="9" t="str">
        <f>IF(AND(I49="Yes",'Input data'!I55=""),10,IF(I49="Yes",'Input data'!I55/J49,""))</f>
        <v/>
      </c>
      <c r="M49" s="21" t="str">
        <f>IF(AND(I49="Yes",'Input data'!J55=""),2,IF(I49="Yes",'Input data'!J55,""))</f>
        <v/>
      </c>
      <c r="N49" s="4" t="str">
        <f>IF(AND(I49="Yes",'Input data'!K55=""),"No",IF(I49="Yes",'Input data'!K55,""))</f>
        <v/>
      </c>
      <c r="O49" s="6" t="str">
        <f>IF(AND(I49="Yes",'Input data'!L55=""),3.5,IF(I49="Yes",'Input data'!L55,""))</f>
        <v/>
      </c>
      <c r="P49" s="6" t="str">
        <f>IF(AND(I49="Yes",'Input data'!M55=""),0.5,IF(I49="Yes",'Input data'!M55,""))</f>
        <v/>
      </c>
      <c r="Q49" s="21" t="str">
        <f>IF(AND(I49="Yes",'Input data'!N55=""),2,IF(I49="Yes",'Input data'!N55,""))</f>
        <v/>
      </c>
      <c r="R49" s="4" t="str">
        <f>IF(AND(I49="Yes",'Input data'!O55=""),"No",IF(I49="Yes",'Input data'!O55,""))</f>
        <v/>
      </c>
      <c r="S49" s="4" t="str">
        <f>IF(AND(I49="Yes",'Input data'!P55=""),"No",IF(I49="Yes",'Input data'!P55,""))</f>
        <v/>
      </c>
      <c r="T49" s="21" t="str">
        <f>IF(AND(I49="Yes",'Input data'!Q55=""),0,IF(I49="Yes",'Input data'!Q55/J49,""))</f>
        <v/>
      </c>
      <c r="U49" s="22" t="str">
        <f>IF(AND(I49="Yes",'Input data'!R55=""),80,IF(I49="Yes",'Input data'!R55,""))</f>
        <v/>
      </c>
    </row>
    <row r="50" spans="1:21" x14ac:dyDescent="0.3">
      <c r="A50" s="4" t="str">
        <f>IF('Input data'!A56="","",'Input data'!A56)</f>
        <v/>
      </c>
      <c r="B50" s="4" t="str">
        <f>IF('Input data'!B56="","",'Input data'!B56)</f>
        <v/>
      </c>
      <c r="C50" s="4" t="str">
        <f>IF('Input data'!C56="","",'Input data'!C56)</f>
        <v/>
      </c>
      <c r="D50" s="4" t="str">
        <f>IF('Input data'!D56="","",'Input data'!D56)</f>
        <v/>
      </c>
      <c r="E50" s="4" t="str">
        <f>IF('Input data'!E56="","",'Input data'!E56)</f>
        <v/>
      </c>
      <c r="F50" s="4" t="str">
        <f>IF('Input data'!F56="","",'Input data'!F56)</f>
        <v/>
      </c>
      <c r="G50" s="20" t="str">
        <f>IF('Input data'!G56=0,"",'Input data'!G56)</f>
        <v/>
      </c>
      <c r="H50" s="9" t="str">
        <f>IF('Input data'!H56="","",'Input data'!H56)</f>
        <v/>
      </c>
      <c r="I50" s="4" t="str">
        <f t="shared" si="0"/>
        <v>No</v>
      </c>
      <c r="J50" s="20" t="str">
        <f t="shared" si="1"/>
        <v/>
      </c>
      <c r="K50" s="9" t="str">
        <f t="shared" si="2"/>
        <v/>
      </c>
      <c r="L50" s="9" t="str">
        <f>IF(AND(I50="Yes",'Input data'!I56=""),10,IF(I50="Yes",'Input data'!I56/J50,""))</f>
        <v/>
      </c>
      <c r="M50" s="21" t="str">
        <f>IF(AND(I50="Yes",'Input data'!J56=""),2,IF(I50="Yes",'Input data'!J56,""))</f>
        <v/>
      </c>
      <c r="N50" s="4" t="str">
        <f>IF(AND(I50="Yes",'Input data'!K56=""),"No",IF(I50="Yes",'Input data'!K56,""))</f>
        <v/>
      </c>
      <c r="O50" s="6" t="str">
        <f>IF(AND(I50="Yes",'Input data'!L56=""),3.5,IF(I50="Yes",'Input data'!L56,""))</f>
        <v/>
      </c>
      <c r="P50" s="6" t="str">
        <f>IF(AND(I50="Yes",'Input data'!M56=""),0.5,IF(I50="Yes",'Input data'!M56,""))</f>
        <v/>
      </c>
      <c r="Q50" s="21" t="str">
        <f>IF(AND(I50="Yes",'Input data'!N56=""),2,IF(I50="Yes",'Input data'!N56,""))</f>
        <v/>
      </c>
      <c r="R50" s="4" t="str">
        <f>IF(AND(I50="Yes",'Input data'!O56=""),"No",IF(I50="Yes",'Input data'!O56,""))</f>
        <v/>
      </c>
      <c r="S50" s="4" t="str">
        <f>IF(AND(I50="Yes",'Input data'!P56=""),"No",IF(I50="Yes",'Input data'!P56,""))</f>
        <v/>
      </c>
      <c r="T50" s="21" t="str">
        <f>IF(AND(I50="Yes",'Input data'!Q56=""),0,IF(I50="Yes",'Input data'!Q56/J50,""))</f>
        <v/>
      </c>
      <c r="U50" s="22" t="str">
        <f>IF(AND(I50="Yes",'Input data'!R56=""),80,IF(I50="Yes",'Input data'!R56,""))</f>
        <v/>
      </c>
    </row>
    <row r="51" spans="1:21" x14ac:dyDescent="0.3">
      <c r="A51" s="4" t="str">
        <f>IF('Input data'!A57="","",'Input data'!A57)</f>
        <v/>
      </c>
      <c r="B51" s="4" t="str">
        <f>IF('Input data'!B57="","",'Input data'!B57)</f>
        <v/>
      </c>
      <c r="C51" s="4" t="str">
        <f>IF('Input data'!C57="","",'Input data'!C57)</f>
        <v/>
      </c>
      <c r="D51" s="4" t="str">
        <f>IF('Input data'!D57="","",'Input data'!D57)</f>
        <v/>
      </c>
      <c r="E51" s="4" t="str">
        <f>IF('Input data'!E57="","",'Input data'!E57)</f>
        <v/>
      </c>
      <c r="F51" s="4" t="str">
        <f>IF('Input data'!F57="","",'Input data'!F57)</f>
        <v/>
      </c>
      <c r="G51" s="20" t="str">
        <f>IF('Input data'!G57=0,"",'Input data'!G57)</f>
        <v/>
      </c>
      <c r="H51" s="9" t="str">
        <f>IF('Input data'!H57="","",'Input data'!H57)</f>
        <v/>
      </c>
      <c r="I51" s="4" t="str">
        <f t="shared" si="0"/>
        <v>No</v>
      </c>
      <c r="J51" s="20" t="str">
        <f t="shared" si="1"/>
        <v/>
      </c>
      <c r="K51" s="9" t="str">
        <f t="shared" si="2"/>
        <v/>
      </c>
      <c r="L51" s="9" t="str">
        <f>IF(AND(I51="Yes",'Input data'!I57=""),10,IF(I51="Yes",'Input data'!I57/J51,""))</f>
        <v/>
      </c>
      <c r="M51" s="21" t="str">
        <f>IF(AND(I51="Yes",'Input data'!J57=""),2,IF(I51="Yes",'Input data'!J57,""))</f>
        <v/>
      </c>
      <c r="N51" s="4" t="str">
        <f>IF(AND(I51="Yes",'Input data'!K57=""),"No",IF(I51="Yes",'Input data'!K57,""))</f>
        <v/>
      </c>
      <c r="O51" s="6" t="str">
        <f>IF(AND(I51="Yes",'Input data'!L57=""),3.5,IF(I51="Yes",'Input data'!L57,""))</f>
        <v/>
      </c>
      <c r="P51" s="6" t="str">
        <f>IF(AND(I51="Yes",'Input data'!M57=""),0.5,IF(I51="Yes",'Input data'!M57,""))</f>
        <v/>
      </c>
      <c r="Q51" s="21" t="str">
        <f>IF(AND(I51="Yes",'Input data'!N57=""),2,IF(I51="Yes",'Input data'!N57,""))</f>
        <v/>
      </c>
      <c r="R51" s="4" t="str">
        <f>IF(AND(I51="Yes",'Input data'!O57=""),"No",IF(I51="Yes",'Input data'!O57,""))</f>
        <v/>
      </c>
      <c r="S51" s="4" t="str">
        <f>IF(AND(I51="Yes",'Input data'!P57=""),"No",IF(I51="Yes",'Input data'!P57,""))</f>
        <v/>
      </c>
      <c r="T51" s="21" t="str">
        <f>IF(AND(I51="Yes",'Input data'!Q57=""),0,IF(I51="Yes",'Input data'!Q57/J51,""))</f>
        <v/>
      </c>
      <c r="U51" s="22" t="str">
        <f>IF(AND(I51="Yes",'Input data'!R57=""),80,IF(I51="Yes",'Input data'!R57,""))</f>
        <v/>
      </c>
    </row>
    <row r="52" spans="1:21" x14ac:dyDescent="0.3">
      <c r="A52" s="4" t="str">
        <f>IF('Input data'!A58="","",'Input data'!A58)</f>
        <v/>
      </c>
      <c r="B52" s="4" t="str">
        <f>IF('Input data'!B58="","",'Input data'!B58)</f>
        <v/>
      </c>
      <c r="C52" s="4" t="str">
        <f>IF('Input data'!C58="","",'Input data'!C58)</f>
        <v/>
      </c>
      <c r="D52" s="4" t="str">
        <f>IF('Input data'!D58="","",'Input data'!D58)</f>
        <v/>
      </c>
      <c r="E52" s="4" t="str">
        <f>IF('Input data'!E58="","",'Input data'!E58)</f>
        <v/>
      </c>
      <c r="F52" s="4" t="str">
        <f>IF('Input data'!F58="","",'Input data'!F58)</f>
        <v/>
      </c>
      <c r="G52" s="20" t="str">
        <f>IF('Input data'!G58=0,"",'Input data'!G58)</f>
        <v/>
      </c>
      <c r="H52" s="9" t="str">
        <f>IF('Input data'!H58="","",'Input data'!H58)</f>
        <v/>
      </c>
      <c r="I52" s="4" t="str">
        <f t="shared" si="0"/>
        <v>No</v>
      </c>
      <c r="J52" s="20" t="str">
        <f t="shared" si="1"/>
        <v/>
      </c>
      <c r="K52" s="9" t="str">
        <f t="shared" si="2"/>
        <v/>
      </c>
      <c r="L52" s="9" t="str">
        <f>IF(AND(I52="Yes",'Input data'!I58=""),10,IF(I52="Yes",'Input data'!I58/J52,""))</f>
        <v/>
      </c>
      <c r="M52" s="21" t="str">
        <f>IF(AND(I52="Yes",'Input data'!J58=""),2,IF(I52="Yes",'Input data'!J58,""))</f>
        <v/>
      </c>
      <c r="N52" s="4" t="str">
        <f>IF(AND(I52="Yes",'Input data'!K58=""),"No",IF(I52="Yes",'Input data'!K58,""))</f>
        <v/>
      </c>
      <c r="O52" s="6" t="str">
        <f>IF(AND(I52="Yes",'Input data'!L58=""),3.5,IF(I52="Yes",'Input data'!L58,""))</f>
        <v/>
      </c>
      <c r="P52" s="6" t="str">
        <f>IF(AND(I52="Yes",'Input data'!M58=""),0.5,IF(I52="Yes",'Input data'!M58,""))</f>
        <v/>
      </c>
      <c r="Q52" s="21" t="str">
        <f>IF(AND(I52="Yes",'Input data'!N58=""),2,IF(I52="Yes",'Input data'!N58,""))</f>
        <v/>
      </c>
      <c r="R52" s="4" t="str">
        <f>IF(AND(I52="Yes",'Input data'!O58=""),"No",IF(I52="Yes",'Input data'!O58,""))</f>
        <v/>
      </c>
      <c r="S52" s="4" t="str">
        <f>IF(AND(I52="Yes",'Input data'!P58=""),"No",IF(I52="Yes",'Input data'!P58,""))</f>
        <v/>
      </c>
      <c r="T52" s="21" t="str">
        <f>IF(AND(I52="Yes",'Input data'!Q58=""),0,IF(I52="Yes",'Input data'!Q58/J52,""))</f>
        <v/>
      </c>
      <c r="U52" s="22" t="str">
        <f>IF(AND(I52="Yes",'Input data'!R58=""),80,IF(I52="Yes",'Input data'!R58,""))</f>
        <v/>
      </c>
    </row>
    <row r="53" spans="1:21" x14ac:dyDescent="0.3">
      <c r="A53" s="4" t="str">
        <f>IF('Input data'!A59="","",'Input data'!A59)</f>
        <v/>
      </c>
      <c r="B53" s="4" t="str">
        <f>IF('Input data'!B59="","",'Input data'!B59)</f>
        <v/>
      </c>
      <c r="C53" s="4" t="str">
        <f>IF('Input data'!C59="","",'Input data'!C59)</f>
        <v/>
      </c>
      <c r="D53" s="4" t="str">
        <f>IF('Input data'!D59="","",'Input data'!D59)</f>
        <v/>
      </c>
      <c r="E53" s="4" t="str">
        <f>IF('Input data'!E59="","",'Input data'!E59)</f>
        <v/>
      </c>
      <c r="F53" s="4" t="str">
        <f>IF('Input data'!F59="","",'Input data'!F59)</f>
        <v/>
      </c>
      <c r="G53" s="20" t="str">
        <f>IF('Input data'!G59=0,"",'Input data'!G59)</f>
        <v/>
      </c>
      <c r="H53" s="9" t="str">
        <f>IF('Input data'!H59="","",'Input data'!H59)</f>
        <v/>
      </c>
      <c r="I53" s="4" t="str">
        <f t="shared" si="0"/>
        <v>No</v>
      </c>
      <c r="J53" s="20" t="str">
        <f t="shared" si="1"/>
        <v/>
      </c>
      <c r="K53" s="9" t="str">
        <f t="shared" si="2"/>
        <v/>
      </c>
      <c r="L53" s="9" t="str">
        <f>IF(AND(I53="Yes",'Input data'!I59=""),10,IF(I53="Yes",'Input data'!I59/J53,""))</f>
        <v/>
      </c>
      <c r="M53" s="21" t="str">
        <f>IF(AND(I53="Yes",'Input data'!J59=""),2,IF(I53="Yes",'Input data'!J59,""))</f>
        <v/>
      </c>
      <c r="N53" s="4" t="str">
        <f>IF(AND(I53="Yes",'Input data'!K59=""),"No",IF(I53="Yes",'Input data'!K59,""))</f>
        <v/>
      </c>
      <c r="O53" s="6" t="str">
        <f>IF(AND(I53="Yes",'Input data'!L59=""),3.5,IF(I53="Yes",'Input data'!L59,""))</f>
        <v/>
      </c>
      <c r="P53" s="6" t="str">
        <f>IF(AND(I53="Yes",'Input data'!M59=""),0.5,IF(I53="Yes",'Input data'!M59,""))</f>
        <v/>
      </c>
      <c r="Q53" s="21" t="str">
        <f>IF(AND(I53="Yes",'Input data'!N59=""),2,IF(I53="Yes",'Input data'!N59,""))</f>
        <v/>
      </c>
      <c r="R53" s="4" t="str">
        <f>IF(AND(I53="Yes",'Input data'!O59=""),"No",IF(I53="Yes",'Input data'!O59,""))</f>
        <v/>
      </c>
      <c r="S53" s="4" t="str">
        <f>IF(AND(I53="Yes",'Input data'!P59=""),"No",IF(I53="Yes",'Input data'!P59,""))</f>
        <v/>
      </c>
      <c r="T53" s="21" t="str">
        <f>IF(AND(I53="Yes",'Input data'!Q59=""),0,IF(I53="Yes",'Input data'!Q59/J53,""))</f>
        <v/>
      </c>
      <c r="U53" s="22" t="str">
        <f>IF(AND(I53="Yes",'Input data'!R59=""),80,IF(I53="Yes",'Input data'!R59,""))</f>
        <v/>
      </c>
    </row>
    <row r="54" spans="1:21" x14ac:dyDescent="0.3">
      <c r="A54" s="4" t="str">
        <f>IF('Input data'!A60="","",'Input data'!A60)</f>
        <v/>
      </c>
      <c r="B54" s="4" t="str">
        <f>IF('Input data'!B60="","",'Input data'!B60)</f>
        <v/>
      </c>
      <c r="C54" s="4" t="str">
        <f>IF('Input data'!C60="","",'Input data'!C60)</f>
        <v/>
      </c>
      <c r="D54" s="4" t="str">
        <f>IF('Input data'!D60="","",'Input data'!D60)</f>
        <v/>
      </c>
      <c r="E54" s="4" t="str">
        <f>IF('Input data'!E60="","",'Input data'!E60)</f>
        <v/>
      </c>
      <c r="F54" s="4" t="str">
        <f>IF('Input data'!F60="","",'Input data'!F60)</f>
        <v/>
      </c>
      <c r="G54" s="20" t="str">
        <f>IF('Input data'!G60=0,"",'Input data'!G60)</f>
        <v/>
      </c>
      <c r="H54" s="9" t="str">
        <f>IF('Input data'!H60="","",'Input data'!H60)</f>
        <v/>
      </c>
      <c r="I54" s="4" t="str">
        <f t="shared" si="0"/>
        <v>No</v>
      </c>
      <c r="J54" s="20" t="str">
        <f t="shared" si="1"/>
        <v/>
      </c>
      <c r="K54" s="9" t="str">
        <f t="shared" si="2"/>
        <v/>
      </c>
      <c r="L54" s="9" t="str">
        <f>IF(AND(I54="Yes",'Input data'!I60=""),10,IF(I54="Yes",'Input data'!I60/J54,""))</f>
        <v/>
      </c>
      <c r="M54" s="21" t="str">
        <f>IF(AND(I54="Yes",'Input data'!J60=""),2,IF(I54="Yes",'Input data'!J60,""))</f>
        <v/>
      </c>
      <c r="N54" s="4" t="str">
        <f>IF(AND(I54="Yes",'Input data'!K60=""),"No",IF(I54="Yes",'Input data'!K60,""))</f>
        <v/>
      </c>
      <c r="O54" s="6" t="str">
        <f>IF(AND(I54="Yes",'Input data'!L60=""),3.5,IF(I54="Yes",'Input data'!L60,""))</f>
        <v/>
      </c>
      <c r="P54" s="6" t="str">
        <f>IF(AND(I54="Yes",'Input data'!M60=""),0.5,IF(I54="Yes",'Input data'!M60,""))</f>
        <v/>
      </c>
      <c r="Q54" s="21" t="str">
        <f>IF(AND(I54="Yes",'Input data'!N60=""),2,IF(I54="Yes",'Input data'!N60,""))</f>
        <v/>
      </c>
      <c r="R54" s="4" t="str">
        <f>IF(AND(I54="Yes",'Input data'!O60=""),"No",IF(I54="Yes",'Input data'!O60,""))</f>
        <v/>
      </c>
      <c r="S54" s="4" t="str">
        <f>IF(AND(I54="Yes",'Input data'!P60=""),"No",IF(I54="Yes",'Input data'!P60,""))</f>
        <v/>
      </c>
      <c r="T54" s="21" t="str">
        <f>IF(AND(I54="Yes",'Input data'!Q60=""),0,IF(I54="Yes",'Input data'!Q60/J54,""))</f>
        <v/>
      </c>
      <c r="U54" s="22" t="str">
        <f>IF(AND(I54="Yes",'Input data'!R60=""),80,IF(I54="Yes",'Input data'!R60,""))</f>
        <v/>
      </c>
    </row>
    <row r="55" spans="1:21" x14ac:dyDescent="0.3">
      <c r="A55" s="4" t="str">
        <f>IF('Input data'!A61="","",'Input data'!A61)</f>
        <v/>
      </c>
      <c r="B55" s="4" t="str">
        <f>IF('Input data'!B61="","",'Input data'!B61)</f>
        <v/>
      </c>
      <c r="C55" s="4" t="str">
        <f>IF('Input data'!C61="","",'Input data'!C61)</f>
        <v/>
      </c>
      <c r="D55" s="4" t="str">
        <f>IF('Input data'!D61="","",'Input data'!D61)</f>
        <v/>
      </c>
      <c r="E55" s="4" t="str">
        <f>IF('Input data'!E61="","",'Input data'!E61)</f>
        <v/>
      </c>
      <c r="F55" s="4" t="str">
        <f>IF('Input data'!F61="","",'Input data'!F61)</f>
        <v/>
      </c>
      <c r="G55" s="20" t="str">
        <f>IF('Input data'!G61=0,"",'Input data'!G61)</f>
        <v/>
      </c>
      <c r="H55" s="9" t="str">
        <f>IF('Input data'!H61="","",'Input data'!H61)</f>
        <v/>
      </c>
      <c r="I55" s="4" t="str">
        <f t="shared" si="0"/>
        <v>No</v>
      </c>
      <c r="J55" s="20" t="str">
        <f t="shared" si="1"/>
        <v/>
      </c>
      <c r="K55" s="9" t="str">
        <f t="shared" si="2"/>
        <v/>
      </c>
      <c r="L55" s="9" t="str">
        <f>IF(AND(I55="Yes",'Input data'!I61=""),10,IF(I55="Yes",'Input data'!I61/J55,""))</f>
        <v/>
      </c>
      <c r="M55" s="21" t="str">
        <f>IF(AND(I55="Yes",'Input data'!J61=""),2,IF(I55="Yes",'Input data'!J61,""))</f>
        <v/>
      </c>
      <c r="N55" s="4" t="str">
        <f>IF(AND(I55="Yes",'Input data'!K61=""),"No",IF(I55="Yes",'Input data'!K61,""))</f>
        <v/>
      </c>
      <c r="O55" s="6" t="str">
        <f>IF(AND(I55="Yes",'Input data'!L61=""),3.5,IF(I55="Yes",'Input data'!L61,""))</f>
        <v/>
      </c>
      <c r="P55" s="6" t="str">
        <f>IF(AND(I55="Yes",'Input data'!M61=""),0.5,IF(I55="Yes",'Input data'!M61,""))</f>
        <v/>
      </c>
      <c r="Q55" s="21" t="str">
        <f>IF(AND(I55="Yes",'Input data'!N61=""),2,IF(I55="Yes",'Input data'!N61,""))</f>
        <v/>
      </c>
      <c r="R55" s="4" t="str">
        <f>IF(AND(I55="Yes",'Input data'!O61=""),"No",IF(I55="Yes",'Input data'!O61,""))</f>
        <v/>
      </c>
      <c r="S55" s="4" t="str">
        <f>IF(AND(I55="Yes",'Input data'!P61=""),"No",IF(I55="Yes",'Input data'!P61,""))</f>
        <v/>
      </c>
      <c r="T55" s="21" t="str">
        <f>IF(AND(I55="Yes",'Input data'!Q61=""),0,IF(I55="Yes",'Input data'!Q61/J55,""))</f>
        <v/>
      </c>
      <c r="U55" s="22" t="str">
        <f>IF(AND(I55="Yes",'Input data'!R61=""),80,IF(I55="Yes",'Input data'!R61,""))</f>
        <v/>
      </c>
    </row>
    <row r="56" spans="1:21" x14ac:dyDescent="0.3">
      <c r="A56" s="4" t="str">
        <f>IF('Input data'!A62="","",'Input data'!A62)</f>
        <v/>
      </c>
      <c r="B56" s="4" t="str">
        <f>IF('Input data'!B62="","",'Input data'!B62)</f>
        <v/>
      </c>
      <c r="C56" s="4" t="str">
        <f>IF('Input data'!C62="","",'Input data'!C62)</f>
        <v/>
      </c>
      <c r="D56" s="4" t="str">
        <f>IF('Input data'!D62="","",'Input data'!D62)</f>
        <v/>
      </c>
      <c r="E56" s="4" t="str">
        <f>IF('Input data'!E62="","",'Input data'!E62)</f>
        <v/>
      </c>
      <c r="F56" s="4" t="str">
        <f>IF('Input data'!F62="","",'Input data'!F62)</f>
        <v/>
      </c>
      <c r="G56" s="20" t="str">
        <f>IF('Input data'!G62=0,"",'Input data'!G62)</f>
        <v/>
      </c>
      <c r="H56" s="9" t="str">
        <f>IF('Input data'!H62="","",'Input data'!H62)</f>
        <v/>
      </c>
      <c r="I56" s="4" t="str">
        <f t="shared" si="0"/>
        <v>No</v>
      </c>
      <c r="J56" s="20" t="str">
        <f t="shared" si="1"/>
        <v/>
      </c>
      <c r="K56" s="9" t="str">
        <f t="shared" si="2"/>
        <v/>
      </c>
      <c r="L56" s="9" t="str">
        <f>IF(AND(I56="Yes",'Input data'!I62=""),10,IF(I56="Yes",'Input data'!I62/J56,""))</f>
        <v/>
      </c>
      <c r="M56" s="21" t="str">
        <f>IF(AND(I56="Yes",'Input data'!J62=""),2,IF(I56="Yes",'Input data'!J62,""))</f>
        <v/>
      </c>
      <c r="N56" s="4" t="str">
        <f>IF(AND(I56="Yes",'Input data'!K62=""),"No",IF(I56="Yes",'Input data'!K62,""))</f>
        <v/>
      </c>
      <c r="O56" s="6" t="str">
        <f>IF(AND(I56="Yes",'Input data'!L62=""),3.5,IF(I56="Yes",'Input data'!L62,""))</f>
        <v/>
      </c>
      <c r="P56" s="6" t="str">
        <f>IF(AND(I56="Yes",'Input data'!M62=""),0.5,IF(I56="Yes",'Input data'!M62,""))</f>
        <v/>
      </c>
      <c r="Q56" s="21" t="str">
        <f>IF(AND(I56="Yes",'Input data'!N62=""),2,IF(I56="Yes",'Input data'!N62,""))</f>
        <v/>
      </c>
      <c r="R56" s="4" t="str">
        <f>IF(AND(I56="Yes",'Input data'!O62=""),"No",IF(I56="Yes",'Input data'!O62,""))</f>
        <v/>
      </c>
      <c r="S56" s="4" t="str">
        <f>IF(AND(I56="Yes",'Input data'!P62=""),"No",IF(I56="Yes",'Input data'!P62,""))</f>
        <v/>
      </c>
      <c r="T56" s="21" t="str">
        <f>IF(AND(I56="Yes",'Input data'!Q62=""),0,IF(I56="Yes",'Input data'!Q62/J56,""))</f>
        <v/>
      </c>
      <c r="U56" s="22" t="str">
        <f>IF(AND(I56="Yes",'Input data'!R62=""),80,IF(I56="Yes",'Input data'!R62,""))</f>
        <v/>
      </c>
    </row>
    <row r="57" spans="1:21" x14ac:dyDescent="0.3">
      <c r="A57" s="4" t="str">
        <f>IF('Input data'!A63="","",'Input data'!A63)</f>
        <v/>
      </c>
      <c r="B57" s="4" t="str">
        <f>IF('Input data'!B63="","",'Input data'!B63)</f>
        <v/>
      </c>
      <c r="C57" s="4" t="str">
        <f>IF('Input data'!C63="","",'Input data'!C63)</f>
        <v/>
      </c>
      <c r="D57" s="4" t="str">
        <f>IF('Input data'!D63="","",'Input data'!D63)</f>
        <v/>
      </c>
      <c r="E57" s="4" t="str">
        <f>IF('Input data'!E63="","",'Input data'!E63)</f>
        <v/>
      </c>
      <c r="F57" s="4" t="str">
        <f>IF('Input data'!F63="","",'Input data'!F63)</f>
        <v/>
      </c>
      <c r="G57" s="20" t="str">
        <f>IF('Input data'!G63=0,"",'Input data'!G63)</f>
        <v/>
      </c>
      <c r="H57" s="9" t="str">
        <f>IF('Input data'!H63="","",'Input data'!H63)</f>
        <v/>
      </c>
      <c r="I57" s="4" t="str">
        <f t="shared" si="0"/>
        <v>No</v>
      </c>
      <c r="J57" s="20" t="str">
        <f t="shared" si="1"/>
        <v/>
      </c>
      <c r="K57" s="9" t="str">
        <f t="shared" si="2"/>
        <v/>
      </c>
      <c r="L57" s="9" t="str">
        <f>IF(AND(I57="Yes",'Input data'!I63=""),10,IF(I57="Yes",'Input data'!I63/J57,""))</f>
        <v/>
      </c>
      <c r="M57" s="21" t="str">
        <f>IF(AND(I57="Yes",'Input data'!J63=""),2,IF(I57="Yes",'Input data'!J63,""))</f>
        <v/>
      </c>
      <c r="N57" s="4" t="str">
        <f>IF(AND(I57="Yes",'Input data'!K63=""),"No",IF(I57="Yes",'Input data'!K63,""))</f>
        <v/>
      </c>
      <c r="O57" s="6" t="str">
        <f>IF(AND(I57="Yes",'Input data'!L63=""),3.5,IF(I57="Yes",'Input data'!L63,""))</f>
        <v/>
      </c>
      <c r="P57" s="6" t="str">
        <f>IF(AND(I57="Yes",'Input data'!M63=""),0.5,IF(I57="Yes",'Input data'!M63,""))</f>
        <v/>
      </c>
      <c r="Q57" s="21" t="str">
        <f>IF(AND(I57="Yes",'Input data'!N63=""),2,IF(I57="Yes",'Input data'!N63,""))</f>
        <v/>
      </c>
      <c r="R57" s="4" t="str">
        <f>IF(AND(I57="Yes",'Input data'!O63=""),"No",IF(I57="Yes",'Input data'!O63,""))</f>
        <v/>
      </c>
      <c r="S57" s="4" t="str">
        <f>IF(AND(I57="Yes",'Input data'!P63=""),"No",IF(I57="Yes",'Input data'!P63,""))</f>
        <v/>
      </c>
      <c r="T57" s="21" t="str">
        <f>IF(AND(I57="Yes",'Input data'!Q63=""),0,IF(I57="Yes",'Input data'!Q63/J57,""))</f>
        <v/>
      </c>
      <c r="U57" s="22" t="str">
        <f>IF(AND(I57="Yes",'Input data'!R63=""),80,IF(I57="Yes",'Input data'!R63,""))</f>
        <v/>
      </c>
    </row>
    <row r="58" spans="1:21" x14ac:dyDescent="0.3">
      <c r="A58" s="4" t="str">
        <f>IF('Input data'!A64="","",'Input data'!A64)</f>
        <v/>
      </c>
      <c r="B58" s="4" t="str">
        <f>IF('Input data'!B64="","",'Input data'!B64)</f>
        <v/>
      </c>
      <c r="C58" s="4" t="str">
        <f>IF('Input data'!C64="","",'Input data'!C64)</f>
        <v/>
      </c>
      <c r="D58" s="4" t="str">
        <f>IF('Input data'!D64="","",'Input data'!D64)</f>
        <v/>
      </c>
      <c r="E58" s="4" t="str">
        <f>IF('Input data'!E64="","",'Input data'!E64)</f>
        <v/>
      </c>
      <c r="F58" s="4" t="str">
        <f>IF('Input data'!F64="","",'Input data'!F64)</f>
        <v/>
      </c>
      <c r="G58" s="20" t="str">
        <f>IF('Input data'!G64=0,"",'Input data'!G64)</f>
        <v/>
      </c>
      <c r="H58" s="9" t="str">
        <f>IF('Input data'!H64="","",'Input data'!H64)</f>
        <v/>
      </c>
      <c r="I58" s="4" t="str">
        <f t="shared" si="0"/>
        <v>No</v>
      </c>
      <c r="J58" s="20" t="str">
        <f t="shared" si="1"/>
        <v/>
      </c>
      <c r="K58" s="9" t="str">
        <f t="shared" si="2"/>
        <v/>
      </c>
      <c r="L58" s="9" t="str">
        <f>IF(AND(I58="Yes",'Input data'!I64=""),10,IF(I58="Yes",'Input data'!I64/J58,""))</f>
        <v/>
      </c>
      <c r="M58" s="21" t="str">
        <f>IF(AND(I58="Yes",'Input data'!J64=""),2,IF(I58="Yes",'Input data'!J64,""))</f>
        <v/>
      </c>
      <c r="N58" s="4" t="str">
        <f>IF(AND(I58="Yes",'Input data'!K64=""),"No",IF(I58="Yes",'Input data'!K64,""))</f>
        <v/>
      </c>
      <c r="O58" s="6" t="str">
        <f>IF(AND(I58="Yes",'Input data'!L64=""),3.5,IF(I58="Yes",'Input data'!L64,""))</f>
        <v/>
      </c>
      <c r="P58" s="6" t="str">
        <f>IF(AND(I58="Yes",'Input data'!M64=""),0.5,IF(I58="Yes",'Input data'!M64,""))</f>
        <v/>
      </c>
      <c r="Q58" s="21" t="str">
        <f>IF(AND(I58="Yes",'Input data'!N64=""),2,IF(I58="Yes",'Input data'!N64,""))</f>
        <v/>
      </c>
      <c r="R58" s="4" t="str">
        <f>IF(AND(I58="Yes",'Input data'!O64=""),"No",IF(I58="Yes",'Input data'!O64,""))</f>
        <v/>
      </c>
      <c r="S58" s="4" t="str">
        <f>IF(AND(I58="Yes",'Input data'!P64=""),"No",IF(I58="Yes",'Input data'!P64,""))</f>
        <v/>
      </c>
      <c r="T58" s="21" t="str">
        <f>IF(AND(I58="Yes",'Input data'!Q64=""),0,IF(I58="Yes",'Input data'!Q64/J58,""))</f>
        <v/>
      </c>
      <c r="U58" s="22" t="str">
        <f>IF(AND(I58="Yes",'Input data'!R64=""),80,IF(I58="Yes",'Input data'!R64,""))</f>
        <v/>
      </c>
    </row>
    <row r="59" spans="1:21" x14ac:dyDescent="0.3">
      <c r="A59" s="4" t="str">
        <f>IF('Input data'!A65="","",'Input data'!A65)</f>
        <v/>
      </c>
      <c r="B59" s="4" t="str">
        <f>IF('Input data'!B65="","",'Input data'!B65)</f>
        <v/>
      </c>
      <c r="C59" s="4" t="str">
        <f>IF('Input data'!C65="","",'Input data'!C65)</f>
        <v/>
      </c>
      <c r="D59" s="4" t="str">
        <f>IF('Input data'!D65="","",'Input data'!D65)</f>
        <v/>
      </c>
      <c r="E59" s="4" t="str">
        <f>IF('Input data'!E65="","",'Input data'!E65)</f>
        <v/>
      </c>
      <c r="F59" s="4" t="str">
        <f>IF('Input data'!F65="","",'Input data'!F65)</f>
        <v/>
      </c>
      <c r="G59" s="20" t="str">
        <f>IF('Input data'!G65=0,"",'Input data'!G65)</f>
        <v/>
      </c>
      <c r="H59" s="9" t="str">
        <f>IF('Input data'!H65="","",'Input data'!H65)</f>
        <v/>
      </c>
      <c r="I59" s="4" t="str">
        <f t="shared" si="0"/>
        <v>No</v>
      </c>
      <c r="J59" s="20" t="str">
        <f t="shared" si="1"/>
        <v/>
      </c>
      <c r="K59" s="9" t="str">
        <f t="shared" si="2"/>
        <v/>
      </c>
      <c r="L59" s="9" t="str">
        <f>IF(AND(I59="Yes",'Input data'!I65=""),10,IF(I59="Yes",'Input data'!I65/J59,""))</f>
        <v/>
      </c>
      <c r="M59" s="21" t="str">
        <f>IF(AND(I59="Yes",'Input data'!J65=""),2,IF(I59="Yes",'Input data'!J65,""))</f>
        <v/>
      </c>
      <c r="N59" s="4" t="str">
        <f>IF(AND(I59="Yes",'Input data'!K65=""),"No",IF(I59="Yes",'Input data'!K65,""))</f>
        <v/>
      </c>
      <c r="O59" s="6" t="str">
        <f>IF(AND(I59="Yes",'Input data'!L65=""),3.5,IF(I59="Yes",'Input data'!L65,""))</f>
        <v/>
      </c>
      <c r="P59" s="6" t="str">
        <f>IF(AND(I59="Yes",'Input data'!M65=""),0.5,IF(I59="Yes",'Input data'!M65,""))</f>
        <v/>
      </c>
      <c r="Q59" s="21" t="str">
        <f>IF(AND(I59="Yes",'Input data'!N65=""),2,IF(I59="Yes",'Input data'!N65,""))</f>
        <v/>
      </c>
      <c r="R59" s="4" t="str">
        <f>IF(AND(I59="Yes",'Input data'!O65=""),"No",IF(I59="Yes",'Input data'!O65,""))</f>
        <v/>
      </c>
      <c r="S59" s="4" t="str">
        <f>IF(AND(I59="Yes",'Input data'!P65=""),"No",IF(I59="Yes",'Input data'!P65,""))</f>
        <v/>
      </c>
      <c r="T59" s="21" t="str">
        <f>IF(AND(I59="Yes",'Input data'!Q65=""),0,IF(I59="Yes",'Input data'!Q65/J59,""))</f>
        <v/>
      </c>
      <c r="U59" s="22" t="str">
        <f>IF(AND(I59="Yes",'Input data'!R65=""),80,IF(I59="Yes",'Input data'!R65,""))</f>
        <v/>
      </c>
    </row>
    <row r="60" spans="1:21" x14ac:dyDescent="0.3">
      <c r="A60" s="4" t="str">
        <f>IF('Input data'!A66="","",'Input data'!A66)</f>
        <v/>
      </c>
      <c r="B60" s="4" t="str">
        <f>IF('Input data'!B66="","",'Input data'!B66)</f>
        <v/>
      </c>
      <c r="C60" s="4" t="str">
        <f>IF('Input data'!C66="","",'Input data'!C66)</f>
        <v/>
      </c>
      <c r="D60" s="4" t="str">
        <f>IF('Input data'!D66="","",'Input data'!D66)</f>
        <v/>
      </c>
      <c r="E60" s="4" t="str">
        <f>IF('Input data'!E66="","",'Input data'!E66)</f>
        <v/>
      </c>
      <c r="F60" s="4" t="str">
        <f>IF('Input data'!F66="","",'Input data'!F66)</f>
        <v/>
      </c>
      <c r="G60" s="20" t="str">
        <f>IF('Input data'!G66=0,"",'Input data'!G66)</f>
        <v/>
      </c>
      <c r="H60" s="9" t="str">
        <f>IF('Input data'!H66="","",'Input data'!H66)</f>
        <v/>
      </c>
      <c r="I60" s="4" t="str">
        <f t="shared" si="0"/>
        <v>No</v>
      </c>
      <c r="J60" s="20" t="str">
        <f t="shared" si="1"/>
        <v/>
      </c>
      <c r="K60" s="9" t="str">
        <f t="shared" si="2"/>
        <v/>
      </c>
      <c r="L60" s="9" t="str">
        <f>IF(AND(I60="Yes",'Input data'!I66=""),10,IF(I60="Yes",'Input data'!I66/J60,""))</f>
        <v/>
      </c>
      <c r="M60" s="21" t="str">
        <f>IF(AND(I60="Yes",'Input data'!J66=""),2,IF(I60="Yes",'Input data'!J66,""))</f>
        <v/>
      </c>
      <c r="N60" s="4" t="str">
        <f>IF(AND(I60="Yes",'Input data'!K66=""),"No",IF(I60="Yes",'Input data'!K66,""))</f>
        <v/>
      </c>
      <c r="O60" s="6" t="str">
        <f>IF(AND(I60="Yes",'Input data'!L66=""),3.5,IF(I60="Yes",'Input data'!L66,""))</f>
        <v/>
      </c>
      <c r="P60" s="6" t="str">
        <f>IF(AND(I60="Yes",'Input data'!M66=""),0.5,IF(I60="Yes",'Input data'!M66,""))</f>
        <v/>
      </c>
      <c r="Q60" s="21" t="str">
        <f>IF(AND(I60="Yes",'Input data'!N66=""),2,IF(I60="Yes",'Input data'!N66,""))</f>
        <v/>
      </c>
      <c r="R60" s="4" t="str">
        <f>IF(AND(I60="Yes",'Input data'!O66=""),"No",IF(I60="Yes",'Input data'!O66,""))</f>
        <v/>
      </c>
      <c r="S60" s="4" t="str">
        <f>IF(AND(I60="Yes",'Input data'!P66=""),"No",IF(I60="Yes",'Input data'!P66,""))</f>
        <v/>
      </c>
      <c r="T60" s="21" t="str">
        <f>IF(AND(I60="Yes",'Input data'!Q66=""),0,IF(I60="Yes",'Input data'!Q66/J60,""))</f>
        <v/>
      </c>
      <c r="U60" s="22" t="str">
        <f>IF(AND(I60="Yes",'Input data'!R66=""),80,IF(I60="Yes",'Input data'!R66,""))</f>
        <v/>
      </c>
    </row>
    <row r="61" spans="1:21" x14ac:dyDescent="0.3">
      <c r="A61" s="4" t="str">
        <f>IF('Input data'!A67="","",'Input data'!A67)</f>
        <v/>
      </c>
      <c r="B61" s="4" t="str">
        <f>IF('Input data'!B67="","",'Input data'!B67)</f>
        <v/>
      </c>
      <c r="C61" s="4" t="str">
        <f>IF('Input data'!C67="","",'Input data'!C67)</f>
        <v/>
      </c>
      <c r="D61" s="4" t="str">
        <f>IF('Input data'!D67="","",'Input data'!D67)</f>
        <v/>
      </c>
      <c r="E61" s="4" t="str">
        <f>IF('Input data'!E67="","",'Input data'!E67)</f>
        <v/>
      </c>
      <c r="F61" s="4" t="str">
        <f>IF('Input data'!F67="","",'Input data'!F67)</f>
        <v/>
      </c>
      <c r="G61" s="20" t="str">
        <f>IF('Input data'!G67=0,"",'Input data'!G67)</f>
        <v/>
      </c>
      <c r="H61" s="9" t="str">
        <f>IF('Input data'!H67="","",'Input data'!H67)</f>
        <v/>
      </c>
      <c r="I61" s="4" t="str">
        <f t="shared" si="0"/>
        <v>No</v>
      </c>
      <c r="J61" s="20" t="str">
        <f t="shared" si="1"/>
        <v/>
      </c>
      <c r="K61" s="9" t="str">
        <f t="shared" si="2"/>
        <v/>
      </c>
      <c r="L61" s="9" t="str">
        <f>IF(AND(I61="Yes",'Input data'!I67=""),10,IF(I61="Yes",'Input data'!I67/J61,""))</f>
        <v/>
      </c>
      <c r="M61" s="21" t="str">
        <f>IF(AND(I61="Yes",'Input data'!J67=""),2,IF(I61="Yes",'Input data'!J67,""))</f>
        <v/>
      </c>
      <c r="N61" s="4" t="str">
        <f>IF(AND(I61="Yes",'Input data'!K67=""),"No",IF(I61="Yes",'Input data'!K67,""))</f>
        <v/>
      </c>
      <c r="O61" s="6" t="str">
        <f>IF(AND(I61="Yes",'Input data'!L67=""),3.5,IF(I61="Yes",'Input data'!L67,""))</f>
        <v/>
      </c>
      <c r="P61" s="6" t="str">
        <f>IF(AND(I61="Yes",'Input data'!M67=""),0.5,IF(I61="Yes",'Input data'!M67,""))</f>
        <v/>
      </c>
      <c r="Q61" s="21" t="str">
        <f>IF(AND(I61="Yes",'Input data'!N67=""),2,IF(I61="Yes",'Input data'!N67,""))</f>
        <v/>
      </c>
      <c r="R61" s="4" t="str">
        <f>IF(AND(I61="Yes",'Input data'!O67=""),"No",IF(I61="Yes",'Input data'!O67,""))</f>
        <v/>
      </c>
      <c r="S61" s="4" t="str">
        <f>IF(AND(I61="Yes",'Input data'!P67=""),"No",IF(I61="Yes",'Input data'!P67,""))</f>
        <v/>
      </c>
      <c r="T61" s="21" t="str">
        <f>IF(AND(I61="Yes",'Input data'!Q67=""),0,IF(I61="Yes",'Input data'!Q67/J61,""))</f>
        <v/>
      </c>
      <c r="U61" s="22" t="str">
        <f>IF(AND(I61="Yes",'Input data'!R67=""),80,IF(I61="Yes",'Input data'!R67,""))</f>
        <v/>
      </c>
    </row>
    <row r="62" spans="1:21" x14ac:dyDescent="0.3">
      <c r="A62" s="4" t="str">
        <f>IF('Input data'!A68="","",'Input data'!A68)</f>
        <v/>
      </c>
      <c r="B62" s="4" t="str">
        <f>IF('Input data'!B68="","",'Input data'!B68)</f>
        <v/>
      </c>
      <c r="C62" s="4" t="str">
        <f>IF('Input data'!C68="","",'Input data'!C68)</f>
        <v/>
      </c>
      <c r="D62" s="4" t="str">
        <f>IF('Input data'!D68="","",'Input data'!D68)</f>
        <v/>
      </c>
      <c r="E62" s="4" t="str">
        <f>IF('Input data'!E68="","",'Input data'!E68)</f>
        <v/>
      </c>
      <c r="F62" s="4" t="str">
        <f>IF('Input data'!F68="","",'Input data'!F68)</f>
        <v/>
      </c>
      <c r="G62" s="20" t="str">
        <f>IF('Input data'!G68=0,"",'Input data'!G68)</f>
        <v/>
      </c>
      <c r="H62" s="9" t="str">
        <f>IF('Input data'!H68="","",'Input data'!H68)</f>
        <v/>
      </c>
      <c r="I62" s="4" t="str">
        <f t="shared" si="0"/>
        <v>No</v>
      </c>
      <c r="J62" s="20" t="str">
        <f t="shared" si="1"/>
        <v/>
      </c>
      <c r="K62" s="9" t="str">
        <f t="shared" si="2"/>
        <v/>
      </c>
      <c r="L62" s="9" t="str">
        <f>IF(AND(I62="Yes",'Input data'!I68=""),10,IF(I62="Yes",'Input data'!I68/J62,""))</f>
        <v/>
      </c>
      <c r="M62" s="21" t="str">
        <f>IF(AND(I62="Yes",'Input data'!J68=""),2,IF(I62="Yes",'Input data'!J68,""))</f>
        <v/>
      </c>
      <c r="N62" s="4" t="str">
        <f>IF(AND(I62="Yes",'Input data'!K68=""),"No",IF(I62="Yes",'Input data'!K68,""))</f>
        <v/>
      </c>
      <c r="O62" s="6" t="str">
        <f>IF(AND(I62="Yes",'Input data'!L68=""),3.5,IF(I62="Yes",'Input data'!L68,""))</f>
        <v/>
      </c>
      <c r="P62" s="6" t="str">
        <f>IF(AND(I62="Yes",'Input data'!M68=""),0.5,IF(I62="Yes",'Input data'!M68,""))</f>
        <v/>
      </c>
      <c r="Q62" s="21" t="str">
        <f>IF(AND(I62="Yes",'Input data'!N68=""),2,IF(I62="Yes",'Input data'!N68,""))</f>
        <v/>
      </c>
      <c r="R62" s="4" t="str">
        <f>IF(AND(I62="Yes",'Input data'!O68=""),"No",IF(I62="Yes",'Input data'!O68,""))</f>
        <v/>
      </c>
      <c r="S62" s="4" t="str">
        <f>IF(AND(I62="Yes",'Input data'!P68=""),"No",IF(I62="Yes",'Input data'!P68,""))</f>
        <v/>
      </c>
      <c r="T62" s="21" t="str">
        <f>IF(AND(I62="Yes",'Input data'!Q68=""),0,IF(I62="Yes",'Input data'!Q68/J62,""))</f>
        <v/>
      </c>
      <c r="U62" s="22" t="str">
        <f>IF(AND(I62="Yes",'Input data'!R68=""),80,IF(I62="Yes",'Input data'!R68,""))</f>
        <v/>
      </c>
    </row>
    <row r="63" spans="1:21" x14ac:dyDescent="0.3">
      <c r="A63" s="4" t="str">
        <f>IF('Input data'!A69="","",'Input data'!A69)</f>
        <v/>
      </c>
      <c r="B63" s="4" t="str">
        <f>IF('Input data'!B69="","",'Input data'!B69)</f>
        <v/>
      </c>
      <c r="C63" s="4" t="str">
        <f>IF('Input data'!C69="","",'Input data'!C69)</f>
        <v/>
      </c>
      <c r="D63" s="4" t="str">
        <f>IF('Input data'!D69="","",'Input data'!D69)</f>
        <v/>
      </c>
      <c r="E63" s="4" t="str">
        <f>IF('Input data'!E69="","",'Input data'!E69)</f>
        <v/>
      </c>
      <c r="F63" s="4" t="str">
        <f>IF('Input data'!F69="","",'Input data'!F69)</f>
        <v/>
      </c>
      <c r="G63" s="20" t="str">
        <f>IF('Input data'!G69=0,"",'Input data'!G69)</f>
        <v/>
      </c>
      <c r="H63" s="9" t="str">
        <f>IF('Input data'!H69="","",'Input data'!H69)</f>
        <v/>
      </c>
      <c r="I63" s="4" t="str">
        <f t="shared" si="0"/>
        <v>No</v>
      </c>
      <c r="J63" s="20" t="str">
        <f t="shared" si="1"/>
        <v/>
      </c>
      <c r="K63" s="9" t="str">
        <f t="shared" si="2"/>
        <v/>
      </c>
      <c r="L63" s="9" t="str">
        <f>IF(AND(I63="Yes",'Input data'!I69=""),10,IF(I63="Yes",'Input data'!I69/J63,""))</f>
        <v/>
      </c>
      <c r="M63" s="21" t="str">
        <f>IF(AND(I63="Yes",'Input data'!J69=""),2,IF(I63="Yes",'Input data'!J69,""))</f>
        <v/>
      </c>
      <c r="N63" s="4" t="str">
        <f>IF(AND(I63="Yes",'Input data'!K69=""),"No",IF(I63="Yes",'Input data'!K69,""))</f>
        <v/>
      </c>
      <c r="O63" s="6" t="str">
        <f>IF(AND(I63="Yes",'Input data'!L69=""),3.5,IF(I63="Yes",'Input data'!L69,""))</f>
        <v/>
      </c>
      <c r="P63" s="6" t="str">
        <f>IF(AND(I63="Yes",'Input data'!M69=""),0.5,IF(I63="Yes",'Input data'!M69,""))</f>
        <v/>
      </c>
      <c r="Q63" s="21" t="str">
        <f>IF(AND(I63="Yes",'Input data'!N69=""),2,IF(I63="Yes",'Input data'!N69,""))</f>
        <v/>
      </c>
      <c r="R63" s="4" t="str">
        <f>IF(AND(I63="Yes",'Input data'!O69=""),"No",IF(I63="Yes",'Input data'!O69,""))</f>
        <v/>
      </c>
      <c r="S63" s="4" t="str">
        <f>IF(AND(I63="Yes",'Input data'!P69=""),"No",IF(I63="Yes",'Input data'!P69,""))</f>
        <v/>
      </c>
      <c r="T63" s="21" t="str">
        <f>IF(AND(I63="Yes",'Input data'!Q69=""),0,IF(I63="Yes",'Input data'!Q69/J63,""))</f>
        <v/>
      </c>
      <c r="U63" s="22" t="str">
        <f>IF(AND(I63="Yes",'Input data'!R69=""),80,IF(I63="Yes",'Input data'!R69,""))</f>
        <v/>
      </c>
    </row>
    <row r="64" spans="1:21" x14ac:dyDescent="0.3">
      <c r="A64" s="4" t="str">
        <f>IF('Input data'!A70="","",'Input data'!A70)</f>
        <v/>
      </c>
      <c r="B64" s="4" t="str">
        <f>IF('Input data'!B70="","",'Input data'!B70)</f>
        <v/>
      </c>
      <c r="C64" s="4" t="str">
        <f>IF('Input data'!C70="","",'Input data'!C70)</f>
        <v/>
      </c>
      <c r="D64" s="4" t="str">
        <f>IF('Input data'!D70="","",'Input data'!D70)</f>
        <v/>
      </c>
      <c r="E64" s="4" t="str">
        <f>IF('Input data'!E70="","",'Input data'!E70)</f>
        <v/>
      </c>
      <c r="F64" s="4" t="str">
        <f>IF('Input data'!F70="","",'Input data'!F70)</f>
        <v/>
      </c>
      <c r="G64" s="20" t="str">
        <f>IF('Input data'!G70=0,"",'Input data'!G70)</f>
        <v/>
      </c>
      <c r="H64" s="9" t="str">
        <f>IF('Input data'!H70="","",'Input data'!H70)</f>
        <v/>
      </c>
      <c r="I64" s="4" t="str">
        <f t="shared" si="0"/>
        <v>No</v>
      </c>
      <c r="J64" s="20" t="str">
        <f t="shared" si="1"/>
        <v/>
      </c>
      <c r="K64" s="9" t="str">
        <f t="shared" si="2"/>
        <v/>
      </c>
      <c r="L64" s="9" t="str">
        <f>IF(AND(I64="Yes",'Input data'!I70=""),10,IF(I64="Yes",'Input data'!I70/J64,""))</f>
        <v/>
      </c>
      <c r="M64" s="21" t="str">
        <f>IF(AND(I64="Yes",'Input data'!J70=""),2,IF(I64="Yes",'Input data'!J70,""))</f>
        <v/>
      </c>
      <c r="N64" s="4" t="str">
        <f>IF(AND(I64="Yes",'Input data'!K70=""),"No",IF(I64="Yes",'Input data'!K70,""))</f>
        <v/>
      </c>
      <c r="O64" s="6" t="str">
        <f>IF(AND(I64="Yes",'Input data'!L70=""),3.5,IF(I64="Yes",'Input data'!L70,""))</f>
        <v/>
      </c>
      <c r="P64" s="6" t="str">
        <f>IF(AND(I64="Yes",'Input data'!M70=""),0.5,IF(I64="Yes",'Input data'!M70,""))</f>
        <v/>
      </c>
      <c r="Q64" s="21" t="str">
        <f>IF(AND(I64="Yes",'Input data'!N70=""),2,IF(I64="Yes",'Input data'!N70,""))</f>
        <v/>
      </c>
      <c r="R64" s="4" t="str">
        <f>IF(AND(I64="Yes",'Input data'!O70=""),"No",IF(I64="Yes",'Input data'!O70,""))</f>
        <v/>
      </c>
      <c r="S64" s="4" t="str">
        <f>IF(AND(I64="Yes",'Input data'!P70=""),"No",IF(I64="Yes",'Input data'!P70,""))</f>
        <v/>
      </c>
      <c r="T64" s="21" t="str">
        <f>IF(AND(I64="Yes",'Input data'!Q70=""),0,IF(I64="Yes",'Input data'!Q70/J64,""))</f>
        <v/>
      </c>
      <c r="U64" s="22" t="str">
        <f>IF(AND(I64="Yes",'Input data'!R70=""),80,IF(I64="Yes",'Input data'!R70,""))</f>
        <v/>
      </c>
    </row>
    <row r="65" spans="1:21" x14ac:dyDescent="0.3">
      <c r="A65" s="4" t="str">
        <f>IF('Input data'!A71="","",'Input data'!A71)</f>
        <v/>
      </c>
      <c r="B65" s="4" t="str">
        <f>IF('Input data'!B71="","",'Input data'!B71)</f>
        <v/>
      </c>
      <c r="C65" s="4" t="str">
        <f>IF('Input data'!C71="","",'Input data'!C71)</f>
        <v/>
      </c>
      <c r="D65" s="4" t="str">
        <f>IF('Input data'!D71="","",'Input data'!D71)</f>
        <v/>
      </c>
      <c r="E65" s="4" t="str">
        <f>IF('Input data'!E71="","",'Input data'!E71)</f>
        <v/>
      </c>
      <c r="F65" s="4" t="str">
        <f>IF('Input data'!F71="","",'Input data'!F71)</f>
        <v/>
      </c>
      <c r="G65" s="20" t="str">
        <f>IF('Input data'!G71=0,"",'Input data'!G71)</f>
        <v/>
      </c>
      <c r="H65" s="9" t="str">
        <f>IF('Input data'!H71="","",'Input data'!H71)</f>
        <v/>
      </c>
      <c r="I65" s="4" t="str">
        <f t="shared" si="0"/>
        <v>No</v>
      </c>
      <c r="J65" s="20" t="str">
        <f t="shared" si="1"/>
        <v/>
      </c>
      <c r="K65" s="9" t="str">
        <f t="shared" si="2"/>
        <v/>
      </c>
      <c r="L65" s="9" t="str">
        <f>IF(AND(I65="Yes",'Input data'!I71=""),10,IF(I65="Yes",'Input data'!I71/J65,""))</f>
        <v/>
      </c>
      <c r="M65" s="21" t="str">
        <f>IF(AND(I65="Yes",'Input data'!J71=""),2,IF(I65="Yes",'Input data'!J71,""))</f>
        <v/>
      </c>
      <c r="N65" s="4" t="str">
        <f>IF(AND(I65="Yes",'Input data'!K71=""),"No",IF(I65="Yes",'Input data'!K71,""))</f>
        <v/>
      </c>
      <c r="O65" s="6" t="str">
        <f>IF(AND(I65="Yes",'Input data'!L71=""),3.5,IF(I65="Yes",'Input data'!L71,""))</f>
        <v/>
      </c>
      <c r="P65" s="6" t="str">
        <f>IF(AND(I65="Yes",'Input data'!M71=""),0.5,IF(I65="Yes",'Input data'!M71,""))</f>
        <v/>
      </c>
      <c r="Q65" s="21" t="str">
        <f>IF(AND(I65="Yes",'Input data'!N71=""),2,IF(I65="Yes",'Input data'!N71,""))</f>
        <v/>
      </c>
      <c r="R65" s="4" t="str">
        <f>IF(AND(I65="Yes",'Input data'!O71=""),"No",IF(I65="Yes",'Input data'!O71,""))</f>
        <v/>
      </c>
      <c r="S65" s="4" t="str">
        <f>IF(AND(I65="Yes",'Input data'!P71=""),"No",IF(I65="Yes",'Input data'!P71,""))</f>
        <v/>
      </c>
      <c r="T65" s="21" t="str">
        <f>IF(AND(I65="Yes",'Input data'!Q71=""),0,IF(I65="Yes",'Input data'!Q71/J65,""))</f>
        <v/>
      </c>
      <c r="U65" s="22" t="str">
        <f>IF(AND(I65="Yes",'Input data'!R71=""),80,IF(I65="Yes",'Input data'!R71,""))</f>
        <v/>
      </c>
    </row>
    <row r="66" spans="1:21" x14ac:dyDescent="0.3">
      <c r="A66" s="4" t="str">
        <f>IF('Input data'!A72="","",'Input data'!A72)</f>
        <v/>
      </c>
      <c r="B66" s="4" t="str">
        <f>IF('Input data'!B72="","",'Input data'!B72)</f>
        <v/>
      </c>
      <c r="C66" s="4" t="str">
        <f>IF('Input data'!C72="","",'Input data'!C72)</f>
        <v/>
      </c>
      <c r="D66" s="4" t="str">
        <f>IF('Input data'!D72="","",'Input data'!D72)</f>
        <v/>
      </c>
      <c r="E66" s="4" t="str">
        <f>IF('Input data'!E72="","",'Input data'!E72)</f>
        <v/>
      </c>
      <c r="F66" s="4" t="str">
        <f>IF('Input data'!F72="","",'Input data'!F72)</f>
        <v/>
      </c>
      <c r="G66" s="20" t="str">
        <f>IF('Input data'!G72=0,"",'Input data'!G72)</f>
        <v/>
      </c>
      <c r="H66" s="9" t="str">
        <f>IF('Input data'!H72="","",'Input data'!H72)</f>
        <v/>
      </c>
      <c r="I66" s="4" t="str">
        <f t="shared" si="0"/>
        <v>No</v>
      </c>
      <c r="J66" s="20" t="str">
        <f t="shared" si="1"/>
        <v/>
      </c>
      <c r="K66" s="9" t="str">
        <f t="shared" si="2"/>
        <v/>
      </c>
      <c r="L66" s="9" t="str">
        <f>IF(AND(I66="Yes",'Input data'!I72=""),10,IF(I66="Yes",'Input data'!I72/J66,""))</f>
        <v/>
      </c>
      <c r="M66" s="21" t="str">
        <f>IF(AND(I66="Yes",'Input data'!J72=""),2,IF(I66="Yes",'Input data'!J72,""))</f>
        <v/>
      </c>
      <c r="N66" s="4" t="str">
        <f>IF(AND(I66="Yes",'Input data'!K72=""),"No",IF(I66="Yes",'Input data'!K72,""))</f>
        <v/>
      </c>
      <c r="O66" s="6" t="str">
        <f>IF(AND(I66="Yes",'Input data'!L72=""),3.5,IF(I66="Yes",'Input data'!L72,""))</f>
        <v/>
      </c>
      <c r="P66" s="6" t="str">
        <f>IF(AND(I66="Yes",'Input data'!M72=""),0.5,IF(I66="Yes",'Input data'!M72,""))</f>
        <v/>
      </c>
      <c r="Q66" s="21" t="str">
        <f>IF(AND(I66="Yes",'Input data'!N72=""),2,IF(I66="Yes",'Input data'!N72,""))</f>
        <v/>
      </c>
      <c r="R66" s="4" t="str">
        <f>IF(AND(I66="Yes",'Input data'!O72=""),"No",IF(I66="Yes",'Input data'!O72,""))</f>
        <v/>
      </c>
      <c r="S66" s="4" t="str">
        <f>IF(AND(I66="Yes",'Input data'!P72=""),"No",IF(I66="Yes",'Input data'!P72,""))</f>
        <v/>
      </c>
      <c r="T66" s="21" t="str">
        <f>IF(AND(I66="Yes",'Input data'!Q72=""),0,IF(I66="Yes",'Input data'!Q72/J66,""))</f>
        <v/>
      </c>
      <c r="U66" s="22" t="str">
        <f>IF(AND(I66="Yes",'Input data'!R72=""),80,IF(I66="Yes",'Input data'!R72,""))</f>
        <v/>
      </c>
    </row>
    <row r="67" spans="1:21" x14ac:dyDescent="0.3">
      <c r="A67" s="4" t="str">
        <f>IF('Input data'!A73="","",'Input data'!A73)</f>
        <v/>
      </c>
      <c r="B67" s="4" t="str">
        <f>IF('Input data'!B73="","",'Input data'!B73)</f>
        <v/>
      </c>
      <c r="C67" s="4" t="str">
        <f>IF('Input data'!C73="","",'Input data'!C73)</f>
        <v/>
      </c>
      <c r="D67" s="4" t="str">
        <f>IF('Input data'!D73="","",'Input data'!D73)</f>
        <v/>
      </c>
      <c r="E67" s="4" t="str">
        <f>IF('Input data'!E73="","",'Input data'!E73)</f>
        <v/>
      </c>
      <c r="F67" s="4" t="str">
        <f>IF('Input data'!F73="","",'Input data'!F73)</f>
        <v/>
      </c>
      <c r="G67" s="20" t="str">
        <f>IF('Input data'!G73=0,"",'Input data'!G73)</f>
        <v/>
      </c>
      <c r="H67" s="9" t="str">
        <f>IF('Input data'!H73="","",'Input data'!H73)</f>
        <v/>
      </c>
      <c r="I67" s="4" t="str">
        <f t="shared" si="0"/>
        <v>No</v>
      </c>
      <c r="J67" s="20" t="str">
        <f t="shared" si="1"/>
        <v/>
      </c>
      <c r="K67" s="9" t="str">
        <f t="shared" si="2"/>
        <v/>
      </c>
      <c r="L67" s="9" t="str">
        <f>IF(AND(I67="Yes",'Input data'!I73=""),10,IF(I67="Yes",'Input data'!I73/J67,""))</f>
        <v/>
      </c>
      <c r="M67" s="21" t="str">
        <f>IF(AND(I67="Yes",'Input data'!J73=""),2,IF(I67="Yes",'Input data'!J73,""))</f>
        <v/>
      </c>
      <c r="N67" s="4" t="str">
        <f>IF(AND(I67="Yes",'Input data'!K73=""),"No",IF(I67="Yes",'Input data'!K73,""))</f>
        <v/>
      </c>
      <c r="O67" s="6" t="str">
        <f>IF(AND(I67="Yes",'Input data'!L73=""),3.5,IF(I67="Yes",'Input data'!L73,""))</f>
        <v/>
      </c>
      <c r="P67" s="6" t="str">
        <f>IF(AND(I67="Yes",'Input data'!M73=""),0.5,IF(I67="Yes",'Input data'!M73,""))</f>
        <v/>
      </c>
      <c r="Q67" s="21" t="str">
        <f>IF(AND(I67="Yes",'Input data'!N73=""),2,IF(I67="Yes",'Input data'!N73,""))</f>
        <v/>
      </c>
      <c r="R67" s="4" t="str">
        <f>IF(AND(I67="Yes",'Input data'!O73=""),"No",IF(I67="Yes",'Input data'!O73,""))</f>
        <v/>
      </c>
      <c r="S67" s="4" t="str">
        <f>IF(AND(I67="Yes",'Input data'!P73=""),"No",IF(I67="Yes",'Input data'!P73,""))</f>
        <v/>
      </c>
      <c r="T67" s="21" t="str">
        <f>IF(AND(I67="Yes",'Input data'!Q73=""),0,IF(I67="Yes",'Input data'!Q73/J67,""))</f>
        <v/>
      </c>
      <c r="U67" s="22" t="str">
        <f>IF(AND(I67="Yes",'Input data'!R73=""),80,IF(I67="Yes",'Input data'!R73,""))</f>
        <v/>
      </c>
    </row>
    <row r="68" spans="1:21" x14ac:dyDescent="0.3">
      <c r="A68" s="4" t="str">
        <f>IF('Input data'!A74="","",'Input data'!A74)</f>
        <v/>
      </c>
      <c r="B68" s="4" t="str">
        <f>IF('Input data'!B74="","",'Input data'!B74)</f>
        <v/>
      </c>
      <c r="C68" s="4" t="str">
        <f>IF('Input data'!C74="","",'Input data'!C74)</f>
        <v/>
      </c>
      <c r="D68" s="4" t="str">
        <f>IF('Input data'!D74="","",'Input data'!D74)</f>
        <v/>
      </c>
      <c r="E68" s="4" t="str">
        <f>IF('Input data'!E74="","",'Input data'!E74)</f>
        <v/>
      </c>
      <c r="F68" s="4" t="str">
        <f>IF('Input data'!F74="","",'Input data'!F74)</f>
        <v/>
      </c>
      <c r="G68" s="20" t="str">
        <f>IF('Input data'!G74=0,"",'Input data'!G74)</f>
        <v/>
      </c>
      <c r="H68" s="9" t="str">
        <f>IF('Input data'!H74="","",'Input data'!H74)</f>
        <v/>
      </c>
      <c r="I68" s="4" t="str">
        <f t="shared" si="0"/>
        <v>No</v>
      </c>
      <c r="J68" s="20" t="str">
        <f t="shared" si="1"/>
        <v/>
      </c>
      <c r="K68" s="9" t="str">
        <f t="shared" si="2"/>
        <v/>
      </c>
      <c r="L68" s="9" t="str">
        <f>IF(AND(I68="Yes",'Input data'!I74=""),10,IF(I68="Yes",'Input data'!I74/J68,""))</f>
        <v/>
      </c>
      <c r="M68" s="21" t="str">
        <f>IF(AND(I68="Yes",'Input data'!J74=""),2,IF(I68="Yes",'Input data'!J74,""))</f>
        <v/>
      </c>
      <c r="N68" s="4" t="str">
        <f>IF(AND(I68="Yes",'Input data'!K74=""),"No",IF(I68="Yes",'Input data'!K74,""))</f>
        <v/>
      </c>
      <c r="O68" s="6" t="str">
        <f>IF(AND(I68="Yes",'Input data'!L74=""),3.5,IF(I68="Yes",'Input data'!L74,""))</f>
        <v/>
      </c>
      <c r="P68" s="6" t="str">
        <f>IF(AND(I68="Yes",'Input data'!M74=""),0.5,IF(I68="Yes",'Input data'!M74,""))</f>
        <v/>
      </c>
      <c r="Q68" s="21" t="str">
        <f>IF(AND(I68="Yes",'Input data'!N74=""),2,IF(I68="Yes",'Input data'!N74,""))</f>
        <v/>
      </c>
      <c r="R68" s="4" t="str">
        <f>IF(AND(I68="Yes",'Input data'!O74=""),"No",IF(I68="Yes",'Input data'!O74,""))</f>
        <v/>
      </c>
      <c r="S68" s="4" t="str">
        <f>IF(AND(I68="Yes",'Input data'!P74=""),"No",IF(I68="Yes",'Input data'!P74,""))</f>
        <v/>
      </c>
      <c r="T68" s="21" t="str">
        <f>IF(AND(I68="Yes",'Input data'!Q74=""),0,IF(I68="Yes",'Input data'!Q74/J68,""))</f>
        <v/>
      </c>
      <c r="U68" s="22" t="str">
        <f>IF(AND(I68="Yes",'Input data'!R74=""),80,IF(I68="Yes",'Input data'!R74,""))</f>
        <v/>
      </c>
    </row>
    <row r="69" spans="1:21" x14ac:dyDescent="0.3">
      <c r="A69" s="4" t="str">
        <f>IF('Input data'!A75="","",'Input data'!A75)</f>
        <v/>
      </c>
      <c r="B69" s="4" t="str">
        <f>IF('Input data'!B75="","",'Input data'!B75)</f>
        <v/>
      </c>
      <c r="C69" s="4" t="str">
        <f>IF('Input data'!C75="","",'Input data'!C75)</f>
        <v/>
      </c>
      <c r="D69" s="4" t="str">
        <f>IF('Input data'!D75="","",'Input data'!D75)</f>
        <v/>
      </c>
      <c r="E69" s="4" t="str">
        <f>IF('Input data'!E75="","",'Input data'!E75)</f>
        <v/>
      </c>
      <c r="F69" s="4" t="str">
        <f>IF('Input data'!F75="","",'Input data'!F75)</f>
        <v/>
      </c>
      <c r="G69" s="20" t="str">
        <f>IF('Input data'!G75=0,"",'Input data'!G75)</f>
        <v/>
      </c>
      <c r="H69" s="9" t="str">
        <f>IF('Input data'!H75="","",'Input data'!H75)</f>
        <v/>
      </c>
      <c r="I69" s="4" t="str">
        <f t="shared" si="0"/>
        <v>No</v>
      </c>
      <c r="J69" s="20" t="str">
        <f t="shared" si="1"/>
        <v/>
      </c>
      <c r="K69" s="9" t="str">
        <f t="shared" si="2"/>
        <v/>
      </c>
      <c r="L69" s="9" t="str">
        <f>IF(AND(I69="Yes",'Input data'!I75=""),10,IF(I69="Yes",'Input data'!I75/J69,""))</f>
        <v/>
      </c>
      <c r="M69" s="21" t="str">
        <f>IF(AND(I69="Yes",'Input data'!J75=""),2,IF(I69="Yes",'Input data'!J75,""))</f>
        <v/>
      </c>
      <c r="N69" s="4" t="str">
        <f>IF(AND(I69="Yes",'Input data'!K75=""),"No",IF(I69="Yes",'Input data'!K75,""))</f>
        <v/>
      </c>
      <c r="O69" s="6" t="str">
        <f>IF(AND(I69="Yes",'Input data'!L75=""),3.5,IF(I69="Yes",'Input data'!L75,""))</f>
        <v/>
      </c>
      <c r="P69" s="6" t="str">
        <f>IF(AND(I69="Yes",'Input data'!M75=""),0.5,IF(I69="Yes",'Input data'!M75,""))</f>
        <v/>
      </c>
      <c r="Q69" s="21" t="str">
        <f>IF(AND(I69="Yes",'Input data'!N75=""),2,IF(I69="Yes",'Input data'!N75,""))</f>
        <v/>
      </c>
      <c r="R69" s="4" t="str">
        <f>IF(AND(I69="Yes",'Input data'!O75=""),"No",IF(I69="Yes",'Input data'!O75,""))</f>
        <v/>
      </c>
      <c r="S69" s="4" t="str">
        <f>IF(AND(I69="Yes",'Input data'!P75=""),"No",IF(I69="Yes",'Input data'!P75,""))</f>
        <v/>
      </c>
      <c r="T69" s="21" t="str">
        <f>IF(AND(I69="Yes",'Input data'!Q75=""),0,IF(I69="Yes",'Input data'!Q75/J69,""))</f>
        <v/>
      </c>
      <c r="U69" s="22" t="str">
        <f>IF(AND(I69="Yes",'Input data'!R75=""),80,IF(I69="Yes",'Input data'!R75,""))</f>
        <v/>
      </c>
    </row>
    <row r="70" spans="1:21" x14ac:dyDescent="0.3">
      <c r="A70" s="4" t="str">
        <f>IF('Input data'!A76="","",'Input data'!A76)</f>
        <v/>
      </c>
      <c r="B70" s="4" t="str">
        <f>IF('Input data'!B76="","",'Input data'!B76)</f>
        <v/>
      </c>
      <c r="C70" s="4" t="str">
        <f>IF('Input data'!C76="","",'Input data'!C76)</f>
        <v/>
      </c>
      <c r="D70" s="4" t="str">
        <f>IF('Input data'!D76="","",'Input data'!D76)</f>
        <v/>
      </c>
      <c r="E70" s="4" t="str">
        <f>IF('Input data'!E76="","",'Input data'!E76)</f>
        <v/>
      </c>
      <c r="F70" s="4" t="str">
        <f>IF('Input data'!F76="","",'Input data'!F76)</f>
        <v/>
      </c>
      <c r="G70" s="20" t="str">
        <f>IF('Input data'!G76=0,"",'Input data'!G76)</f>
        <v/>
      </c>
      <c r="H70" s="9" t="str">
        <f>IF('Input data'!H76="","",'Input data'!H76)</f>
        <v/>
      </c>
      <c r="I70" s="4" t="str">
        <f t="shared" si="0"/>
        <v>No</v>
      </c>
      <c r="J70" s="20" t="str">
        <f t="shared" si="1"/>
        <v/>
      </c>
      <c r="K70" s="9" t="str">
        <f t="shared" si="2"/>
        <v/>
      </c>
      <c r="L70" s="9" t="str">
        <f>IF(AND(I70="Yes",'Input data'!I76=""),10,IF(I70="Yes",'Input data'!I76/J70,""))</f>
        <v/>
      </c>
      <c r="M70" s="21" t="str">
        <f>IF(AND(I70="Yes",'Input data'!J76=""),2,IF(I70="Yes",'Input data'!J76,""))</f>
        <v/>
      </c>
      <c r="N70" s="4" t="str">
        <f>IF(AND(I70="Yes",'Input data'!K76=""),"No",IF(I70="Yes",'Input data'!K76,""))</f>
        <v/>
      </c>
      <c r="O70" s="6" t="str">
        <f>IF(AND(I70="Yes",'Input data'!L76=""),3.5,IF(I70="Yes",'Input data'!L76,""))</f>
        <v/>
      </c>
      <c r="P70" s="6" t="str">
        <f>IF(AND(I70="Yes",'Input data'!M76=""),0.5,IF(I70="Yes",'Input data'!M76,""))</f>
        <v/>
      </c>
      <c r="Q70" s="21" t="str">
        <f>IF(AND(I70="Yes",'Input data'!N76=""),2,IF(I70="Yes",'Input data'!N76,""))</f>
        <v/>
      </c>
      <c r="R70" s="4" t="str">
        <f>IF(AND(I70="Yes",'Input data'!O76=""),"No",IF(I70="Yes",'Input data'!O76,""))</f>
        <v/>
      </c>
      <c r="S70" s="4" t="str">
        <f>IF(AND(I70="Yes",'Input data'!P76=""),"No",IF(I70="Yes",'Input data'!P76,""))</f>
        <v/>
      </c>
      <c r="T70" s="21" t="str">
        <f>IF(AND(I70="Yes",'Input data'!Q76=""),0,IF(I70="Yes",'Input data'!Q76/J70,""))</f>
        <v/>
      </c>
      <c r="U70" s="22" t="str">
        <f>IF(AND(I70="Yes",'Input data'!R76=""),80,IF(I70="Yes",'Input data'!R76,""))</f>
        <v/>
      </c>
    </row>
    <row r="71" spans="1:21" x14ac:dyDescent="0.3">
      <c r="A71" s="4" t="str">
        <f>IF('Input data'!A77="","",'Input data'!A77)</f>
        <v/>
      </c>
      <c r="B71" s="4" t="str">
        <f>IF('Input data'!B77="","",'Input data'!B77)</f>
        <v/>
      </c>
      <c r="C71" s="4" t="str">
        <f>IF('Input data'!C77="","",'Input data'!C77)</f>
        <v/>
      </c>
      <c r="D71" s="4" t="str">
        <f>IF('Input data'!D77="","",'Input data'!D77)</f>
        <v/>
      </c>
      <c r="E71" s="4" t="str">
        <f>IF('Input data'!E77="","",'Input data'!E77)</f>
        <v/>
      </c>
      <c r="F71" s="4" t="str">
        <f>IF('Input data'!F77="","",'Input data'!F77)</f>
        <v/>
      </c>
      <c r="G71" s="20" t="str">
        <f>IF('Input data'!G77=0,"",'Input data'!G77)</f>
        <v/>
      </c>
      <c r="H71" s="9" t="str">
        <f>IF('Input data'!H77="","",'Input data'!H77)</f>
        <v/>
      </c>
      <c r="I71" s="4" t="str">
        <f t="shared" ref="I71:I134" si="3">IF(AND(G71&gt;0,G71&lt;100,H71&gt;0.5,H71&lt;50000.5),"Yes","No")</f>
        <v>No</v>
      </c>
      <c r="J71" s="20" t="str">
        <f t="shared" ref="J71:J134" si="4">IF(I71="Yes",G71,"")</f>
        <v/>
      </c>
      <c r="K71" s="9" t="str">
        <f t="shared" ref="K71:K134" si="5">IF(I71="Yes",H71,"")</f>
        <v/>
      </c>
      <c r="L71" s="9" t="str">
        <f>IF(AND(I71="Yes",'Input data'!I77=""),10,IF(I71="Yes",'Input data'!I77/J71,""))</f>
        <v/>
      </c>
      <c r="M71" s="21" t="str">
        <f>IF(AND(I71="Yes",'Input data'!J77=""),2,IF(I71="Yes",'Input data'!J77,""))</f>
        <v/>
      </c>
      <c r="N71" s="4" t="str">
        <f>IF(AND(I71="Yes",'Input data'!K77=""),"No",IF(I71="Yes",'Input data'!K77,""))</f>
        <v/>
      </c>
      <c r="O71" s="6" t="str">
        <f>IF(AND(I71="Yes",'Input data'!L77=""),3.5,IF(I71="Yes",'Input data'!L77,""))</f>
        <v/>
      </c>
      <c r="P71" s="6" t="str">
        <f>IF(AND(I71="Yes",'Input data'!M77=""),0.5,IF(I71="Yes",'Input data'!M77,""))</f>
        <v/>
      </c>
      <c r="Q71" s="21" t="str">
        <f>IF(AND(I71="Yes",'Input data'!N77=""),2,IF(I71="Yes",'Input data'!N77,""))</f>
        <v/>
      </c>
      <c r="R71" s="4" t="str">
        <f>IF(AND(I71="Yes",'Input data'!O77=""),"No",IF(I71="Yes",'Input data'!O77,""))</f>
        <v/>
      </c>
      <c r="S71" s="4" t="str">
        <f>IF(AND(I71="Yes",'Input data'!P77=""),"No",IF(I71="Yes",'Input data'!P77,""))</f>
        <v/>
      </c>
      <c r="T71" s="21" t="str">
        <f>IF(AND(I71="Yes",'Input data'!Q77=""),0,IF(I71="Yes",'Input data'!Q77/J71,""))</f>
        <v/>
      </c>
      <c r="U71" s="22" t="str">
        <f>IF(AND(I71="Yes",'Input data'!R77=""),80,IF(I71="Yes",'Input data'!R77,""))</f>
        <v/>
      </c>
    </row>
    <row r="72" spans="1:21" x14ac:dyDescent="0.3">
      <c r="A72" s="4" t="str">
        <f>IF('Input data'!A78="","",'Input data'!A78)</f>
        <v/>
      </c>
      <c r="B72" s="4" t="str">
        <f>IF('Input data'!B78="","",'Input data'!B78)</f>
        <v/>
      </c>
      <c r="C72" s="4" t="str">
        <f>IF('Input data'!C78="","",'Input data'!C78)</f>
        <v/>
      </c>
      <c r="D72" s="4" t="str">
        <f>IF('Input data'!D78="","",'Input data'!D78)</f>
        <v/>
      </c>
      <c r="E72" s="4" t="str">
        <f>IF('Input data'!E78="","",'Input data'!E78)</f>
        <v/>
      </c>
      <c r="F72" s="4" t="str">
        <f>IF('Input data'!F78="","",'Input data'!F78)</f>
        <v/>
      </c>
      <c r="G72" s="20" t="str">
        <f>IF('Input data'!G78=0,"",'Input data'!G78)</f>
        <v/>
      </c>
      <c r="H72" s="9" t="str">
        <f>IF('Input data'!H78="","",'Input data'!H78)</f>
        <v/>
      </c>
      <c r="I72" s="4" t="str">
        <f t="shared" si="3"/>
        <v>No</v>
      </c>
      <c r="J72" s="20" t="str">
        <f t="shared" si="4"/>
        <v/>
      </c>
      <c r="K72" s="9" t="str">
        <f t="shared" si="5"/>
        <v/>
      </c>
      <c r="L72" s="9" t="str">
        <f>IF(AND(I72="Yes",'Input data'!I78=""),10,IF(I72="Yes",'Input data'!I78/J72,""))</f>
        <v/>
      </c>
      <c r="M72" s="21" t="str">
        <f>IF(AND(I72="Yes",'Input data'!J78=""),2,IF(I72="Yes",'Input data'!J78,""))</f>
        <v/>
      </c>
      <c r="N72" s="4" t="str">
        <f>IF(AND(I72="Yes",'Input data'!K78=""),"No",IF(I72="Yes",'Input data'!K78,""))</f>
        <v/>
      </c>
      <c r="O72" s="6" t="str">
        <f>IF(AND(I72="Yes",'Input data'!L78=""),3.5,IF(I72="Yes",'Input data'!L78,""))</f>
        <v/>
      </c>
      <c r="P72" s="6" t="str">
        <f>IF(AND(I72="Yes",'Input data'!M78=""),0.5,IF(I72="Yes",'Input data'!M78,""))</f>
        <v/>
      </c>
      <c r="Q72" s="21" t="str">
        <f>IF(AND(I72="Yes",'Input data'!N78=""),2,IF(I72="Yes",'Input data'!N78,""))</f>
        <v/>
      </c>
      <c r="R72" s="4" t="str">
        <f>IF(AND(I72="Yes",'Input data'!O78=""),"No",IF(I72="Yes",'Input data'!O78,""))</f>
        <v/>
      </c>
      <c r="S72" s="4" t="str">
        <f>IF(AND(I72="Yes",'Input data'!P78=""),"No",IF(I72="Yes",'Input data'!P78,""))</f>
        <v/>
      </c>
      <c r="T72" s="21" t="str">
        <f>IF(AND(I72="Yes",'Input data'!Q78=""),0,IF(I72="Yes",'Input data'!Q78/J72,""))</f>
        <v/>
      </c>
      <c r="U72" s="22" t="str">
        <f>IF(AND(I72="Yes",'Input data'!R78=""),80,IF(I72="Yes",'Input data'!R78,""))</f>
        <v/>
      </c>
    </row>
    <row r="73" spans="1:21" x14ac:dyDescent="0.3">
      <c r="A73" s="4" t="str">
        <f>IF('Input data'!A79="","",'Input data'!A79)</f>
        <v/>
      </c>
      <c r="B73" s="4" t="str">
        <f>IF('Input data'!B79="","",'Input data'!B79)</f>
        <v/>
      </c>
      <c r="C73" s="4" t="str">
        <f>IF('Input data'!C79="","",'Input data'!C79)</f>
        <v/>
      </c>
      <c r="D73" s="4" t="str">
        <f>IF('Input data'!D79="","",'Input data'!D79)</f>
        <v/>
      </c>
      <c r="E73" s="4" t="str">
        <f>IF('Input data'!E79="","",'Input data'!E79)</f>
        <v/>
      </c>
      <c r="F73" s="4" t="str">
        <f>IF('Input data'!F79="","",'Input data'!F79)</f>
        <v/>
      </c>
      <c r="G73" s="20" t="str">
        <f>IF('Input data'!G79=0,"",'Input data'!G79)</f>
        <v/>
      </c>
      <c r="H73" s="9" t="str">
        <f>IF('Input data'!H79="","",'Input data'!H79)</f>
        <v/>
      </c>
      <c r="I73" s="4" t="str">
        <f t="shared" si="3"/>
        <v>No</v>
      </c>
      <c r="J73" s="20" t="str">
        <f t="shared" si="4"/>
        <v/>
      </c>
      <c r="K73" s="9" t="str">
        <f t="shared" si="5"/>
        <v/>
      </c>
      <c r="L73" s="9" t="str">
        <f>IF(AND(I73="Yes",'Input data'!I79=""),10,IF(I73="Yes",'Input data'!I79/J73,""))</f>
        <v/>
      </c>
      <c r="M73" s="21" t="str">
        <f>IF(AND(I73="Yes",'Input data'!J79=""),2,IF(I73="Yes",'Input data'!J79,""))</f>
        <v/>
      </c>
      <c r="N73" s="4" t="str">
        <f>IF(AND(I73="Yes",'Input data'!K79=""),"No",IF(I73="Yes",'Input data'!K79,""))</f>
        <v/>
      </c>
      <c r="O73" s="6" t="str">
        <f>IF(AND(I73="Yes",'Input data'!L79=""),3.5,IF(I73="Yes",'Input data'!L79,""))</f>
        <v/>
      </c>
      <c r="P73" s="6" t="str">
        <f>IF(AND(I73="Yes",'Input data'!M79=""),0.5,IF(I73="Yes",'Input data'!M79,""))</f>
        <v/>
      </c>
      <c r="Q73" s="21" t="str">
        <f>IF(AND(I73="Yes",'Input data'!N79=""),2,IF(I73="Yes",'Input data'!N79,""))</f>
        <v/>
      </c>
      <c r="R73" s="4" t="str">
        <f>IF(AND(I73="Yes",'Input data'!O79=""),"No",IF(I73="Yes",'Input data'!O79,""))</f>
        <v/>
      </c>
      <c r="S73" s="4" t="str">
        <f>IF(AND(I73="Yes",'Input data'!P79=""),"No",IF(I73="Yes",'Input data'!P79,""))</f>
        <v/>
      </c>
      <c r="T73" s="21" t="str">
        <f>IF(AND(I73="Yes",'Input data'!Q79=""),0,IF(I73="Yes",'Input data'!Q79/J73,""))</f>
        <v/>
      </c>
      <c r="U73" s="22" t="str">
        <f>IF(AND(I73="Yes",'Input data'!R79=""),80,IF(I73="Yes",'Input data'!R79,""))</f>
        <v/>
      </c>
    </row>
    <row r="74" spans="1:21" x14ac:dyDescent="0.3">
      <c r="A74" s="4" t="str">
        <f>IF('Input data'!A80="","",'Input data'!A80)</f>
        <v/>
      </c>
      <c r="B74" s="4" t="str">
        <f>IF('Input data'!B80="","",'Input data'!B80)</f>
        <v/>
      </c>
      <c r="C74" s="4" t="str">
        <f>IF('Input data'!C80="","",'Input data'!C80)</f>
        <v/>
      </c>
      <c r="D74" s="4" t="str">
        <f>IF('Input data'!D80="","",'Input data'!D80)</f>
        <v/>
      </c>
      <c r="E74" s="4" t="str">
        <f>IF('Input data'!E80="","",'Input data'!E80)</f>
        <v/>
      </c>
      <c r="F74" s="4" t="str">
        <f>IF('Input data'!F80="","",'Input data'!F80)</f>
        <v/>
      </c>
      <c r="G74" s="20" t="str">
        <f>IF('Input data'!G80=0,"",'Input data'!G80)</f>
        <v/>
      </c>
      <c r="H74" s="9" t="str">
        <f>IF('Input data'!H80="","",'Input data'!H80)</f>
        <v/>
      </c>
      <c r="I74" s="4" t="str">
        <f t="shared" si="3"/>
        <v>No</v>
      </c>
      <c r="J74" s="20" t="str">
        <f t="shared" si="4"/>
        <v/>
      </c>
      <c r="K74" s="9" t="str">
        <f t="shared" si="5"/>
        <v/>
      </c>
      <c r="L74" s="9" t="str">
        <f>IF(AND(I74="Yes",'Input data'!I80=""),10,IF(I74="Yes",'Input data'!I80/J74,""))</f>
        <v/>
      </c>
      <c r="M74" s="21" t="str">
        <f>IF(AND(I74="Yes",'Input data'!J80=""),2,IF(I74="Yes",'Input data'!J80,""))</f>
        <v/>
      </c>
      <c r="N74" s="4" t="str">
        <f>IF(AND(I74="Yes",'Input data'!K80=""),"No",IF(I74="Yes",'Input data'!K80,""))</f>
        <v/>
      </c>
      <c r="O74" s="6" t="str">
        <f>IF(AND(I74="Yes",'Input data'!L80=""),3.5,IF(I74="Yes",'Input data'!L80,""))</f>
        <v/>
      </c>
      <c r="P74" s="6" t="str">
        <f>IF(AND(I74="Yes",'Input data'!M80=""),0.5,IF(I74="Yes",'Input data'!M80,""))</f>
        <v/>
      </c>
      <c r="Q74" s="21" t="str">
        <f>IF(AND(I74="Yes",'Input data'!N80=""),2,IF(I74="Yes",'Input data'!N80,""))</f>
        <v/>
      </c>
      <c r="R74" s="4" t="str">
        <f>IF(AND(I74="Yes",'Input data'!O80=""),"No",IF(I74="Yes",'Input data'!O80,""))</f>
        <v/>
      </c>
      <c r="S74" s="4" t="str">
        <f>IF(AND(I74="Yes",'Input data'!P80=""),"No",IF(I74="Yes",'Input data'!P80,""))</f>
        <v/>
      </c>
      <c r="T74" s="21" t="str">
        <f>IF(AND(I74="Yes",'Input data'!Q80=""),0,IF(I74="Yes",'Input data'!Q80/J74,""))</f>
        <v/>
      </c>
      <c r="U74" s="22" t="str">
        <f>IF(AND(I74="Yes",'Input data'!R80=""),80,IF(I74="Yes",'Input data'!R80,""))</f>
        <v/>
      </c>
    </row>
    <row r="75" spans="1:21" x14ac:dyDescent="0.3">
      <c r="A75" s="4" t="str">
        <f>IF('Input data'!A81="","",'Input data'!A81)</f>
        <v/>
      </c>
      <c r="B75" s="4" t="str">
        <f>IF('Input data'!B81="","",'Input data'!B81)</f>
        <v/>
      </c>
      <c r="C75" s="4" t="str">
        <f>IF('Input data'!C81="","",'Input data'!C81)</f>
        <v/>
      </c>
      <c r="D75" s="4" t="str">
        <f>IF('Input data'!D81="","",'Input data'!D81)</f>
        <v/>
      </c>
      <c r="E75" s="4" t="str">
        <f>IF('Input data'!E81="","",'Input data'!E81)</f>
        <v/>
      </c>
      <c r="F75" s="4" t="str">
        <f>IF('Input data'!F81="","",'Input data'!F81)</f>
        <v/>
      </c>
      <c r="G75" s="20" t="str">
        <f>IF('Input data'!G81=0,"",'Input data'!G81)</f>
        <v/>
      </c>
      <c r="H75" s="9" t="str">
        <f>IF('Input data'!H81="","",'Input data'!H81)</f>
        <v/>
      </c>
      <c r="I75" s="4" t="str">
        <f t="shared" si="3"/>
        <v>No</v>
      </c>
      <c r="J75" s="20" t="str">
        <f t="shared" si="4"/>
        <v/>
      </c>
      <c r="K75" s="9" t="str">
        <f t="shared" si="5"/>
        <v/>
      </c>
      <c r="L75" s="9" t="str">
        <f>IF(AND(I75="Yes",'Input data'!I81=""),10,IF(I75="Yes",'Input data'!I81/J75,""))</f>
        <v/>
      </c>
      <c r="M75" s="21" t="str">
        <f>IF(AND(I75="Yes",'Input data'!J81=""),2,IF(I75="Yes",'Input data'!J81,""))</f>
        <v/>
      </c>
      <c r="N75" s="4" t="str">
        <f>IF(AND(I75="Yes",'Input data'!K81=""),"No",IF(I75="Yes",'Input data'!K81,""))</f>
        <v/>
      </c>
      <c r="O75" s="6" t="str">
        <f>IF(AND(I75="Yes",'Input data'!L81=""),3.5,IF(I75="Yes",'Input data'!L81,""))</f>
        <v/>
      </c>
      <c r="P75" s="6" t="str">
        <f>IF(AND(I75="Yes",'Input data'!M81=""),0.5,IF(I75="Yes",'Input data'!M81,""))</f>
        <v/>
      </c>
      <c r="Q75" s="21" t="str">
        <f>IF(AND(I75="Yes",'Input data'!N81=""),2,IF(I75="Yes",'Input data'!N81,""))</f>
        <v/>
      </c>
      <c r="R75" s="4" t="str">
        <f>IF(AND(I75="Yes",'Input data'!O81=""),"No",IF(I75="Yes",'Input data'!O81,""))</f>
        <v/>
      </c>
      <c r="S75" s="4" t="str">
        <f>IF(AND(I75="Yes",'Input data'!P81=""),"No",IF(I75="Yes",'Input data'!P81,""))</f>
        <v/>
      </c>
      <c r="T75" s="21" t="str">
        <f>IF(AND(I75="Yes",'Input data'!Q81=""),0,IF(I75="Yes",'Input data'!Q81/J75,""))</f>
        <v/>
      </c>
      <c r="U75" s="22" t="str">
        <f>IF(AND(I75="Yes",'Input data'!R81=""),80,IF(I75="Yes",'Input data'!R81,""))</f>
        <v/>
      </c>
    </row>
    <row r="76" spans="1:21" x14ac:dyDescent="0.3">
      <c r="A76" s="4" t="str">
        <f>IF('Input data'!A82="","",'Input data'!A82)</f>
        <v/>
      </c>
      <c r="B76" s="4" t="str">
        <f>IF('Input data'!B82="","",'Input data'!B82)</f>
        <v/>
      </c>
      <c r="C76" s="4" t="str">
        <f>IF('Input data'!C82="","",'Input data'!C82)</f>
        <v/>
      </c>
      <c r="D76" s="4" t="str">
        <f>IF('Input data'!D82="","",'Input data'!D82)</f>
        <v/>
      </c>
      <c r="E76" s="4" t="str">
        <f>IF('Input data'!E82="","",'Input data'!E82)</f>
        <v/>
      </c>
      <c r="F76" s="4" t="str">
        <f>IF('Input data'!F82="","",'Input data'!F82)</f>
        <v/>
      </c>
      <c r="G76" s="20" t="str">
        <f>IF('Input data'!G82=0,"",'Input data'!G82)</f>
        <v/>
      </c>
      <c r="H76" s="9" t="str">
        <f>IF('Input data'!H82="","",'Input data'!H82)</f>
        <v/>
      </c>
      <c r="I76" s="4" t="str">
        <f t="shared" si="3"/>
        <v>No</v>
      </c>
      <c r="J76" s="20" t="str">
        <f t="shared" si="4"/>
        <v/>
      </c>
      <c r="K76" s="9" t="str">
        <f t="shared" si="5"/>
        <v/>
      </c>
      <c r="L76" s="9" t="str">
        <f>IF(AND(I76="Yes",'Input data'!I82=""),10,IF(I76="Yes",'Input data'!I82/J76,""))</f>
        <v/>
      </c>
      <c r="M76" s="21" t="str">
        <f>IF(AND(I76="Yes",'Input data'!J82=""),2,IF(I76="Yes",'Input data'!J82,""))</f>
        <v/>
      </c>
      <c r="N76" s="4" t="str">
        <f>IF(AND(I76="Yes",'Input data'!K82=""),"No",IF(I76="Yes",'Input data'!K82,""))</f>
        <v/>
      </c>
      <c r="O76" s="6" t="str">
        <f>IF(AND(I76="Yes",'Input data'!L82=""),3.5,IF(I76="Yes",'Input data'!L82,""))</f>
        <v/>
      </c>
      <c r="P76" s="6" t="str">
        <f>IF(AND(I76="Yes",'Input data'!M82=""),0.5,IF(I76="Yes",'Input data'!M82,""))</f>
        <v/>
      </c>
      <c r="Q76" s="21" t="str">
        <f>IF(AND(I76="Yes",'Input data'!N82=""),2,IF(I76="Yes",'Input data'!N82,""))</f>
        <v/>
      </c>
      <c r="R76" s="4" t="str">
        <f>IF(AND(I76="Yes",'Input data'!O82=""),"No",IF(I76="Yes",'Input data'!O82,""))</f>
        <v/>
      </c>
      <c r="S76" s="4" t="str">
        <f>IF(AND(I76="Yes",'Input data'!P82=""),"No",IF(I76="Yes",'Input data'!P82,""))</f>
        <v/>
      </c>
      <c r="T76" s="21" t="str">
        <f>IF(AND(I76="Yes",'Input data'!Q82=""),0,IF(I76="Yes",'Input data'!Q82/J76,""))</f>
        <v/>
      </c>
      <c r="U76" s="22" t="str">
        <f>IF(AND(I76="Yes",'Input data'!R82=""),80,IF(I76="Yes",'Input data'!R82,""))</f>
        <v/>
      </c>
    </row>
    <row r="77" spans="1:21" x14ac:dyDescent="0.3">
      <c r="A77" s="4" t="str">
        <f>IF('Input data'!A83="","",'Input data'!A83)</f>
        <v/>
      </c>
      <c r="B77" s="4" t="str">
        <f>IF('Input data'!B83="","",'Input data'!B83)</f>
        <v/>
      </c>
      <c r="C77" s="4" t="str">
        <f>IF('Input data'!C83="","",'Input data'!C83)</f>
        <v/>
      </c>
      <c r="D77" s="4" t="str">
        <f>IF('Input data'!D83="","",'Input data'!D83)</f>
        <v/>
      </c>
      <c r="E77" s="4" t="str">
        <f>IF('Input data'!E83="","",'Input data'!E83)</f>
        <v/>
      </c>
      <c r="F77" s="4" t="str">
        <f>IF('Input data'!F83="","",'Input data'!F83)</f>
        <v/>
      </c>
      <c r="G77" s="20" t="str">
        <f>IF('Input data'!G83=0,"",'Input data'!G83)</f>
        <v/>
      </c>
      <c r="H77" s="9" t="str">
        <f>IF('Input data'!H83="","",'Input data'!H83)</f>
        <v/>
      </c>
      <c r="I77" s="4" t="str">
        <f t="shared" si="3"/>
        <v>No</v>
      </c>
      <c r="J77" s="20" t="str">
        <f t="shared" si="4"/>
        <v/>
      </c>
      <c r="K77" s="9" t="str">
        <f t="shared" si="5"/>
        <v/>
      </c>
      <c r="L77" s="9" t="str">
        <f>IF(AND(I77="Yes",'Input data'!I83=""),10,IF(I77="Yes",'Input data'!I83/J77,""))</f>
        <v/>
      </c>
      <c r="M77" s="21" t="str">
        <f>IF(AND(I77="Yes",'Input data'!J83=""),2,IF(I77="Yes",'Input data'!J83,""))</f>
        <v/>
      </c>
      <c r="N77" s="4" t="str">
        <f>IF(AND(I77="Yes",'Input data'!K83=""),"No",IF(I77="Yes",'Input data'!K83,""))</f>
        <v/>
      </c>
      <c r="O77" s="6" t="str">
        <f>IF(AND(I77="Yes",'Input data'!L83=""),3.5,IF(I77="Yes",'Input data'!L83,""))</f>
        <v/>
      </c>
      <c r="P77" s="6" t="str">
        <f>IF(AND(I77="Yes",'Input data'!M83=""),0.5,IF(I77="Yes",'Input data'!M83,""))</f>
        <v/>
      </c>
      <c r="Q77" s="21" t="str">
        <f>IF(AND(I77="Yes",'Input data'!N83=""),2,IF(I77="Yes",'Input data'!N83,""))</f>
        <v/>
      </c>
      <c r="R77" s="4" t="str">
        <f>IF(AND(I77="Yes",'Input data'!O83=""),"No",IF(I77="Yes",'Input data'!O83,""))</f>
        <v/>
      </c>
      <c r="S77" s="4" t="str">
        <f>IF(AND(I77="Yes",'Input data'!P83=""),"No",IF(I77="Yes",'Input data'!P83,""))</f>
        <v/>
      </c>
      <c r="T77" s="21" t="str">
        <f>IF(AND(I77="Yes",'Input data'!Q83=""),0,IF(I77="Yes",'Input data'!Q83/J77,""))</f>
        <v/>
      </c>
      <c r="U77" s="22" t="str">
        <f>IF(AND(I77="Yes",'Input data'!R83=""),80,IF(I77="Yes",'Input data'!R83,""))</f>
        <v/>
      </c>
    </row>
    <row r="78" spans="1:21" x14ac:dyDescent="0.3">
      <c r="A78" s="4" t="str">
        <f>IF('Input data'!A84="","",'Input data'!A84)</f>
        <v/>
      </c>
      <c r="B78" s="4" t="str">
        <f>IF('Input data'!B84="","",'Input data'!B84)</f>
        <v/>
      </c>
      <c r="C78" s="4" t="str">
        <f>IF('Input data'!C84="","",'Input data'!C84)</f>
        <v/>
      </c>
      <c r="D78" s="4" t="str">
        <f>IF('Input data'!D84="","",'Input data'!D84)</f>
        <v/>
      </c>
      <c r="E78" s="4" t="str">
        <f>IF('Input data'!E84="","",'Input data'!E84)</f>
        <v/>
      </c>
      <c r="F78" s="4" t="str">
        <f>IF('Input data'!F84="","",'Input data'!F84)</f>
        <v/>
      </c>
      <c r="G78" s="20" t="str">
        <f>IF('Input data'!G84=0,"",'Input data'!G84)</f>
        <v/>
      </c>
      <c r="H78" s="9" t="str">
        <f>IF('Input data'!H84="","",'Input data'!H84)</f>
        <v/>
      </c>
      <c r="I78" s="4" t="str">
        <f t="shared" si="3"/>
        <v>No</v>
      </c>
      <c r="J78" s="20" t="str">
        <f t="shared" si="4"/>
        <v/>
      </c>
      <c r="K78" s="9" t="str">
        <f t="shared" si="5"/>
        <v/>
      </c>
      <c r="L78" s="9" t="str">
        <f>IF(AND(I78="Yes",'Input data'!I84=""),10,IF(I78="Yes",'Input data'!I84/J78,""))</f>
        <v/>
      </c>
      <c r="M78" s="21" t="str">
        <f>IF(AND(I78="Yes",'Input data'!J84=""),2,IF(I78="Yes",'Input data'!J84,""))</f>
        <v/>
      </c>
      <c r="N78" s="4" t="str">
        <f>IF(AND(I78="Yes",'Input data'!K84=""),"No",IF(I78="Yes",'Input data'!K84,""))</f>
        <v/>
      </c>
      <c r="O78" s="6" t="str">
        <f>IF(AND(I78="Yes",'Input data'!L84=""),3.5,IF(I78="Yes",'Input data'!L84,""))</f>
        <v/>
      </c>
      <c r="P78" s="6" t="str">
        <f>IF(AND(I78="Yes",'Input data'!M84=""),0.5,IF(I78="Yes",'Input data'!M84,""))</f>
        <v/>
      </c>
      <c r="Q78" s="21" t="str">
        <f>IF(AND(I78="Yes",'Input data'!N84=""),2,IF(I78="Yes",'Input data'!N84,""))</f>
        <v/>
      </c>
      <c r="R78" s="4" t="str">
        <f>IF(AND(I78="Yes",'Input data'!O84=""),"No",IF(I78="Yes",'Input data'!O84,""))</f>
        <v/>
      </c>
      <c r="S78" s="4" t="str">
        <f>IF(AND(I78="Yes",'Input data'!P84=""),"No",IF(I78="Yes",'Input data'!P84,""))</f>
        <v/>
      </c>
      <c r="T78" s="21" t="str">
        <f>IF(AND(I78="Yes",'Input data'!Q84=""),0,IF(I78="Yes",'Input data'!Q84/J78,""))</f>
        <v/>
      </c>
      <c r="U78" s="22" t="str">
        <f>IF(AND(I78="Yes",'Input data'!R84=""),80,IF(I78="Yes",'Input data'!R84,""))</f>
        <v/>
      </c>
    </row>
    <row r="79" spans="1:21" x14ac:dyDescent="0.3">
      <c r="A79" s="4" t="str">
        <f>IF('Input data'!A85="","",'Input data'!A85)</f>
        <v/>
      </c>
      <c r="B79" s="4" t="str">
        <f>IF('Input data'!B85="","",'Input data'!B85)</f>
        <v/>
      </c>
      <c r="C79" s="4" t="str">
        <f>IF('Input data'!C85="","",'Input data'!C85)</f>
        <v/>
      </c>
      <c r="D79" s="4" t="str">
        <f>IF('Input data'!D85="","",'Input data'!D85)</f>
        <v/>
      </c>
      <c r="E79" s="4" t="str">
        <f>IF('Input data'!E85="","",'Input data'!E85)</f>
        <v/>
      </c>
      <c r="F79" s="4" t="str">
        <f>IF('Input data'!F85="","",'Input data'!F85)</f>
        <v/>
      </c>
      <c r="G79" s="20" t="str">
        <f>IF('Input data'!G85=0,"",'Input data'!G85)</f>
        <v/>
      </c>
      <c r="H79" s="9" t="str">
        <f>IF('Input data'!H85="","",'Input data'!H85)</f>
        <v/>
      </c>
      <c r="I79" s="4" t="str">
        <f t="shared" si="3"/>
        <v>No</v>
      </c>
      <c r="J79" s="20" t="str">
        <f t="shared" si="4"/>
        <v/>
      </c>
      <c r="K79" s="9" t="str">
        <f t="shared" si="5"/>
        <v/>
      </c>
      <c r="L79" s="9" t="str">
        <f>IF(AND(I79="Yes",'Input data'!I85=""),10,IF(I79="Yes",'Input data'!I85/J79,""))</f>
        <v/>
      </c>
      <c r="M79" s="21" t="str">
        <f>IF(AND(I79="Yes",'Input data'!J85=""),2,IF(I79="Yes",'Input data'!J85,""))</f>
        <v/>
      </c>
      <c r="N79" s="4" t="str">
        <f>IF(AND(I79="Yes",'Input data'!K85=""),"No",IF(I79="Yes",'Input data'!K85,""))</f>
        <v/>
      </c>
      <c r="O79" s="6" t="str">
        <f>IF(AND(I79="Yes",'Input data'!L85=""),3.5,IF(I79="Yes",'Input data'!L85,""))</f>
        <v/>
      </c>
      <c r="P79" s="6" t="str">
        <f>IF(AND(I79="Yes",'Input data'!M85=""),0.5,IF(I79="Yes",'Input data'!M85,""))</f>
        <v/>
      </c>
      <c r="Q79" s="21" t="str">
        <f>IF(AND(I79="Yes",'Input data'!N85=""),2,IF(I79="Yes",'Input data'!N85,""))</f>
        <v/>
      </c>
      <c r="R79" s="4" t="str">
        <f>IF(AND(I79="Yes",'Input data'!O85=""),"No",IF(I79="Yes",'Input data'!O85,""))</f>
        <v/>
      </c>
      <c r="S79" s="4" t="str">
        <f>IF(AND(I79="Yes",'Input data'!P85=""),"No",IF(I79="Yes",'Input data'!P85,""))</f>
        <v/>
      </c>
      <c r="T79" s="21" t="str">
        <f>IF(AND(I79="Yes",'Input data'!Q85=""),0,IF(I79="Yes",'Input data'!Q85/J79,""))</f>
        <v/>
      </c>
      <c r="U79" s="22" t="str">
        <f>IF(AND(I79="Yes",'Input data'!R85=""),80,IF(I79="Yes",'Input data'!R85,""))</f>
        <v/>
      </c>
    </row>
    <row r="80" spans="1:21" x14ac:dyDescent="0.3">
      <c r="A80" s="4" t="str">
        <f>IF('Input data'!A86="","",'Input data'!A86)</f>
        <v/>
      </c>
      <c r="B80" s="4" t="str">
        <f>IF('Input data'!B86="","",'Input data'!B86)</f>
        <v/>
      </c>
      <c r="C80" s="4" t="str">
        <f>IF('Input data'!C86="","",'Input data'!C86)</f>
        <v/>
      </c>
      <c r="D80" s="4" t="str">
        <f>IF('Input data'!D86="","",'Input data'!D86)</f>
        <v/>
      </c>
      <c r="E80" s="4" t="str">
        <f>IF('Input data'!E86="","",'Input data'!E86)</f>
        <v/>
      </c>
      <c r="F80" s="4" t="str">
        <f>IF('Input data'!F86="","",'Input data'!F86)</f>
        <v/>
      </c>
      <c r="G80" s="20" t="str">
        <f>IF('Input data'!G86=0,"",'Input data'!G86)</f>
        <v/>
      </c>
      <c r="H80" s="9" t="str">
        <f>IF('Input data'!H86="","",'Input data'!H86)</f>
        <v/>
      </c>
      <c r="I80" s="4" t="str">
        <f t="shared" si="3"/>
        <v>No</v>
      </c>
      <c r="J80" s="20" t="str">
        <f t="shared" si="4"/>
        <v/>
      </c>
      <c r="K80" s="9" t="str">
        <f t="shared" si="5"/>
        <v/>
      </c>
      <c r="L80" s="9" t="str">
        <f>IF(AND(I80="Yes",'Input data'!I86=""),10,IF(I80="Yes",'Input data'!I86/J80,""))</f>
        <v/>
      </c>
      <c r="M80" s="21" t="str">
        <f>IF(AND(I80="Yes",'Input data'!J86=""),2,IF(I80="Yes",'Input data'!J86,""))</f>
        <v/>
      </c>
      <c r="N80" s="4" t="str">
        <f>IF(AND(I80="Yes",'Input data'!K86=""),"No",IF(I80="Yes",'Input data'!K86,""))</f>
        <v/>
      </c>
      <c r="O80" s="6" t="str">
        <f>IF(AND(I80="Yes",'Input data'!L86=""),3.5,IF(I80="Yes",'Input data'!L86,""))</f>
        <v/>
      </c>
      <c r="P80" s="6" t="str">
        <f>IF(AND(I80="Yes",'Input data'!M86=""),0.5,IF(I80="Yes",'Input data'!M86,""))</f>
        <v/>
      </c>
      <c r="Q80" s="21" t="str">
        <f>IF(AND(I80="Yes",'Input data'!N86=""),2,IF(I80="Yes",'Input data'!N86,""))</f>
        <v/>
      </c>
      <c r="R80" s="4" t="str">
        <f>IF(AND(I80="Yes",'Input data'!O86=""),"No",IF(I80="Yes",'Input data'!O86,""))</f>
        <v/>
      </c>
      <c r="S80" s="4" t="str">
        <f>IF(AND(I80="Yes",'Input data'!P86=""),"No",IF(I80="Yes",'Input data'!P86,""))</f>
        <v/>
      </c>
      <c r="T80" s="21" t="str">
        <f>IF(AND(I80="Yes",'Input data'!Q86=""),0,IF(I80="Yes",'Input data'!Q86/J80,""))</f>
        <v/>
      </c>
      <c r="U80" s="22" t="str">
        <f>IF(AND(I80="Yes",'Input data'!R86=""),80,IF(I80="Yes",'Input data'!R86,""))</f>
        <v/>
      </c>
    </row>
    <row r="81" spans="1:21" x14ac:dyDescent="0.3">
      <c r="A81" s="4" t="str">
        <f>IF('Input data'!A87="","",'Input data'!A87)</f>
        <v/>
      </c>
      <c r="B81" s="4" t="str">
        <f>IF('Input data'!B87="","",'Input data'!B87)</f>
        <v/>
      </c>
      <c r="C81" s="4" t="str">
        <f>IF('Input data'!C87="","",'Input data'!C87)</f>
        <v/>
      </c>
      <c r="D81" s="4" t="str">
        <f>IF('Input data'!D87="","",'Input data'!D87)</f>
        <v/>
      </c>
      <c r="E81" s="4" t="str">
        <f>IF('Input data'!E87="","",'Input data'!E87)</f>
        <v/>
      </c>
      <c r="F81" s="4" t="str">
        <f>IF('Input data'!F87="","",'Input data'!F87)</f>
        <v/>
      </c>
      <c r="G81" s="20" t="str">
        <f>IF('Input data'!G87=0,"",'Input data'!G87)</f>
        <v/>
      </c>
      <c r="H81" s="9" t="str">
        <f>IF('Input data'!H87="","",'Input data'!H87)</f>
        <v/>
      </c>
      <c r="I81" s="4" t="str">
        <f t="shared" si="3"/>
        <v>No</v>
      </c>
      <c r="J81" s="20" t="str">
        <f t="shared" si="4"/>
        <v/>
      </c>
      <c r="K81" s="9" t="str">
        <f t="shared" si="5"/>
        <v/>
      </c>
      <c r="L81" s="9" t="str">
        <f>IF(AND(I81="Yes",'Input data'!I87=""),10,IF(I81="Yes",'Input data'!I87/J81,""))</f>
        <v/>
      </c>
      <c r="M81" s="21" t="str">
        <f>IF(AND(I81="Yes",'Input data'!J87=""),2,IF(I81="Yes",'Input data'!J87,""))</f>
        <v/>
      </c>
      <c r="N81" s="4" t="str">
        <f>IF(AND(I81="Yes",'Input data'!K87=""),"No",IF(I81="Yes",'Input data'!K87,""))</f>
        <v/>
      </c>
      <c r="O81" s="6" t="str">
        <f>IF(AND(I81="Yes",'Input data'!L87=""),3.5,IF(I81="Yes",'Input data'!L87,""))</f>
        <v/>
      </c>
      <c r="P81" s="6" t="str">
        <f>IF(AND(I81="Yes",'Input data'!M87=""),0.5,IF(I81="Yes",'Input data'!M87,""))</f>
        <v/>
      </c>
      <c r="Q81" s="21" t="str">
        <f>IF(AND(I81="Yes",'Input data'!N87=""),2,IF(I81="Yes",'Input data'!N87,""))</f>
        <v/>
      </c>
      <c r="R81" s="4" t="str">
        <f>IF(AND(I81="Yes",'Input data'!O87=""),"No",IF(I81="Yes",'Input data'!O87,""))</f>
        <v/>
      </c>
      <c r="S81" s="4" t="str">
        <f>IF(AND(I81="Yes",'Input data'!P87=""),"No",IF(I81="Yes",'Input data'!P87,""))</f>
        <v/>
      </c>
      <c r="T81" s="21" t="str">
        <f>IF(AND(I81="Yes",'Input data'!Q87=""),0,IF(I81="Yes",'Input data'!Q87/J81,""))</f>
        <v/>
      </c>
      <c r="U81" s="22" t="str">
        <f>IF(AND(I81="Yes",'Input data'!R87=""),80,IF(I81="Yes",'Input data'!R87,""))</f>
        <v/>
      </c>
    </row>
    <row r="82" spans="1:21" x14ac:dyDescent="0.3">
      <c r="A82" s="4" t="str">
        <f>IF('Input data'!A88="","",'Input data'!A88)</f>
        <v/>
      </c>
      <c r="B82" s="4" t="str">
        <f>IF('Input data'!B88="","",'Input data'!B88)</f>
        <v/>
      </c>
      <c r="C82" s="4" t="str">
        <f>IF('Input data'!C88="","",'Input data'!C88)</f>
        <v/>
      </c>
      <c r="D82" s="4" t="str">
        <f>IF('Input data'!D88="","",'Input data'!D88)</f>
        <v/>
      </c>
      <c r="E82" s="4" t="str">
        <f>IF('Input data'!E88="","",'Input data'!E88)</f>
        <v/>
      </c>
      <c r="F82" s="4" t="str">
        <f>IF('Input data'!F88="","",'Input data'!F88)</f>
        <v/>
      </c>
      <c r="G82" s="20" t="str">
        <f>IF('Input data'!G88=0,"",'Input data'!G88)</f>
        <v/>
      </c>
      <c r="H82" s="9" t="str">
        <f>IF('Input data'!H88="","",'Input data'!H88)</f>
        <v/>
      </c>
      <c r="I82" s="4" t="str">
        <f t="shared" si="3"/>
        <v>No</v>
      </c>
      <c r="J82" s="20" t="str">
        <f t="shared" si="4"/>
        <v/>
      </c>
      <c r="K82" s="9" t="str">
        <f t="shared" si="5"/>
        <v/>
      </c>
      <c r="L82" s="9" t="str">
        <f>IF(AND(I82="Yes",'Input data'!I88=""),10,IF(I82="Yes",'Input data'!I88/J82,""))</f>
        <v/>
      </c>
      <c r="M82" s="21" t="str">
        <f>IF(AND(I82="Yes",'Input data'!J88=""),2,IF(I82="Yes",'Input data'!J88,""))</f>
        <v/>
      </c>
      <c r="N82" s="4" t="str">
        <f>IF(AND(I82="Yes",'Input data'!K88=""),"No",IF(I82="Yes",'Input data'!K88,""))</f>
        <v/>
      </c>
      <c r="O82" s="6" t="str">
        <f>IF(AND(I82="Yes",'Input data'!L88=""),3.5,IF(I82="Yes",'Input data'!L88,""))</f>
        <v/>
      </c>
      <c r="P82" s="6" t="str">
        <f>IF(AND(I82="Yes",'Input data'!M88=""),0.5,IF(I82="Yes",'Input data'!M88,""))</f>
        <v/>
      </c>
      <c r="Q82" s="21" t="str">
        <f>IF(AND(I82="Yes",'Input data'!N88=""),2,IF(I82="Yes",'Input data'!N88,""))</f>
        <v/>
      </c>
      <c r="R82" s="4" t="str">
        <f>IF(AND(I82="Yes",'Input data'!O88=""),"No",IF(I82="Yes",'Input data'!O88,""))</f>
        <v/>
      </c>
      <c r="S82" s="4" t="str">
        <f>IF(AND(I82="Yes",'Input data'!P88=""),"No",IF(I82="Yes",'Input data'!P88,""))</f>
        <v/>
      </c>
      <c r="T82" s="21" t="str">
        <f>IF(AND(I82="Yes",'Input data'!Q88=""),0,IF(I82="Yes",'Input data'!Q88/J82,""))</f>
        <v/>
      </c>
      <c r="U82" s="22" t="str">
        <f>IF(AND(I82="Yes",'Input data'!R88=""),80,IF(I82="Yes",'Input data'!R88,""))</f>
        <v/>
      </c>
    </row>
    <row r="83" spans="1:21" x14ac:dyDescent="0.3">
      <c r="A83" s="4" t="str">
        <f>IF('Input data'!A89="","",'Input data'!A89)</f>
        <v/>
      </c>
      <c r="B83" s="4" t="str">
        <f>IF('Input data'!B89="","",'Input data'!B89)</f>
        <v/>
      </c>
      <c r="C83" s="4" t="str">
        <f>IF('Input data'!C89="","",'Input data'!C89)</f>
        <v/>
      </c>
      <c r="D83" s="4" t="str">
        <f>IF('Input data'!D89="","",'Input data'!D89)</f>
        <v/>
      </c>
      <c r="E83" s="4" t="str">
        <f>IF('Input data'!E89="","",'Input data'!E89)</f>
        <v/>
      </c>
      <c r="F83" s="4" t="str">
        <f>IF('Input data'!F89="","",'Input data'!F89)</f>
        <v/>
      </c>
      <c r="G83" s="20" t="str">
        <f>IF('Input data'!G89=0,"",'Input data'!G89)</f>
        <v/>
      </c>
      <c r="H83" s="9" t="str">
        <f>IF('Input data'!H89="","",'Input data'!H89)</f>
        <v/>
      </c>
      <c r="I83" s="4" t="str">
        <f t="shared" si="3"/>
        <v>No</v>
      </c>
      <c r="J83" s="20" t="str">
        <f t="shared" si="4"/>
        <v/>
      </c>
      <c r="K83" s="9" t="str">
        <f t="shared" si="5"/>
        <v/>
      </c>
      <c r="L83" s="9" t="str">
        <f>IF(AND(I83="Yes",'Input data'!I89=""),10,IF(I83="Yes",'Input data'!I89/J83,""))</f>
        <v/>
      </c>
      <c r="M83" s="21" t="str">
        <f>IF(AND(I83="Yes",'Input data'!J89=""),2,IF(I83="Yes",'Input data'!J89,""))</f>
        <v/>
      </c>
      <c r="N83" s="4" t="str">
        <f>IF(AND(I83="Yes",'Input data'!K89=""),"No",IF(I83="Yes",'Input data'!K89,""))</f>
        <v/>
      </c>
      <c r="O83" s="6" t="str">
        <f>IF(AND(I83="Yes",'Input data'!L89=""),3.5,IF(I83="Yes",'Input data'!L89,""))</f>
        <v/>
      </c>
      <c r="P83" s="6" t="str">
        <f>IF(AND(I83="Yes",'Input data'!M89=""),0.5,IF(I83="Yes",'Input data'!M89,""))</f>
        <v/>
      </c>
      <c r="Q83" s="21" t="str">
        <f>IF(AND(I83="Yes",'Input data'!N89=""),2,IF(I83="Yes",'Input data'!N89,""))</f>
        <v/>
      </c>
      <c r="R83" s="4" t="str">
        <f>IF(AND(I83="Yes",'Input data'!O89=""),"No",IF(I83="Yes",'Input data'!O89,""))</f>
        <v/>
      </c>
      <c r="S83" s="4" t="str">
        <f>IF(AND(I83="Yes",'Input data'!P89=""),"No",IF(I83="Yes",'Input data'!P89,""))</f>
        <v/>
      </c>
      <c r="T83" s="21" t="str">
        <f>IF(AND(I83="Yes",'Input data'!Q89=""),0,IF(I83="Yes",'Input data'!Q89/J83,""))</f>
        <v/>
      </c>
      <c r="U83" s="22" t="str">
        <f>IF(AND(I83="Yes",'Input data'!R89=""),80,IF(I83="Yes",'Input data'!R89,""))</f>
        <v/>
      </c>
    </row>
    <row r="84" spans="1:21" x14ac:dyDescent="0.3">
      <c r="A84" s="4" t="str">
        <f>IF('Input data'!A90="","",'Input data'!A90)</f>
        <v/>
      </c>
      <c r="B84" s="4" t="str">
        <f>IF('Input data'!B90="","",'Input data'!B90)</f>
        <v/>
      </c>
      <c r="C84" s="4" t="str">
        <f>IF('Input data'!C90="","",'Input data'!C90)</f>
        <v/>
      </c>
      <c r="D84" s="4" t="str">
        <f>IF('Input data'!D90="","",'Input data'!D90)</f>
        <v/>
      </c>
      <c r="E84" s="4" t="str">
        <f>IF('Input data'!E90="","",'Input data'!E90)</f>
        <v/>
      </c>
      <c r="F84" s="4" t="str">
        <f>IF('Input data'!F90="","",'Input data'!F90)</f>
        <v/>
      </c>
      <c r="G84" s="20" t="str">
        <f>IF('Input data'!G90=0,"",'Input data'!G90)</f>
        <v/>
      </c>
      <c r="H84" s="9" t="str">
        <f>IF('Input data'!H90="","",'Input data'!H90)</f>
        <v/>
      </c>
      <c r="I84" s="4" t="str">
        <f t="shared" si="3"/>
        <v>No</v>
      </c>
      <c r="J84" s="20" t="str">
        <f t="shared" si="4"/>
        <v/>
      </c>
      <c r="K84" s="9" t="str">
        <f t="shared" si="5"/>
        <v/>
      </c>
      <c r="L84" s="9" t="str">
        <f>IF(AND(I84="Yes",'Input data'!I90=""),10,IF(I84="Yes",'Input data'!I90/J84,""))</f>
        <v/>
      </c>
      <c r="M84" s="21" t="str">
        <f>IF(AND(I84="Yes",'Input data'!J90=""),2,IF(I84="Yes",'Input data'!J90,""))</f>
        <v/>
      </c>
      <c r="N84" s="4" t="str">
        <f>IF(AND(I84="Yes",'Input data'!K90=""),"No",IF(I84="Yes",'Input data'!K90,""))</f>
        <v/>
      </c>
      <c r="O84" s="6" t="str">
        <f>IF(AND(I84="Yes",'Input data'!L90=""),3.5,IF(I84="Yes",'Input data'!L90,""))</f>
        <v/>
      </c>
      <c r="P84" s="6" t="str">
        <f>IF(AND(I84="Yes",'Input data'!M90=""),0.5,IF(I84="Yes",'Input data'!M90,""))</f>
        <v/>
      </c>
      <c r="Q84" s="21" t="str">
        <f>IF(AND(I84="Yes",'Input data'!N90=""),2,IF(I84="Yes",'Input data'!N90,""))</f>
        <v/>
      </c>
      <c r="R84" s="4" t="str">
        <f>IF(AND(I84="Yes",'Input data'!O90=""),"No",IF(I84="Yes",'Input data'!O90,""))</f>
        <v/>
      </c>
      <c r="S84" s="4" t="str">
        <f>IF(AND(I84="Yes",'Input data'!P90=""),"No",IF(I84="Yes",'Input data'!P90,""))</f>
        <v/>
      </c>
      <c r="T84" s="21" t="str">
        <f>IF(AND(I84="Yes",'Input data'!Q90=""),0,IF(I84="Yes",'Input data'!Q90/J84,""))</f>
        <v/>
      </c>
      <c r="U84" s="22" t="str">
        <f>IF(AND(I84="Yes",'Input data'!R90=""),80,IF(I84="Yes",'Input data'!R90,""))</f>
        <v/>
      </c>
    </row>
    <row r="85" spans="1:21" x14ac:dyDescent="0.3">
      <c r="A85" s="4" t="str">
        <f>IF('Input data'!A91="","",'Input data'!A91)</f>
        <v/>
      </c>
      <c r="B85" s="4" t="str">
        <f>IF('Input data'!B91="","",'Input data'!B91)</f>
        <v/>
      </c>
      <c r="C85" s="4" t="str">
        <f>IF('Input data'!C91="","",'Input data'!C91)</f>
        <v/>
      </c>
      <c r="D85" s="4" t="str">
        <f>IF('Input data'!D91="","",'Input data'!D91)</f>
        <v/>
      </c>
      <c r="E85" s="4" t="str">
        <f>IF('Input data'!E91="","",'Input data'!E91)</f>
        <v/>
      </c>
      <c r="F85" s="4" t="str">
        <f>IF('Input data'!F91="","",'Input data'!F91)</f>
        <v/>
      </c>
      <c r="G85" s="20" t="str">
        <f>IF('Input data'!G91=0,"",'Input data'!G91)</f>
        <v/>
      </c>
      <c r="H85" s="9" t="str">
        <f>IF('Input data'!H91="","",'Input data'!H91)</f>
        <v/>
      </c>
      <c r="I85" s="4" t="str">
        <f t="shared" si="3"/>
        <v>No</v>
      </c>
      <c r="J85" s="20" t="str">
        <f t="shared" si="4"/>
        <v/>
      </c>
      <c r="K85" s="9" t="str">
        <f t="shared" si="5"/>
        <v/>
      </c>
      <c r="L85" s="9" t="str">
        <f>IF(AND(I85="Yes",'Input data'!I91=""),10,IF(I85="Yes",'Input data'!I91/J85,""))</f>
        <v/>
      </c>
      <c r="M85" s="21" t="str">
        <f>IF(AND(I85="Yes",'Input data'!J91=""),2,IF(I85="Yes",'Input data'!J91,""))</f>
        <v/>
      </c>
      <c r="N85" s="4" t="str">
        <f>IF(AND(I85="Yes",'Input data'!K91=""),"No",IF(I85="Yes",'Input data'!K91,""))</f>
        <v/>
      </c>
      <c r="O85" s="6" t="str">
        <f>IF(AND(I85="Yes",'Input data'!L91=""),3.5,IF(I85="Yes",'Input data'!L91,""))</f>
        <v/>
      </c>
      <c r="P85" s="6" t="str">
        <f>IF(AND(I85="Yes",'Input data'!M91=""),0.5,IF(I85="Yes",'Input data'!M91,""))</f>
        <v/>
      </c>
      <c r="Q85" s="21" t="str">
        <f>IF(AND(I85="Yes",'Input data'!N91=""),2,IF(I85="Yes",'Input data'!N91,""))</f>
        <v/>
      </c>
      <c r="R85" s="4" t="str">
        <f>IF(AND(I85="Yes",'Input data'!O91=""),"No",IF(I85="Yes",'Input data'!O91,""))</f>
        <v/>
      </c>
      <c r="S85" s="4" t="str">
        <f>IF(AND(I85="Yes",'Input data'!P91=""),"No",IF(I85="Yes",'Input data'!P91,""))</f>
        <v/>
      </c>
      <c r="T85" s="21" t="str">
        <f>IF(AND(I85="Yes",'Input data'!Q91=""),0,IF(I85="Yes",'Input data'!Q91/J85,""))</f>
        <v/>
      </c>
      <c r="U85" s="22" t="str">
        <f>IF(AND(I85="Yes",'Input data'!R91=""),80,IF(I85="Yes",'Input data'!R91,""))</f>
        <v/>
      </c>
    </row>
    <row r="86" spans="1:21" x14ac:dyDescent="0.3">
      <c r="A86" s="4" t="str">
        <f>IF('Input data'!A92="","",'Input data'!A92)</f>
        <v/>
      </c>
      <c r="B86" s="4" t="str">
        <f>IF('Input data'!B92="","",'Input data'!B92)</f>
        <v/>
      </c>
      <c r="C86" s="4" t="str">
        <f>IF('Input data'!C92="","",'Input data'!C92)</f>
        <v/>
      </c>
      <c r="D86" s="4" t="str">
        <f>IF('Input data'!D92="","",'Input data'!D92)</f>
        <v/>
      </c>
      <c r="E86" s="4" t="str">
        <f>IF('Input data'!E92="","",'Input data'!E92)</f>
        <v/>
      </c>
      <c r="F86" s="4" t="str">
        <f>IF('Input data'!F92="","",'Input data'!F92)</f>
        <v/>
      </c>
      <c r="G86" s="20" t="str">
        <f>IF('Input data'!G92=0,"",'Input data'!G92)</f>
        <v/>
      </c>
      <c r="H86" s="9" t="str">
        <f>IF('Input data'!H92="","",'Input data'!H92)</f>
        <v/>
      </c>
      <c r="I86" s="4" t="str">
        <f t="shared" si="3"/>
        <v>No</v>
      </c>
      <c r="J86" s="20" t="str">
        <f t="shared" si="4"/>
        <v/>
      </c>
      <c r="K86" s="9" t="str">
        <f t="shared" si="5"/>
        <v/>
      </c>
      <c r="L86" s="9" t="str">
        <f>IF(AND(I86="Yes",'Input data'!I92=""),10,IF(I86="Yes",'Input data'!I92/J86,""))</f>
        <v/>
      </c>
      <c r="M86" s="21" t="str">
        <f>IF(AND(I86="Yes",'Input data'!J92=""),2,IF(I86="Yes",'Input data'!J92,""))</f>
        <v/>
      </c>
      <c r="N86" s="4" t="str">
        <f>IF(AND(I86="Yes",'Input data'!K92=""),"No",IF(I86="Yes",'Input data'!K92,""))</f>
        <v/>
      </c>
      <c r="O86" s="6" t="str">
        <f>IF(AND(I86="Yes",'Input data'!L92=""),3.5,IF(I86="Yes",'Input data'!L92,""))</f>
        <v/>
      </c>
      <c r="P86" s="6" t="str">
        <f>IF(AND(I86="Yes",'Input data'!M92=""),0.5,IF(I86="Yes",'Input data'!M92,""))</f>
        <v/>
      </c>
      <c r="Q86" s="21" t="str">
        <f>IF(AND(I86="Yes",'Input data'!N92=""),2,IF(I86="Yes",'Input data'!N92,""))</f>
        <v/>
      </c>
      <c r="R86" s="4" t="str">
        <f>IF(AND(I86="Yes",'Input data'!O92=""),"No",IF(I86="Yes",'Input data'!O92,""))</f>
        <v/>
      </c>
      <c r="S86" s="4" t="str">
        <f>IF(AND(I86="Yes",'Input data'!P92=""),"No",IF(I86="Yes",'Input data'!P92,""))</f>
        <v/>
      </c>
      <c r="T86" s="21" t="str">
        <f>IF(AND(I86="Yes",'Input data'!Q92=""),0,IF(I86="Yes",'Input data'!Q92/J86,""))</f>
        <v/>
      </c>
      <c r="U86" s="22" t="str">
        <f>IF(AND(I86="Yes",'Input data'!R92=""),80,IF(I86="Yes",'Input data'!R92,""))</f>
        <v/>
      </c>
    </row>
    <row r="87" spans="1:21" x14ac:dyDescent="0.3">
      <c r="A87" s="4" t="str">
        <f>IF('Input data'!A93="","",'Input data'!A93)</f>
        <v/>
      </c>
      <c r="B87" s="4" t="str">
        <f>IF('Input data'!B93="","",'Input data'!B93)</f>
        <v/>
      </c>
      <c r="C87" s="4" t="str">
        <f>IF('Input data'!C93="","",'Input data'!C93)</f>
        <v/>
      </c>
      <c r="D87" s="4" t="str">
        <f>IF('Input data'!D93="","",'Input data'!D93)</f>
        <v/>
      </c>
      <c r="E87" s="4" t="str">
        <f>IF('Input data'!E93="","",'Input data'!E93)</f>
        <v/>
      </c>
      <c r="F87" s="4" t="str">
        <f>IF('Input data'!F93="","",'Input data'!F93)</f>
        <v/>
      </c>
      <c r="G87" s="20" t="str">
        <f>IF('Input data'!G93=0,"",'Input data'!G93)</f>
        <v/>
      </c>
      <c r="H87" s="9" t="str">
        <f>IF('Input data'!H93="","",'Input data'!H93)</f>
        <v/>
      </c>
      <c r="I87" s="4" t="str">
        <f t="shared" si="3"/>
        <v>No</v>
      </c>
      <c r="J87" s="20" t="str">
        <f t="shared" si="4"/>
        <v/>
      </c>
      <c r="K87" s="9" t="str">
        <f t="shared" si="5"/>
        <v/>
      </c>
      <c r="L87" s="9" t="str">
        <f>IF(AND(I87="Yes",'Input data'!I93=""),10,IF(I87="Yes",'Input data'!I93/J87,""))</f>
        <v/>
      </c>
      <c r="M87" s="21" t="str">
        <f>IF(AND(I87="Yes",'Input data'!J93=""),2,IF(I87="Yes",'Input data'!J93,""))</f>
        <v/>
      </c>
      <c r="N87" s="4" t="str">
        <f>IF(AND(I87="Yes",'Input data'!K93=""),"No",IF(I87="Yes",'Input data'!K93,""))</f>
        <v/>
      </c>
      <c r="O87" s="6" t="str">
        <f>IF(AND(I87="Yes",'Input data'!L93=""),3.5,IF(I87="Yes",'Input data'!L93,""))</f>
        <v/>
      </c>
      <c r="P87" s="6" t="str">
        <f>IF(AND(I87="Yes",'Input data'!M93=""),0.5,IF(I87="Yes",'Input data'!M93,""))</f>
        <v/>
      </c>
      <c r="Q87" s="21" t="str">
        <f>IF(AND(I87="Yes",'Input data'!N93=""),2,IF(I87="Yes",'Input data'!N93,""))</f>
        <v/>
      </c>
      <c r="R87" s="4" t="str">
        <f>IF(AND(I87="Yes",'Input data'!O93=""),"No",IF(I87="Yes",'Input data'!O93,""))</f>
        <v/>
      </c>
      <c r="S87" s="4" t="str">
        <f>IF(AND(I87="Yes",'Input data'!P93=""),"No",IF(I87="Yes",'Input data'!P93,""))</f>
        <v/>
      </c>
      <c r="T87" s="21" t="str">
        <f>IF(AND(I87="Yes",'Input data'!Q93=""),0,IF(I87="Yes",'Input data'!Q93/J87,""))</f>
        <v/>
      </c>
      <c r="U87" s="22" t="str">
        <f>IF(AND(I87="Yes",'Input data'!R93=""),80,IF(I87="Yes",'Input data'!R93,""))</f>
        <v/>
      </c>
    </row>
    <row r="88" spans="1:21" x14ac:dyDescent="0.3">
      <c r="A88" s="4" t="str">
        <f>IF('Input data'!A94="","",'Input data'!A94)</f>
        <v/>
      </c>
      <c r="B88" s="4" t="str">
        <f>IF('Input data'!B94="","",'Input data'!B94)</f>
        <v/>
      </c>
      <c r="C88" s="4" t="str">
        <f>IF('Input data'!C94="","",'Input data'!C94)</f>
        <v/>
      </c>
      <c r="D88" s="4" t="str">
        <f>IF('Input data'!D94="","",'Input data'!D94)</f>
        <v/>
      </c>
      <c r="E88" s="4" t="str">
        <f>IF('Input data'!E94="","",'Input data'!E94)</f>
        <v/>
      </c>
      <c r="F88" s="4" t="str">
        <f>IF('Input data'!F94="","",'Input data'!F94)</f>
        <v/>
      </c>
      <c r="G88" s="20" t="str">
        <f>IF('Input data'!G94=0,"",'Input data'!G94)</f>
        <v/>
      </c>
      <c r="H88" s="9" t="str">
        <f>IF('Input data'!H94="","",'Input data'!H94)</f>
        <v/>
      </c>
      <c r="I88" s="4" t="str">
        <f t="shared" si="3"/>
        <v>No</v>
      </c>
      <c r="J88" s="20" t="str">
        <f t="shared" si="4"/>
        <v/>
      </c>
      <c r="K88" s="9" t="str">
        <f t="shared" si="5"/>
        <v/>
      </c>
      <c r="L88" s="9" t="str">
        <f>IF(AND(I88="Yes",'Input data'!I94=""),10,IF(I88="Yes",'Input data'!I94/J88,""))</f>
        <v/>
      </c>
      <c r="M88" s="21" t="str">
        <f>IF(AND(I88="Yes",'Input data'!J94=""),2,IF(I88="Yes",'Input data'!J94,""))</f>
        <v/>
      </c>
      <c r="N88" s="4" t="str">
        <f>IF(AND(I88="Yes",'Input data'!K94=""),"No",IF(I88="Yes",'Input data'!K94,""))</f>
        <v/>
      </c>
      <c r="O88" s="6" t="str">
        <f>IF(AND(I88="Yes",'Input data'!L94=""),3.5,IF(I88="Yes",'Input data'!L94,""))</f>
        <v/>
      </c>
      <c r="P88" s="6" t="str">
        <f>IF(AND(I88="Yes",'Input data'!M94=""),0.5,IF(I88="Yes",'Input data'!M94,""))</f>
        <v/>
      </c>
      <c r="Q88" s="21" t="str">
        <f>IF(AND(I88="Yes",'Input data'!N94=""),2,IF(I88="Yes",'Input data'!N94,""))</f>
        <v/>
      </c>
      <c r="R88" s="4" t="str">
        <f>IF(AND(I88="Yes",'Input data'!O94=""),"No",IF(I88="Yes",'Input data'!O94,""))</f>
        <v/>
      </c>
      <c r="S88" s="4" t="str">
        <f>IF(AND(I88="Yes",'Input data'!P94=""),"No",IF(I88="Yes",'Input data'!P94,""))</f>
        <v/>
      </c>
      <c r="T88" s="21" t="str">
        <f>IF(AND(I88="Yes",'Input data'!Q94=""),0,IF(I88="Yes",'Input data'!Q94/J88,""))</f>
        <v/>
      </c>
      <c r="U88" s="22" t="str">
        <f>IF(AND(I88="Yes",'Input data'!R94=""),80,IF(I88="Yes",'Input data'!R94,""))</f>
        <v/>
      </c>
    </row>
    <row r="89" spans="1:21" x14ac:dyDescent="0.3">
      <c r="A89" s="4" t="str">
        <f>IF('Input data'!A95="","",'Input data'!A95)</f>
        <v/>
      </c>
      <c r="B89" s="4" t="str">
        <f>IF('Input data'!B95="","",'Input data'!B95)</f>
        <v/>
      </c>
      <c r="C89" s="4" t="str">
        <f>IF('Input data'!C95="","",'Input data'!C95)</f>
        <v/>
      </c>
      <c r="D89" s="4" t="str">
        <f>IF('Input data'!D95="","",'Input data'!D95)</f>
        <v/>
      </c>
      <c r="E89" s="4" t="str">
        <f>IF('Input data'!E95="","",'Input data'!E95)</f>
        <v/>
      </c>
      <c r="F89" s="4" t="str">
        <f>IF('Input data'!F95="","",'Input data'!F95)</f>
        <v/>
      </c>
      <c r="G89" s="20" t="str">
        <f>IF('Input data'!G95=0,"",'Input data'!G95)</f>
        <v/>
      </c>
      <c r="H89" s="9" t="str">
        <f>IF('Input data'!H95="","",'Input data'!H95)</f>
        <v/>
      </c>
      <c r="I89" s="4" t="str">
        <f t="shared" si="3"/>
        <v>No</v>
      </c>
      <c r="J89" s="20" t="str">
        <f t="shared" si="4"/>
        <v/>
      </c>
      <c r="K89" s="9" t="str">
        <f t="shared" si="5"/>
        <v/>
      </c>
      <c r="L89" s="9" t="str">
        <f>IF(AND(I89="Yes",'Input data'!I95=""),10,IF(I89="Yes",'Input data'!I95/J89,""))</f>
        <v/>
      </c>
      <c r="M89" s="21" t="str">
        <f>IF(AND(I89="Yes",'Input data'!J95=""),2,IF(I89="Yes",'Input data'!J95,""))</f>
        <v/>
      </c>
      <c r="N89" s="4" t="str">
        <f>IF(AND(I89="Yes",'Input data'!K95=""),"No",IF(I89="Yes",'Input data'!K95,""))</f>
        <v/>
      </c>
      <c r="O89" s="6" t="str">
        <f>IF(AND(I89="Yes",'Input data'!L95=""),3.5,IF(I89="Yes",'Input data'!L95,""))</f>
        <v/>
      </c>
      <c r="P89" s="6" t="str">
        <f>IF(AND(I89="Yes",'Input data'!M95=""),0.5,IF(I89="Yes",'Input data'!M95,""))</f>
        <v/>
      </c>
      <c r="Q89" s="21" t="str">
        <f>IF(AND(I89="Yes",'Input data'!N95=""),2,IF(I89="Yes",'Input data'!N95,""))</f>
        <v/>
      </c>
      <c r="R89" s="4" t="str">
        <f>IF(AND(I89="Yes",'Input data'!O95=""),"No",IF(I89="Yes",'Input data'!O95,""))</f>
        <v/>
      </c>
      <c r="S89" s="4" t="str">
        <f>IF(AND(I89="Yes",'Input data'!P95=""),"No",IF(I89="Yes",'Input data'!P95,""))</f>
        <v/>
      </c>
      <c r="T89" s="21" t="str">
        <f>IF(AND(I89="Yes",'Input data'!Q95=""),0,IF(I89="Yes",'Input data'!Q95/J89,""))</f>
        <v/>
      </c>
      <c r="U89" s="22" t="str">
        <f>IF(AND(I89="Yes",'Input data'!R95=""),80,IF(I89="Yes",'Input data'!R95,""))</f>
        <v/>
      </c>
    </row>
    <row r="90" spans="1:21" x14ac:dyDescent="0.3">
      <c r="A90" s="4" t="str">
        <f>IF('Input data'!A96="","",'Input data'!A96)</f>
        <v/>
      </c>
      <c r="B90" s="4" t="str">
        <f>IF('Input data'!B96="","",'Input data'!B96)</f>
        <v/>
      </c>
      <c r="C90" s="4" t="str">
        <f>IF('Input data'!C96="","",'Input data'!C96)</f>
        <v/>
      </c>
      <c r="D90" s="4" t="str">
        <f>IF('Input data'!D96="","",'Input data'!D96)</f>
        <v/>
      </c>
      <c r="E90" s="4" t="str">
        <f>IF('Input data'!E96="","",'Input data'!E96)</f>
        <v/>
      </c>
      <c r="F90" s="4" t="str">
        <f>IF('Input data'!F96="","",'Input data'!F96)</f>
        <v/>
      </c>
      <c r="G90" s="20" t="str">
        <f>IF('Input data'!G96=0,"",'Input data'!G96)</f>
        <v/>
      </c>
      <c r="H90" s="9" t="str">
        <f>IF('Input data'!H96="","",'Input data'!H96)</f>
        <v/>
      </c>
      <c r="I90" s="4" t="str">
        <f t="shared" si="3"/>
        <v>No</v>
      </c>
      <c r="J90" s="20" t="str">
        <f t="shared" si="4"/>
        <v/>
      </c>
      <c r="K90" s="9" t="str">
        <f t="shared" si="5"/>
        <v/>
      </c>
      <c r="L90" s="9" t="str">
        <f>IF(AND(I90="Yes",'Input data'!I96=""),10,IF(I90="Yes",'Input data'!I96/J90,""))</f>
        <v/>
      </c>
      <c r="M90" s="21" t="str">
        <f>IF(AND(I90="Yes",'Input data'!J96=""),2,IF(I90="Yes",'Input data'!J96,""))</f>
        <v/>
      </c>
      <c r="N90" s="4" t="str">
        <f>IF(AND(I90="Yes",'Input data'!K96=""),"No",IF(I90="Yes",'Input data'!K96,""))</f>
        <v/>
      </c>
      <c r="O90" s="6" t="str">
        <f>IF(AND(I90="Yes",'Input data'!L96=""),3.5,IF(I90="Yes",'Input data'!L96,""))</f>
        <v/>
      </c>
      <c r="P90" s="6" t="str">
        <f>IF(AND(I90="Yes",'Input data'!M96=""),0.5,IF(I90="Yes",'Input data'!M96,""))</f>
        <v/>
      </c>
      <c r="Q90" s="21" t="str">
        <f>IF(AND(I90="Yes",'Input data'!N96=""),2,IF(I90="Yes",'Input data'!N96,""))</f>
        <v/>
      </c>
      <c r="R90" s="4" t="str">
        <f>IF(AND(I90="Yes",'Input data'!O96=""),"No",IF(I90="Yes",'Input data'!O96,""))</f>
        <v/>
      </c>
      <c r="S90" s="4" t="str">
        <f>IF(AND(I90="Yes",'Input data'!P96=""),"No",IF(I90="Yes",'Input data'!P96,""))</f>
        <v/>
      </c>
      <c r="T90" s="21" t="str">
        <f>IF(AND(I90="Yes",'Input data'!Q96=""),0,IF(I90="Yes",'Input data'!Q96/J90,""))</f>
        <v/>
      </c>
      <c r="U90" s="22" t="str">
        <f>IF(AND(I90="Yes",'Input data'!R96=""),80,IF(I90="Yes",'Input data'!R96,""))</f>
        <v/>
      </c>
    </row>
    <row r="91" spans="1:21" x14ac:dyDescent="0.3">
      <c r="A91" s="4" t="str">
        <f>IF('Input data'!A97="","",'Input data'!A97)</f>
        <v/>
      </c>
      <c r="B91" s="4" t="str">
        <f>IF('Input data'!B97="","",'Input data'!B97)</f>
        <v/>
      </c>
      <c r="C91" s="4" t="str">
        <f>IF('Input data'!C97="","",'Input data'!C97)</f>
        <v/>
      </c>
      <c r="D91" s="4" t="str">
        <f>IF('Input data'!D97="","",'Input data'!D97)</f>
        <v/>
      </c>
      <c r="E91" s="4" t="str">
        <f>IF('Input data'!E97="","",'Input data'!E97)</f>
        <v/>
      </c>
      <c r="F91" s="4" t="str">
        <f>IF('Input data'!F97="","",'Input data'!F97)</f>
        <v/>
      </c>
      <c r="G91" s="20" t="str">
        <f>IF('Input data'!G97=0,"",'Input data'!G97)</f>
        <v/>
      </c>
      <c r="H91" s="9" t="str">
        <f>IF('Input data'!H97="","",'Input data'!H97)</f>
        <v/>
      </c>
      <c r="I91" s="4" t="str">
        <f t="shared" si="3"/>
        <v>No</v>
      </c>
      <c r="J91" s="20" t="str">
        <f t="shared" si="4"/>
        <v/>
      </c>
      <c r="K91" s="9" t="str">
        <f t="shared" si="5"/>
        <v/>
      </c>
      <c r="L91" s="9" t="str">
        <f>IF(AND(I91="Yes",'Input data'!I97=""),10,IF(I91="Yes",'Input data'!I97/J91,""))</f>
        <v/>
      </c>
      <c r="M91" s="21" t="str">
        <f>IF(AND(I91="Yes",'Input data'!J97=""),2,IF(I91="Yes",'Input data'!J97,""))</f>
        <v/>
      </c>
      <c r="N91" s="4" t="str">
        <f>IF(AND(I91="Yes",'Input data'!K97=""),"No",IF(I91="Yes",'Input data'!K97,""))</f>
        <v/>
      </c>
      <c r="O91" s="6" t="str">
        <f>IF(AND(I91="Yes",'Input data'!L97=""),3.5,IF(I91="Yes",'Input data'!L97,""))</f>
        <v/>
      </c>
      <c r="P91" s="6" t="str">
        <f>IF(AND(I91="Yes",'Input data'!M97=""),0.5,IF(I91="Yes",'Input data'!M97,""))</f>
        <v/>
      </c>
      <c r="Q91" s="21" t="str">
        <f>IF(AND(I91="Yes",'Input data'!N97=""),2,IF(I91="Yes",'Input data'!N97,""))</f>
        <v/>
      </c>
      <c r="R91" s="4" t="str">
        <f>IF(AND(I91="Yes",'Input data'!O97=""),"No",IF(I91="Yes",'Input data'!O97,""))</f>
        <v/>
      </c>
      <c r="S91" s="4" t="str">
        <f>IF(AND(I91="Yes",'Input data'!P97=""),"No",IF(I91="Yes",'Input data'!P97,""))</f>
        <v/>
      </c>
      <c r="T91" s="21" t="str">
        <f>IF(AND(I91="Yes",'Input data'!Q97=""),0,IF(I91="Yes",'Input data'!Q97/J91,""))</f>
        <v/>
      </c>
      <c r="U91" s="22" t="str">
        <f>IF(AND(I91="Yes",'Input data'!R97=""),80,IF(I91="Yes",'Input data'!R97,""))</f>
        <v/>
      </c>
    </row>
    <row r="92" spans="1:21" x14ac:dyDescent="0.3">
      <c r="A92" s="4" t="str">
        <f>IF('Input data'!A98="","",'Input data'!A98)</f>
        <v/>
      </c>
      <c r="B92" s="4" t="str">
        <f>IF('Input data'!B98="","",'Input data'!B98)</f>
        <v/>
      </c>
      <c r="C92" s="4" t="str">
        <f>IF('Input data'!C98="","",'Input data'!C98)</f>
        <v/>
      </c>
      <c r="D92" s="4" t="str">
        <f>IF('Input data'!D98="","",'Input data'!D98)</f>
        <v/>
      </c>
      <c r="E92" s="4" t="str">
        <f>IF('Input data'!E98="","",'Input data'!E98)</f>
        <v/>
      </c>
      <c r="F92" s="4" t="str">
        <f>IF('Input data'!F98="","",'Input data'!F98)</f>
        <v/>
      </c>
      <c r="G92" s="20" t="str">
        <f>IF('Input data'!G98=0,"",'Input data'!G98)</f>
        <v/>
      </c>
      <c r="H92" s="9" t="str">
        <f>IF('Input data'!H98="","",'Input data'!H98)</f>
        <v/>
      </c>
      <c r="I92" s="4" t="str">
        <f t="shared" si="3"/>
        <v>No</v>
      </c>
      <c r="J92" s="20" t="str">
        <f t="shared" si="4"/>
        <v/>
      </c>
      <c r="K92" s="9" t="str">
        <f t="shared" si="5"/>
        <v/>
      </c>
      <c r="L92" s="9" t="str">
        <f>IF(AND(I92="Yes",'Input data'!I98=""),10,IF(I92="Yes",'Input data'!I98/J92,""))</f>
        <v/>
      </c>
      <c r="M92" s="21" t="str">
        <f>IF(AND(I92="Yes",'Input data'!J98=""),2,IF(I92="Yes",'Input data'!J98,""))</f>
        <v/>
      </c>
      <c r="N92" s="4" t="str">
        <f>IF(AND(I92="Yes",'Input data'!K98=""),"No",IF(I92="Yes",'Input data'!K98,""))</f>
        <v/>
      </c>
      <c r="O92" s="6" t="str">
        <f>IF(AND(I92="Yes",'Input data'!L98=""),3.5,IF(I92="Yes",'Input data'!L98,""))</f>
        <v/>
      </c>
      <c r="P92" s="6" t="str">
        <f>IF(AND(I92="Yes",'Input data'!M98=""),0.5,IF(I92="Yes",'Input data'!M98,""))</f>
        <v/>
      </c>
      <c r="Q92" s="21" t="str">
        <f>IF(AND(I92="Yes",'Input data'!N98=""),2,IF(I92="Yes",'Input data'!N98,""))</f>
        <v/>
      </c>
      <c r="R92" s="4" t="str">
        <f>IF(AND(I92="Yes",'Input data'!O98=""),"No",IF(I92="Yes",'Input data'!O98,""))</f>
        <v/>
      </c>
      <c r="S92" s="4" t="str">
        <f>IF(AND(I92="Yes",'Input data'!P98=""),"No",IF(I92="Yes",'Input data'!P98,""))</f>
        <v/>
      </c>
      <c r="T92" s="21" t="str">
        <f>IF(AND(I92="Yes",'Input data'!Q98=""),0,IF(I92="Yes",'Input data'!Q98/J92,""))</f>
        <v/>
      </c>
      <c r="U92" s="22" t="str">
        <f>IF(AND(I92="Yes",'Input data'!R98=""),80,IF(I92="Yes",'Input data'!R98,""))</f>
        <v/>
      </c>
    </row>
    <row r="93" spans="1:21" x14ac:dyDescent="0.3">
      <c r="A93" s="4" t="str">
        <f>IF('Input data'!A99="","",'Input data'!A99)</f>
        <v/>
      </c>
      <c r="B93" s="4" t="str">
        <f>IF('Input data'!B99="","",'Input data'!B99)</f>
        <v/>
      </c>
      <c r="C93" s="4" t="str">
        <f>IF('Input data'!C99="","",'Input data'!C99)</f>
        <v/>
      </c>
      <c r="D93" s="4" t="str">
        <f>IF('Input data'!D99="","",'Input data'!D99)</f>
        <v/>
      </c>
      <c r="E93" s="4" t="str">
        <f>IF('Input data'!E99="","",'Input data'!E99)</f>
        <v/>
      </c>
      <c r="F93" s="4" t="str">
        <f>IF('Input data'!F99="","",'Input data'!F99)</f>
        <v/>
      </c>
      <c r="G93" s="20" t="str">
        <f>IF('Input data'!G99=0,"",'Input data'!G99)</f>
        <v/>
      </c>
      <c r="H93" s="9" t="str">
        <f>IF('Input data'!H99="","",'Input data'!H99)</f>
        <v/>
      </c>
      <c r="I93" s="4" t="str">
        <f t="shared" si="3"/>
        <v>No</v>
      </c>
      <c r="J93" s="20" t="str">
        <f t="shared" si="4"/>
        <v/>
      </c>
      <c r="K93" s="9" t="str">
        <f t="shared" si="5"/>
        <v/>
      </c>
      <c r="L93" s="9" t="str">
        <f>IF(AND(I93="Yes",'Input data'!I99=""),10,IF(I93="Yes",'Input data'!I99/J93,""))</f>
        <v/>
      </c>
      <c r="M93" s="21" t="str">
        <f>IF(AND(I93="Yes",'Input data'!J99=""),2,IF(I93="Yes",'Input data'!J99,""))</f>
        <v/>
      </c>
      <c r="N93" s="4" t="str">
        <f>IF(AND(I93="Yes",'Input data'!K99=""),"No",IF(I93="Yes",'Input data'!K99,""))</f>
        <v/>
      </c>
      <c r="O93" s="6" t="str">
        <f>IF(AND(I93="Yes",'Input data'!L99=""),3.5,IF(I93="Yes",'Input data'!L99,""))</f>
        <v/>
      </c>
      <c r="P93" s="6" t="str">
        <f>IF(AND(I93="Yes",'Input data'!M99=""),0.5,IF(I93="Yes",'Input data'!M99,""))</f>
        <v/>
      </c>
      <c r="Q93" s="21" t="str">
        <f>IF(AND(I93="Yes",'Input data'!N99=""),2,IF(I93="Yes",'Input data'!N99,""))</f>
        <v/>
      </c>
      <c r="R93" s="4" t="str">
        <f>IF(AND(I93="Yes",'Input data'!O99=""),"No",IF(I93="Yes",'Input data'!O99,""))</f>
        <v/>
      </c>
      <c r="S93" s="4" t="str">
        <f>IF(AND(I93="Yes",'Input data'!P99=""),"No",IF(I93="Yes",'Input data'!P99,""))</f>
        <v/>
      </c>
      <c r="T93" s="21" t="str">
        <f>IF(AND(I93="Yes",'Input data'!Q99=""),0,IF(I93="Yes",'Input data'!Q99/J93,""))</f>
        <v/>
      </c>
      <c r="U93" s="22" t="str">
        <f>IF(AND(I93="Yes",'Input data'!R99=""),80,IF(I93="Yes",'Input data'!R99,""))</f>
        <v/>
      </c>
    </row>
    <row r="94" spans="1:21" x14ac:dyDescent="0.3">
      <c r="A94" s="4" t="str">
        <f>IF('Input data'!A100="","",'Input data'!A100)</f>
        <v/>
      </c>
      <c r="B94" s="4" t="str">
        <f>IF('Input data'!B100="","",'Input data'!B100)</f>
        <v/>
      </c>
      <c r="C94" s="4" t="str">
        <f>IF('Input data'!C100="","",'Input data'!C100)</f>
        <v/>
      </c>
      <c r="D94" s="4" t="str">
        <f>IF('Input data'!D100="","",'Input data'!D100)</f>
        <v/>
      </c>
      <c r="E94" s="4" t="str">
        <f>IF('Input data'!E100="","",'Input data'!E100)</f>
        <v/>
      </c>
      <c r="F94" s="4" t="str">
        <f>IF('Input data'!F100="","",'Input data'!F100)</f>
        <v/>
      </c>
      <c r="G94" s="20" t="str">
        <f>IF('Input data'!G100=0,"",'Input data'!G100)</f>
        <v/>
      </c>
      <c r="H94" s="9" t="str">
        <f>IF('Input data'!H100="","",'Input data'!H100)</f>
        <v/>
      </c>
      <c r="I94" s="4" t="str">
        <f t="shared" si="3"/>
        <v>No</v>
      </c>
      <c r="J94" s="20" t="str">
        <f t="shared" si="4"/>
        <v/>
      </c>
      <c r="K94" s="9" t="str">
        <f t="shared" si="5"/>
        <v/>
      </c>
      <c r="L94" s="9" t="str">
        <f>IF(AND(I94="Yes",'Input data'!I100=""),10,IF(I94="Yes",'Input data'!I100/J94,""))</f>
        <v/>
      </c>
      <c r="M94" s="21" t="str">
        <f>IF(AND(I94="Yes",'Input data'!J100=""),2,IF(I94="Yes",'Input data'!J100,""))</f>
        <v/>
      </c>
      <c r="N94" s="4" t="str">
        <f>IF(AND(I94="Yes",'Input data'!K100=""),"No",IF(I94="Yes",'Input data'!K100,""))</f>
        <v/>
      </c>
      <c r="O94" s="6" t="str">
        <f>IF(AND(I94="Yes",'Input data'!L100=""),3.5,IF(I94="Yes",'Input data'!L100,""))</f>
        <v/>
      </c>
      <c r="P94" s="6" t="str">
        <f>IF(AND(I94="Yes",'Input data'!M100=""),0.5,IF(I94="Yes",'Input data'!M100,""))</f>
        <v/>
      </c>
      <c r="Q94" s="21" t="str">
        <f>IF(AND(I94="Yes",'Input data'!N100=""),2,IF(I94="Yes",'Input data'!N100,""))</f>
        <v/>
      </c>
      <c r="R94" s="4" t="str">
        <f>IF(AND(I94="Yes",'Input data'!O100=""),"No",IF(I94="Yes",'Input data'!O100,""))</f>
        <v/>
      </c>
      <c r="S94" s="4" t="str">
        <f>IF(AND(I94="Yes",'Input data'!P100=""),"No",IF(I94="Yes",'Input data'!P100,""))</f>
        <v/>
      </c>
      <c r="T94" s="21" t="str">
        <f>IF(AND(I94="Yes",'Input data'!Q100=""),0,IF(I94="Yes",'Input data'!Q100/J94,""))</f>
        <v/>
      </c>
      <c r="U94" s="22" t="str">
        <f>IF(AND(I94="Yes",'Input data'!R100=""),80,IF(I94="Yes",'Input data'!R100,""))</f>
        <v/>
      </c>
    </row>
    <row r="95" spans="1:21" x14ac:dyDescent="0.3">
      <c r="A95" s="4" t="str">
        <f>IF('Input data'!A101="","",'Input data'!A101)</f>
        <v/>
      </c>
      <c r="B95" s="4" t="str">
        <f>IF('Input data'!B101="","",'Input data'!B101)</f>
        <v/>
      </c>
      <c r="C95" s="4" t="str">
        <f>IF('Input data'!C101="","",'Input data'!C101)</f>
        <v/>
      </c>
      <c r="D95" s="4" t="str">
        <f>IF('Input data'!D101="","",'Input data'!D101)</f>
        <v/>
      </c>
      <c r="E95" s="4" t="str">
        <f>IF('Input data'!E101="","",'Input data'!E101)</f>
        <v/>
      </c>
      <c r="F95" s="4" t="str">
        <f>IF('Input data'!F101="","",'Input data'!F101)</f>
        <v/>
      </c>
      <c r="G95" s="20" t="str">
        <f>IF('Input data'!G101=0,"",'Input data'!G101)</f>
        <v/>
      </c>
      <c r="H95" s="9" t="str">
        <f>IF('Input data'!H101="","",'Input data'!H101)</f>
        <v/>
      </c>
      <c r="I95" s="4" t="str">
        <f t="shared" si="3"/>
        <v>No</v>
      </c>
      <c r="J95" s="20" t="str">
        <f t="shared" si="4"/>
        <v/>
      </c>
      <c r="K95" s="9" t="str">
        <f t="shared" si="5"/>
        <v/>
      </c>
      <c r="L95" s="9" t="str">
        <f>IF(AND(I95="Yes",'Input data'!I101=""),10,IF(I95="Yes",'Input data'!I101/J95,""))</f>
        <v/>
      </c>
      <c r="M95" s="21" t="str">
        <f>IF(AND(I95="Yes",'Input data'!J101=""),2,IF(I95="Yes",'Input data'!J101,""))</f>
        <v/>
      </c>
      <c r="N95" s="4" t="str">
        <f>IF(AND(I95="Yes",'Input data'!K101=""),"No",IF(I95="Yes",'Input data'!K101,""))</f>
        <v/>
      </c>
      <c r="O95" s="6" t="str">
        <f>IF(AND(I95="Yes",'Input data'!L101=""),3.5,IF(I95="Yes",'Input data'!L101,""))</f>
        <v/>
      </c>
      <c r="P95" s="6" t="str">
        <f>IF(AND(I95="Yes",'Input data'!M101=""),0.5,IF(I95="Yes",'Input data'!M101,""))</f>
        <v/>
      </c>
      <c r="Q95" s="21" t="str">
        <f>IF(AND(I95="Yes",'Input data'!N101=""),2,IF(I95="Yes",'Input data'!N101,""))</f>
        <v/>
      </c>
      <c r="R95" s="4" t="str">
        <f>IF(AND(I95="Yes",'Input data'!O101=""),"No",IF(I95="Yes",'Input data'!O101,""))</f>
        <v/>
      </c>
      <c r="S95" s="4" t="str">
        <f>IF(AND(I95="Yes",'Input data'!P101=""),"No",IF(I95="Yes",'Input data'!P101,""))</f>
        <v/>
      </c>
      <c r="T95" s="21" t="str">
        <f>IF(AND(I95="Yes",'Input data'!Q101=""),0,IF(I95="Yes",'Input data'!Q101/J95,""))</f>
        <v/>
      </c>
      <c r="U95" s="22" t="str">
        <f>IF(AND(I95="Yes",'Input data'!R101=""),80,IF(I95="Yes",'Input data'!R101,""))</f>
        <v/>
      </c>
    </row>
    <row r="96" spans="1:21" x14ac:dyDescent="0.3">
      <c r="A96" s="4" t="str">
        <f>IF('Input data'!A102="","",'Input data'!A102)</f>
        <v/>
      </c>
      <c r="B96" s="4" t="str">
        <f>IF('Input data'!B102="","",'Input data'!B102)</f>
        <v/>
      </c>
      <c r="C96" s="4" t="str">
        <f>IF('Input data'!C102="","",'Input data'!C102)</f>
        <v/>
      </c>
      <c r="D96" s="4" t="str">
        <f>IF('Input data'!D102="","",'Input data'!D102)</f>
        <v/>
      </c>
      <c r="E96" s="4" t="str">
        <f>IF('Input data'!E102="","",'Input data'!E102)</f>
        <v/>
      </c>
      <c r="F96" s="4" t="str">
        <f>IF('Input data'!F102="","",'Input data'!F102)</f>
        <v/>
      </c>
      <c r="G96" s="20" t="str">
        <f>IF('Input data'!G102=0,"",'Input data'!G102)</f>
        <v/>
      </c>
      <c r="H96" s="9" t="str">
        <f>IF('Input data'!H102="","",'Input data'!H102)</f>
        <v/>
      </c>
      <c r="I96" s="4" t="str">
        <f t="shared" si="3"/>
        <v>No</v>
      </c>
      <c r="J96" s="20" t="str">
        <f t="shared" si="4"/>
        <v/>
      </c>
      <c r="K96" s="9" t="str">
        <f t="shared" si="5"/>
        <v/>
      </c>
      <c r="L96" s="9" t="str">
        <f>IF(AND(I96="Yes",'Input data'!I102=""),10,IF(I96="Yes",'Input data'!I102/J96,""))</f>
        <v/>
      </c>
      <c r="M96" s="21" t="str">
        <f>IF(AND(I96="Yes",'Input data'!J102=""),2,IF(I96="Yes",'Input data'!J102,""))</f>
        <v/>
      </c>
      <c r="N96" s="4" t="str">
        <f>IF(AND(I96="Yes",'Input data'!K102=""),"No",IF(I96="Yes",'Input data'!K102,""))</f>
        <v/>
      </c>
      <c r="O96" s="6" t="str">
        <f>IF(AND(I96="Yes",'Input data'!L102=""),3.5,IF(I96="Yes",'Input data'!L102,""))</f>
        <v/>
      </c>
      <c r="P96" s="6" t="str">
        <f>IF(AND(I96="Yes",'Input data'!M102=""),0.5,IF(I96="Yes",'Input data'!M102,""))</f>
        <v/>
      </c>
      <c r="Q96" s="21" t="str">
        <f>IF(AND(I96="Yes",'Input data'!N102=""),2,IF(I96="Yes",'Input data'!N102,""))</f>
        <v/>
      </c>
      <c r="R96" s="4" t="str">
        <f>IF(AND(I96="Yes",'Input data'!O102=""),"No",IF(I96="Yes",'Input data'!O102,""))</f>
        <v/>
      </c>
      <c r="S96" s="4" t="str">
        <f>IF(AND(I96="Yes",'Input data'!P102=""),"No",IF(I96="Yes",'Input data'!P102,""))</f>
        <v/>
      </c>
      <c r="T96" s="21" t="str">
        <f>IF(AND(I96="Yes",'Input data'!Q102=""),0,IF(I96="Yes",'Input data'!Q102/J96,""))</f>
        <v/>
      </c>
      <c r="U96" s="22" t="str">
        <f>IF(AND(I96="Yes",'Input data'!R102=""),80,IF(I96="Yes",'Input data'!R102,""))</f>
        <v/>
      </c>
    </row>
    <row r="97" spans="1:21" x14ac:dyDescent="0.3">
      <c r="A97" s="4" t="str">
        <f>IF('Input data'!A103="","",'Input data'!A103)</f>
        <v/>
      </c>
      <c r="B97" s="4" t="str">
        <f>IF('Input data'!B103="","",'Input data'!B103)</f>
        <v/>
      </c>
      <c r="C97" s="4" t="str">
        <f>IF('Input data'!C103="","",'Input data'!C103)</f>
        <v/>
      </c>
      <c r="D97" s="4" t="str">
        <f>IF('Input data'!D103="","",'Input data'!D103)</f>
        <v/>
      </c>
      <c r="E97" s="4" t="str">
        <f>IF('Input data'!E103="","",'Input data'!E103)</f>
        <v/>
      </c>
      <c r="F97" s="4" t="str">
        <f>IF('Input data'!F103="","",'Input data'!F103)</f>
        <v/>
      </c>
      <c r="G97" s="20" t="str">
        <f>IF('Input data'!G103=0,"",'Input data'!G103)</f>
        <v/>
      </c>
      <c r="H97" s="9" t="str">
        <f>IF('Input data'!H103="","",'Input data'!H103)</f>
        <v/>
      </c>
      <c r="I97" s="4" t="str">
        <f t="shared" si="3"/>
        <v>No</v>
      </c>
      <c r="J97" s="20" t="str">
        <f t="shared" si="4"/>
        <v/>
      </c>
      <c r="K97" s="9" t="str">
        <f t="shared" si="5"/>
        <v/>
      </c>
      <c r="L97" s="9" t="str">
        <f>IF(AND(I97="Yes",'Input data'!I103=""),10,IF(I97="Yes",'Input data'!I103/J97,""))</f>
        <v/>
      </c>
      <c r="M97" s="21" t="str">
        <f>IF(AND(I97="Yes",'Input data'!J103=""),2,IF(I97="Yes",'Input data'!J103,""))</f>
        <v/>
      </c>
      <c r="N97" s="4" t="str">
        <f>IF(AND(I97="Yes",'Input data'!K103=""),"No",IF(I97="Yes",'Input data'!K103,""))</f>
        <v/>
      </c>
      <c r="O97" s="6" t="str">
        <f>IF(AND(I97="Yes",'Input data'!L103=""),3.5,IF(I97="Yes",'Input data'!L103,""))</f>
        <v/>
      </c>
      <c r="P97" s="6" t="str">
        <f>IF(AND(I97="Yes",'Input data'!M103=""),0.5,IF(I97="Yes",'Input data'!M103,""))</f>
        <v/>
      </c>
      <c r="Q97" s="21" t="str">
        <f>IF(AND(I97="Yes",'Input data'!N103=""),2,IF(I97="Yes",'Input data'!N103,""))</f>
        <v/>
      </c>
      <c r="R97" s="4" t="str">
        <f>IF(AND(I97="Yes",'Input data'!O103=""),"No",IF(I97="Yes",'Input data'!O103,""))</f>
        <v/>
      </c>
      <c r="S97" s="4" t="str">
        <f>IF(AND(I97="Yes",'Input data'!P103=""),"No",IF(I97="Yes",'Input data'!P103,""))</f>
        <v/>
      </c>
      <c r="T97" s="21" t="str">
        <f>IF(AND(I97="Yes",'Input data'!Q103=""),0,IF(I97="Yes",'Input data'!Q103/J97,""))</f>
        <v/>
      </c>
      <c r="U97" s="22" t="str">
        <f>IF(AND(I97="Yes",'Input data'!R103=""),80,IF(I97="Yes",'Input data'!R103,""))</f>
        <v/>
      </c>
    </row>
    <row r="98" spans="1:21" x14ac:dyDescent="0.3">
      <c r="A98" s="4" t="str">
        <f>IF('Input data'!A104="","",'Input data'!A104)</f>
        <v/>
      </c>
      <c r="B98" s="4" t="str">
        <f>IF('Input data'!B104="","",'Input data'!B104)</f>
        <v/>
      </c>
      <c r="C98" s="4" t="str">
        <f>IF('Input data'!C104="","",'Input data'!C104)</f>
        <v/>
      </c>
      <c r="D98" s="4" t="str">
        <f>IF('Input data'!D104="","",'Input data'!D104)</f>
        <v/>
      </c>
      <c r="E98" s="4" t="str">
        <f>IF('Input data'!E104="","",'Input data'!E104)</f>
        <v/>
      </c>
      <c r="F98" s="4" t="str">
        <f>IF('Input data'!F104="","",'Input data'!F104)</f>
        <v/>
      </c>
      <c r="G98" s="20" t="str">
        <f>IF('Input data'!G104=0,"",'Input data'!G104)</f>
        <v/>
      </c>
      <c r="H98" s="9" t="str">
        <f>IF('Input data'!H104="","",'Input data'!H104)</f>
        <v/>
      </c>
      <c r="I98" s="4" t="str">
        <f t="shared" si="3"/>
        <v>No</v>
      </c>
      <c r="J98" s="20" t="str">
        <f t="shared" si="4"/>
        <v/>
      </c>
      <c r="K98" s="9" t="str">
        <f t="shared" si="5"/>
        <v/>
      </c>
      <c r="L98" s="9" t="str">
        <f>IF(AND(I98="Yes",'Input data'!I104=""),10,IF(I98="Yes",'Input data'!I104/J98,""))</f>
        <v/>
      </c>
      <c r="M98" s="21" t="str">
        <f>IF(AND(I98="Yes",'Input data'!J104=""),2,IF(I98="Yes",'Input data'!J104,""))</f>
        <v/>
      </c>
      <c r="N98" s="4" t="str">
        <f>IF(AND(I98="Yes",'Input data'!K104=""),"No",IF(I98="Yes",'Input data'!K104,""))</f>
        <v/>
      </c>
      <c r="O98" s="6" t="str">
        <f>IF(AND(I98="Yes",'Input data'!L104=""),3.5,IF(I98="Yes",'Input data'!L104,""))</f>
        <v/>
      </c>
      <c r="P98" s="6" t="str">
        <f>IF(AND(I98="Yes",'Input data'!M104=""),0.5,IF(I98="Yes",'Input data'!M104,""))</f>
        <v/>
      </c>
      <c r="Q98" s="21" t="str">
        <f>IF(AND(I98="Yes",'Input data'!N104=""),2,IF(I98="Yes",'Input data'!N104,""))</f>
        <v/>
      </c>
      <c r="R98" s="4" t="str">
        <f>IF(AND(I98="Yes",'Input data'!O104=""),"No",IF(I98="Yes",'Input data'!O104,""))</f>
        <v/>
      </c>
      <c r="S98" s="4" t="str">
        <f>IF(AND(I98="Yes",'Input data'!P104=""),"No",IF(I98="Yes",'Input data'!P104,""))</f>
        <v/>
      </c>
      <c r="T98" s="21" t="str">
        <f>IF(AND(I98="Yes",'Input data'!Q104=""),0,IF(I98="Yes",'Input data'!Q104/J98,""))</f>
        <v/>
      </c>
      <c r="U98" s="22" t="str">
        <f>IF(AND(I98="Yes",'Input data'!R104=""),80,IF(I98="Yes",'Input data'!R104,""))</f>
        <v/>
      </c>
    </row>
    <row r="99" spans="1:21" x14ac:dyDescent="0.3">
      <c r="A99" s="4" t="str">
        <f>IF('Input data'!A105="","",'Input data'!A105)</f>
        <v/>
      </c>
      <c r="B99" s="4" t="str">
        <f>IF('Input data'!B105="","",'Input data'!B105)</f>
        <v/>
      </c>
      <c r="C99" s="4" t="str">
        <f>IF('Input data'!C105="","",'Input data'!C105)</f>
        <v/>
      </c>
      <c r="D99" s="4" t="str">
        <f>IF('Input data'!D105="","",'Input data'!D105)</f>
        <v/>
      </c>
      <c r="E99" s="4" t="str">
        <f>IF('Input data'!E105="","",'Input data'!E105)</f>
        <v/>
      </c>
      <c r="F99" s="4" t="str">
        <f>IF('Input data'!F105="","",'Input data'!F105)</f>
        <v/>
      </c>
      <c r="G99" s="20" t="str">
        <f>IF('Input data'!G105=0,"",'Input data'!G105)</f>
        <v/>
      </c>
      <c r="H99" s="9" t="str">
        <f>IF('Input data'!H105="","",'Input data'!H105)</f>
        <v/>
      </c>
      <c r="I99" s="4" t="str">
        <f t="shared" si="3"/>
        <v>No</v>
      </c>
      <c r="J99" s="20" t="str">
        <f t="shared" si="4"/>
        <v/>
      </c>
      <c r="K99" s="9" t="str">
        <f t="shared" si="5"/>
        <v/>
      </c>
      <c r="L99" s="9" t="str">
        <f>IF(AND(I99="Yes",'Input data'!I105=""),10,IF(I99="Yes",'Input data'!I105/J99,""))</f>
        <v/>
      </c>
      <c r="M99" s="21" t="str">
        <f>IF(AND(I99="Yes",'Input data'!J105=""),2,IF(I99="Yes",'Input data'!J105,""))</f>
        <v/>
      </c>
      <c r="N99" s="4" t="str">
        <f>IF(AND(I99="Yes",'Input data'!K105=""),"No",IF(I99="Yes",'Input data'!K105,""))</f>
        <v/>
      </c>
      <c r="O99" s="6" t="str">
        <f>IF(AND(I99="Yes",'Input data'!L105=""),3.5,IF(I99="Yes",'Input data'!L105,""))</f>
        <v/>
      </c>
      <c r="P99" s="6" t="str">
        <f>IF(AND(I99="Yes",'Input data'!M105=""),0.5,IF(I99="Yes",'Input data'!M105,""))</f>
        <v/>
      </c>
      <c r="Q99" s="21" t="str">
        <f>IF(AND(I99="Yes",'Input data'!N105=""),2,IF(I99="Yes",'Input data'!N105,""))</f>
        <v/>
      </c>
      <c r="R99" s="4" t="str">
        <f>IF(AND(I99="Yes",'Input data'!O105=""),"No",IF(I99="Yes",'Input data'!O105,""))</f>
        <v/>
      </c>
      <c r="S99" s="4" t="str">
        <f>IF(AND(I99="Yes",'Input data'!P105=""),"No",IF(I99="Yes",'Input data'!P105,""))</f>
        <v/>
      </c>
      <c r="T99" s="21" t="str">
        <f>IF(AND(I99="Yes",'Input data'!Q105=""),0,IF(I99="Yes",'Input data'!Q105/J99,""))</f>
        <v/>
      </c>
      <c r="U99" s="22" t="str">
        <f>IF(AND(I99="Yes",'Input data'!R105=""),80,IF(I99="Yes",'Input data'!R105,""))</f>
        <v/>
      </c>
    </row>
    <row r="100" spans="1:21" x14ac:dyDescent="0.3">
      <c r="A100" s="4" t="str">
        <f>IF('Input data'!A106="","",'Input data'!A106)</f>
        <v/>
      </c>
      <c r="B100" s="4" t="str">
        <f>IF('Input data'!B106="","",'Input data'!B106)</f>
        <v/>
      </c>
      <c r="C100" s="4" t="str">
        <f>IF('Input data'!C106="","",'Input data'!C106)</f>
        <v/>
      </c>
      <c r="D100" s="4" t="str">
        <f>IF('Input data'!D106="","",'Input data'!D106)</f>
        <v/>
      </c>
      <c r="E100" s="4" t="str">
        <f>IF('Input data'!E106="","",'Input data'!E106)</f>
        <v/>
      </c>
      <c r="F100" s="4" t="str">
        <f>IF('Input data'!F106="","",'Input data'!F106)</f>
        <v/>
      </c>
      <c r="G100" s="20" t="str">
        <f>IF('Input data'!G106=0,"",'Input data'!G106)</f>
        <v/>
      </c>
      <c r="H100" s="9" t="str">
        <f>IF('Input data'!H106="","",'Input data'!H106)</f>
        <v/>
      </c>
      <c r="I100" s="4" t="str">
        <f t="shared" si="3"/>
        <v>No</v>
      </c>
      <c r="J100" s="20" t="str">
        <f t="shared" si="4"/>
        <v/>
      </c>
      <c r="K100" s="9" t="str">
        <f t="shared" si="5"/>
        <v/>
      </c>
      <c r="L100" s="9" t="str">
        <f>IF(AND(I100="Yes",'Input data'!I106=""),10,IF(I100="Yes",'Input data'!I106/J100,""))</f>
        <v/>
      </c>
      <c r="M100" s="21" t="str">
        <f>IF(AND(I100="Yes",'Input data'!J106=""),2,IF(I100="Yes",'Input data'!J106,""))</f>
        <v/>
      </c>
      <c r="N100" s="4" t="str">
        <f>IF(AND(I100="Yes",'Input data'!K106=""),"No",IF(I100="Yes",'Input data'!K106,""))</f>
        <v/>
      </c>
      <c r="O100" s="6" t="str">
        <f>IF(AND(I100="Yes",'Input data'!L106=""),3.5,IF(I100="Yes",'Input data'!L106,""))</f>
        <v/>
      </c>
      <c r="P100" s="6" t="str">
        <f>IF(AND(I100="Yes",'Input data'!M106=""),0.5,IF(I100="Yes",'Input data'!M106,""))</f>
        <v/>
      </c>
      <c r="Q100" s="21" t="str">
        <f>IF(AND(I100="Yes",'Input data'!N106=""),2,IF(I100="Yes",'Input data'!N106,""))</f>
        <v/>
      </c>
      <c r="R100" s="4" t="str">
        <f>IF(AND(I100="Yes",'Input data'!O106=""),"No",IF(I100="Yes",'Input data'!O106,""))</f>
        <v/>
      </c>
      <c r="S100" s="4" t="str">
        <f>IF(AND(I100="Yes",'Input data'!P106=""),"No",IF(I100="Yes",'Input data'!P106,""))</f>
        <v/>
      </c>
      <c r="T100" s="21" t="str">
        <f>IF(AND(I100="Yes",'Input data'!Q106=""),0,IF(I100="Yes",'Input data'!Q106/J100,""))</f>
        <v/>
      </c>
      <c r="U100" s="22" t="str">
        <f>IF(AND(I100="Yes",'Input data'!R106=""),80,IF(I100="Yes",'Input data'!R106,""))</f>
        <v/>
      </c>
    </row>
    <row r="101" spans="1:21" x14ac:dyDescent="0.3">
      <c r="A101" s="4" t="str">
        <f>IF('Input data'!A107="","",'Input data'!A107)</f>
        <v/>
      </c>
      <c r="B101" s="4" t="str">
        <f>IF('Input data'!B107="","",'Input data'!B107)</f>
        <v/>
      </c>
      <c r="C101" s="4" t="str">
        <f>IF('Input data'!C107="","",'Input data'!C107)</f>
        <v/>
      </c>
      <c r="D101" s="4" t="str">
        <f>IF('Input data'!D107="","",'Input data'!D107)</f>
        <v/>
      </c>
      <c r="E101" s="4" t="str">
        <f>IF('Input data'!E107="","",'Input data'!E107)</f>
        <v/>
      </c>
      <c r="F101" s="4" t="str">
        <f>IF('Input data'!F107="","",'Input data'!F107)</f>
        <v/>
      </c>
      <c r="G101" s="20" t="str">
        <f>IF('Input data'!G107=0,"",'Input data'!G107)</f>
        <v/>
      </c>
      <c r="H101" s="9" t="str">
        <f>IF('Input data'!H107="","",'Input data'!H107)</f>
        <v/>
      </c>
      <c r="I101" s="4" t="str">
        <f t="shared" si="3"/>
        <v>No</v>
      </c>
      <c r="J101" s="20" t="str">
        <f t="shared" si="4"/>
        <v/>
      </c>
      <c r="K101" s="9" t="str">
        <f t="shared" si="5"/>
        <v/>
      </c>
      <c r="L101" s="9" t="str">
        <f>IF(AND(I101="Yes",'Input data'!I107=""),10,IF(I101="Yes",'Input data'!I107/J101,""))</f>
        <v/>
      </c>
      <c r="M101" s="21" t="str">
        <f>IF(AND(I101="Yes",'Input data'!J107=""),2,IF(I101="Yes",'Input data'!J107,""))</f>
        <v/>
      </c>
      <c r="N101" s="4" t="str">
        <f>IF(AND(I101="Yes",'Input data'!K107=""),"No",IF(I101="Yes",'Input data'!K107,""))</f>
        <v/>
      </c>
      <c r="O101" s="6" t="str">
        <f>IF(AND(I101="Yes",'Input data'!L107=""),3.5,IF(I101="Yes",'Input data'!L107,""))</f>
        <v/>
      </c>
      <c r="P101" s="6" t="str">
        <f>IF(AND(I101="Yes",'Input data'!M107=""),0.5,IF(I101="Yes",'Input data'!M107,""))</f>
        <v/>
      </c>
      <c r="Q101" s="21" t="str">
        <f>IF(AND(I101="Yes",'Input data'!N107=""),2,IF(I101="Yes",'Input data'!N107,""))</f>
        <v/>
      </c>
      <c r="R101" s="4" t="str">
        <f>IF(AND(I101="Yes",'Input data'!O107=""),"No",IF(I101="Yes",'Input data'!O107,""))</f>
        <v/>
      </c>
      <c r="S101" s="4" t="str">
        <f>IF(AND(I101="Yes",'Input data'!P107=""),"No",IF(I101="Yes",'Input data'!P107,""))</f>
        <v/>
      </c>
      <c r="T101" s="21" t="str">
        <f>IF(AND(I101="Yes",'Input data'!Q107=""),0,IF(I101="Yes",'Input data'!Q107/J101,""))</f>
        <v/>
      </c>
      <c r="U101" s="22" t="str">
        <f>IF(AND(I101="Yes",'Input data'!R107=""),80,IF(I101="Yes",'Input data'!R107,""))</f>
        <v/>
      </c>
    </row>
    <row r="102" spans="1:21" x14ac:dyDescent="0.3">
      <c r="A102" s="4" t="str">
        <f>IF('Input data'!A108="","",'Input data'!A108)</f>
        <v/>
      </c>
      <c r="B102" s="4" t="str">
        <f>IF('Input data'!B108="","",'Input data'!B108)</f>
        <v/>
      </c>
      <c r="C102" s="4" t="str">
        <f>IF('Input data'!C108="","",'Input data'!C108)</f>
        <v/>
      </c>
      <c r="D102" s="4" t="str">
        <f>IF('Input data'!D108="","",'Input data'!D108)</f>
        <v/>
      </c>
      <c r="E102" s="4" t="str">
        <f>IF('Input data'!E108="","",'Input data'!E108)</f>
        <v/>
      </c>
      <c r="F102" s="4" t="str">
        <f>IF('Input data'!F108="","",'Input data'!F108)</f>
        <v/>
      </c>
      <c r="G102" s="20" t="str">
        <f>IF('Input data'!G108=0,"",'Input data'!G108)</f>
        <v/>
      </c>
      <c r="H102" s="9" t="str">
        <f>IF('Input data'!H108="","",'Input data'!H108)</f>
        <v/>
      </c>
      <c r="I102" s="4" t="str">
        <f t="shared" si="3"/>
        <v>No</v>
      </c>
      <c r="J102" s="20" t="str">
        <f t="shared" si="4"/>
        <v/>
      </c>
      <c r="K102" s="9" t="str">
        <f t="shared" si="5"/>
        <v/>
      </c>
      <c r="L102" s="9" t="str">
        <f>IF(AND(I102="Yes",'Input data'!I108=""),10,IF(I102="Yes",'Input data'!I108/J102,""))</f>
        <v/>
      </c>
      <c r="M102" s="21" t="str">
        <f>IF(AND(I102="Yes",'Input data'!J108=""),2,IF(I102="Yes",'Input data'!J108,""))</f>
        <v/>
      </c>
      <c r="N102" s="4" t="str">
        <f>IF(AND(I102="Yes",'Input data'!K108=""),"No",IF(I102="Yes",'Input data'!K108,""))</f>
        <v/>
      </c>
      <c r="O102" s="6" t="str">
        <f>IF(AND(I102="Yes",'Input data'!L108=""),3.5,IF(I102="Yes",'Input data'!L108,""))</f>
        <v/>
      </c>
      <c r="P102" s="6" t="str">
        <f>IF(AND(I102="Yes",'Input data'!M108=""),0.5,IF(I102="Yes",'Input data'!M108,""))</f>
        <v/>
      </c>
      <c r="Q102" s="21" t="str">
        <f>IF(AND(I102="Yes",'Input data'!N108=""),2,IF(I102="Yes",'Input data'!N108,""))</f>
        <v/>
      </c>
      <c r="R102" s="4" t="str">
        <f>IF(AND(I102="Yes",'Input data'!O108=""),"No",IF(I102="Yes",'Input data'!O108,""))</f>
        <v/>
      </c>
      <c r="S102" s="4" t="str">
        <f>IF(AND(I102="Yes",'Input data'!P108=""),"No",IF(I102="Yes",'Input data'!P108,""))</f>
        <v/>
      </c>
      <c r="T102" s="21" t="str">
        <f>IF(AND(I102="Yes",'Input data'!Q108=""),0,IF(I102="Yes",'Input data'!Q108/J102,""))</f>
        <v/>
      </c>
      <c r="U102" s="22" t="str">
        <f>IF(AND(I102="Yes",'Input data'!R108=""),80,IF(I102="Yes",'Input data'!R108,""))</f>
        <v/>
      </c>
    </row>
    <row r="103" spans="1:21" x14ac:dyDescent="0.3">
      <c r="A103" s="4" t="str">
        <f>IF('Input data'!A109="","",'Input data'!A109)</f>
        <v/>
      </c>
      <c r="B103" s="4" t="str">
        <f>IF('Input data'!B109="","",'Input data'!B109)</f>
        <v/>
      </c>
      <c r="C103" s="4" t="str">
        <f>IF('Input data'!C109="","",'Input data'!C109)</f>
        <v/>
      </c>
      <c r="D103" s="4" t="str">
        <f>IF('Input data'!D109="","",'Input data'!D109)</f>
        <v/>
      </c>
      <c r="E103" s="4" t="str">
        <f>IF('Input data'!E109="","",'Input data'!E109)</f>
        <v/>
      </c>
      <c r="F103" s="4" t="str">
        <f>IF('Input data'!F109="","",'Input data'!F109)</f>
        <v/>
      </c>
      <c r="G103" s="20" t="str">
        <f>IF('Input data'!G109=0,"",'Input data'!G109)</f>
        <v/>
      </c>
      <c r="H103" s="9" t="str">
        <f>IF('Input data'!H109="","",'Input data'!H109)</f>
        <v/>
      </c>
      <c r="I103" s="4" t="str">
        <f t="shared" si="3"/>
        <v>No</v>
      </c>
      <c r="J103" s="20" t="str">
        <f t="shared" si="4"/>
        <v/>
      </c>
      <c r="K103" s="9" t="str">
        <f t="shared" si="5"/>
        <v/>
      </c>
      <c r="L103" s="9" t="str">
        <f>IF(AND(I103="Yes",'Input data'!I109=""),10,IF(I103="Yes",'Input data'!I109/J103,""))</f>
        <v/>
      </c>
      <c r="M103" s="21" t="str">
        <f>IF(AND(I103="Yes",'Input data'!J109=""),2,IF(I103="Yes",'Input data'!J109,""))</f>
        <v/>
      </c>
      <c r="N103" s="4" t="str">
        <f>IF(AND(I103="Yes",'Input data'!K109=""),"No",IF(I103="Yes",'Input data'!K109,""))</f>
        <v/>
      </c>
      <c r="O103" s="6" t="str">
        <f>IF(AND(I103="Yes",'Input data'!L109=""),3.5,IF(I103="Yes",'Input data'!L109,""))</f>
        <v/>
      </c>
      <c r="P103" s="6" t="str">
        <f>IF(AND(I103="Yes",'Input data'!M109=""),0.5,IF(I103="Yes",'Input data'!M109,""))</f>
        <v/>
      </c>
      <c r="Q103" s="21" t="str">
        <f>IF(AND(I103="Yes",'Input data'!N109=""),2,IF(I103="Yes",'Input data'!N109,""))</f>
        <v/>
      </c>
      <c r="R103" s="4" t="str">
        <f>IF(AND(I103="Yes",'Input data'!O109=""),"No",IF(I103="Yes",'Input data'!O109,""))</f>
        <v/>
      </c>
      <c r="S103" s="4" t="str">
        <f>IF(AND(I103="Yes",'Input data'!P109=""),"No",IF(I103="Yes",'Input data'!P109,""))</f>
        <v/>
      </c>
      <c r="T103" s="21" t="str">
        <f>IF(AND(I103="Yes",'Input data'!Q109=""),0,IF(I103="Yes",'Input data'!Q109/J103,""))</f>
        <v/>
      </c>
      <c r="U103" s="22" t="str">
        <f>IF(AND(I103="Yes",'Input data'!R109=""),80,IF(I103="Yes",'Input data'!R109,""))</f>
        <v/>
      </c>
    </row>
    <row r="104" spans="1:21" x14ac:dyDescent="0.3">
      <c r="A104" s="4" t="str">
        <f>IF('Input data'!A110="","",'Input data'!A110)</f>
        <v/>
      </c>
      <c r="B104" s="4" t="str">
        <f>IF('Input data'!B110="","",'Input data'!B110)</f>
        <v/>
      </c>
      <c r="C104" s="4" t="str">
        <f>IF('Input data'!C110="","",'Input data'!C110)</f>
        <v/>
      </c>
      <c r="D104" s="4" t="str">
        <f>IF('Input data'!D110="","",'Input data'!D110)</f>
        <v/>
      </c>
      <c r="E104" s="4" t="str">
        <f>IF('Input data'!E110="","",'Input data'!E110)</f>
        <v/>
      </c>
      <c r="F104" s="4" t="str">
        <f>IF('Input data'!F110="","",'Input data'!F110)</f>
        <v/>
      </c>
      <c r="G104" s="20" t="str">
        <f>IF('Input data'!G110=0,"",'Input data'!G110)</f>
        <v/>
      </c>
      <c r="H104" s="9" t="str">
        <f>IF('Input data'!H110="","",'Input data'!H110)</f>
        <v/>
      </c>
      <c r="I104" s="4" t="str">
        <f t="shared" si="3"/>
        <v>No</v>
      </c>
      <c r="J104" s="20" t="str">
        <f t="shared" si="4"/>
        <v/>
      </c>
      <c r="K104" s="9" t="str">
        <f t="shared" si="5"/>
        <v/>
      </c>
      <c r="L104" s="9" t="str">
        <f>IF(AND(I104="Yes",'Input data'!I110=""),10,IF(I104="Yes",'Input data'!I110/J104,""))</f>
        <v/>
      </c>
      <c r="M104" s="21" t="str">
        <f>IF(AND(I104="Yes",'Input data'!J110=""),2,IF(I104="Yes",'Input data'!J110,""))</f>
        <v/>
      </c>
      <c r="N104" s="4" t="str">
        <f>IF(AND(I104="Yes",'Input data'!K110=""),"No",IF(I104="Yes",'Input data'!K110,""))</f>
        <v/>
      </c>
      <c r="O104" s="6" t="str">
        <f>IF(AND(I104="Yes",'Input data'!L110=""),3.5,IF(I104="Yes",'Input data'!L110,""))</f>
        <v/>
      </c>
      <c r="P104" s="6" t="str">
        <f>IF(AND(I104="Yes",'Input data'!M110=""),0.5,IF(I104="Yes",'Input data'!M110,""))</f>
        <v/>
      </c>
      <c r="Q104" s="21" t="str">
        <f>IF(AND(I104="Yes",'Input data'!N110=""),2,IF(I104="Yes",'Input data'!N110,""))</f>
        <v/>
      </c>
      <c r="R104" s="4" t="str">
        <f>IF(AND(I104="Yes",'Input data'!O110=""),"No",IF(I104="Yes",'Input data'!O110,""))</f>
        <v/>
      </c>
      <c r="S104" s="4" t="str">
        <f>IF(AND(I104="Yes",'Input data'!P110=""),"No",IF(I104="Yes",'Input data'!P110,""))</f>
        <v/>
      </c>
      <c r="T104" s="21" t="str">
        <f>IF(AND(I104="Yes",'Input data'!Q110=""),0,IF(I104="Yes",'Input data'!Q110/J104,""))</f>
        <v/>
      </c>
      <c r="U104" s="22" t="str">
        <f>IF(AND(I104="Yes",'Input data'!R110=""),80,IF(I104="Yes",'Input data'!R110,""))</f>
        <v/>
      </c>
    </row>
    <row r="105" spans="1:21" x14ac:dyDescent="0.3">
      <c r="A105" s="4" t="str">
        <f>IF('Input data'!A111="","",'Input data'!A111)</f>
        <v/>
      </c>
      <c r="B105" s="4" t="str">
        <f>IF('Input data'!B111="","",'Input data'!B111)</f>
        <v/>
      </c>
      <c r="C105" s="4" t="str">
        <f>IF('Input data'!C111="","",'Input data'!C111)</f>
        <v/>
      </c>
      <c r="D105" s="4" t="str">
        <f>IF('Input data'!D111="","",'Input data'!D111)</f>
        <v/>
      </c>
      <c r="E105" s="4" t="str">
        <f>IF('Input data'!E111="","",'Input data'!E111)</f>
        <v/>
      </c>
      <c r="F105" s="4" t="str">
        <f>IF('Input data'!F111="","",'Input data'!F111)</f>
        <v/>
      </c>
      <c r="G105" s="20" t="str">
        <f>IF('Input data'!G111=0,"",'Input data'!G111)</f>
        <v/>
      </c>
      <c r="H105" s="9" t="str">
        <f>IF('Input data'!H111="","",'Input data'!H111)</f>
        <v/>
      </c>
      <c r="I105" s="4" t="str">
        <f t="shared" si="3"/>
        <v>No</v>
      </c>
      <c r="J105" s="20" t="str">
        <f t="shared" si="4"/>
        <v/>
      </c>
      <c r="K105" s="9" t="str">
        <f t="shared" si="5"/>
        <v/>
      </c>
      <c r="L105" s="9" t="str">
        <f>IF(AND(I105="Yes",'Input data'!I111=""),10,IF(I105="Yes",'Input data'!I111/J105,""))</f>
        <v/>
      </c>
      <c r="M105" s="21" t="str">
        <f>IF(AND(I105="Yes",'Input data'!J111=""),2,IF(I105="Yes",'Input data'!J111,""))</f>
        <v/>
      </c>
      <c r="N105" s="4" t="str">
        <f>IF(AND(I105="Yes",'Input data'!K111=""),"No",IF(I105="Yes",'Input data'!K111,""))</f>
        <v/>
      </c>
      <c r="O105" s="6" t="str">
        <f>IF(AND(I105="Yes",'Input data'!L111=""),3.5,IF(I105="Yes",'Input data'!L111,""))</f>
        <v/>
      </c>
      <c r="P105" s="6" t="str">
        <f>IF(AND(I105="Yes",'Input data'!M111=""),0.5,IF(I105="Yes",'Input data'!M111,""))</f>
        <v/>
      </c>
      <c r="Q105" s="21" t="str">
        <f>IF(AND(I105="Yes",'Input data'!N111=""),2,IF(I105="Yes",'Input data'!N111,""))</f>
        <v/>
      </c>
      <c r="R105" s="4" t="str">
        <f>IF(AND(I105="Yes",'Input data'!O111=""),"No",IF(I105="Yes",'Input data'!O111,""))</f>
        <v/>
      </c>
      <c r="S105" s="4" t="str">
        <f>IF(AND(I105="Yes",'Input data'!P111=""),"No",IF(I105="Yes",'Input data'!P111,""))</f>
        <v/>
      </c>
      <c r="T105" s="21" t="str">
        <f>IF(AND(I105="Yes",'Input data'!Q111=""),0,IF(I105="Yes",'Input data'!Q111/J105,""))</f>
        <v/>
      </c>
      <c r="U105" s="22" t="str">
        <f>IF(AND(I105="Yes",'Input data'!R111=""),80,IF(I105="Yes",'Input data'!R111,""))</f>
        <v/>
      </c>
    </row>
    <row r="106" spans="1:21" x14ac:dyDescent="0.3">
      <c r="A106" s="4" t="str">
        <f>IF('Input data'!A112="","",'Input data'!A112)</f>
        <v/>
      </c>
      <c r="B106" s="4" t="str">
        <f>IF('Input data'!B112="","",'Input data'!B112)</f>
        <v/>
      </c>
      <c r="C106" s="4" t="str">
        <f>IF('Input data'!C112="","",'Input data'!C112)</f>
        <v/>
      </c>
      <c r="D106" s="4" t="str">
        <f>IF('Input data'!D112="","",'Input data'!D112)</f>
        <v/>
      </c>
      <c r="E106" s="4" t="str">
        <f>IF('Input data'!E112="","",'Input data'!E112)</f>
        <v/>
      </c>
      <c r="F106" s="4" t="str">
        <f>IF('Input data'!F112="","",'Input data'!F112)</f>
        <v/>
      </c>
      <c r="G106" s="20" t="str">
        <f>IF('Input data'!G112=0,"",'Input data'!G112)</f>
        <v/>
      </c>
      <c r="H106" s="9" t="str">
        <f>IF('Input data'!H112="","",'Input data'!H112)</f>
        <v/>
      </c>
      <c r="I106" s="4" t="str">
        <f t="shared" si="3"/>
        <v>No</v>
      </c>
      <c r="J106" s="20" t="str">
        <f t="shared" si="4"/>
        <v/>
      </c>
      <c r="K106" s="9" t="str">
        <f t="shared" si="5"/>
        <v/>
      </c>
      <c r="L106" s="9" t="str">
        <f>IF(AND(I106="Yes",'Input data'!I112=""),10,IF(I106="Yes",'Input data'!I112/J106,""))</f>
        <v/>
      </c>
      <c r="M106" s="21" t="str">
        <f>IF(AND(I106="Yes",'Input data'!J112=""),2,IF(I106="Yes",'Input data'!J112,""))</f>
        <v/>
      </c>
      <c r="N106" s="4" t="str">
        <f>IF(AND(I106="Yes",'Input data'!K112=""),"No",IF(I106="Yes",'Input data'!K112,""))</f>
        <v/>
      </c>
      <c r="O106" s="6" t="str">
        <f>IF(AND(I106="Yes",'Input data'!L112=""),3.5,IF(I106="Yes",'Input data'!L112,""))</f>
        <v/>
      </c>
      <c r="P106" s="6" t="str">
        <f>IF(AND(I106="Yes",'Input data'!M112=""),0.5,IF(I106="Yes",'Input data'!M112,""))</f>
        <v/>
      </c>
      <c r="Q106" s="21" t="str">
        <f>IF(AND(I106="Yes",'Input data'!N112=""),2,IF(I106="Yes",'Input data'!N112,""))</f>
        <v/>
      </c>
      <c r="R106" s="4" t="str">
        <f>IF(AND(I106="Yes",'Input data'!O112=""),"No",IF(I106="Yes",'Input data'!O112,""))</f>
        <v/>
      </c>
      <c r="S106" s="4" t="str">
        <f>IF(AND(I106="Yes",'Input data'!P112=""),"No",IF(I106="Yes",'Input data'!P112,""))</f>
        <v/>
      </c>
      <c r="T106" s="21" t="str">
        <f>IF(AND(I106="Yes",'Input data'!Q112=""),0,IF(I106="Yes",'Input data'!Q112/J106,""))</f>
        <v/>
      </c>
      <c r="U106" s="22" t="str">
        <f>IF(AND(I106="Yes",'Input data'!R112=""),80,IF(I106="Yes",'Input data'!R112,""))</f>
        <v/>
      </c>
    </row>
    <row r="107" spans="1:21" x14ac:dyDescent="0.3">
      <c r="A107" s="4" t="str">
        <f>IF('Input data'!A113="","",'Input data'!A113)</f>
        <v/>
      </c>
      <c r="B107" s="4" t="str">
        <f>IF('Input data'!B113="","",'Input data'!B113)</f>
        <v/>
      </c>
      <c r="C107" s="4" t="str">
        <f>IF('Input data'!C113="","",'Input data'!C113)</f>
        <v/>
      </c>
      <c r="D107" s="4" t="str">
        <f>IF('Input data'!D113="","",'Input data'!D113)</f>
        <v/>
      </c>
      <c r="E107" s="4" t="str">
        <f>IF('Input data'!E113="","",'Input data'!E113)</f>
        <v/>
      </c>
      <c r="F107" s="4" t="str">
        <f>IF('Input data'!F113="","",'Input data'!F113)</f>
        <v/>
      </c>
      <c r="G107" s="20" t="str">
        <f>IF('Input data'!G113=0,"",'Input data'!G113)</f>
        <v/>
      </c>
      <c r="H107" s="9" t="str">
        <f>IF('Input data'!H113="","",'Input data'!H113)</f>
        <v/>
      </c>
      <c r="I107" s="4" t="str">
        <f t="shared" si="3"/>
        <v>No</v>
      </c>
      <c r="J107" s="20" t="str">
        <f t="shared" si="4"/>
        <v/>
      </c>
      <c r="K107" s="9" t="str">
        <f t="shared" si="5"/>
        <v/>
      </c>
      <c r="L107" s="9" t="str">
        <f>IF(AND(I107="Yes",'Input data'!I113=""),10,IF(I107="Yes",'Input data'!I113/J107,""))</f>
        <v/>
      </c>
      <c r="M107" s="21" t="str">
        <f>IF(AND(I107="Yes",'Input data'!J113=""),2,IF(I107="Yes",'Input data'!J113,""))</f>
        <v/>
      </c>
      <c r="N107" s="4" t="str">
        <f>IF(AND(I107="Yes",'Input data'!K113=""),"No",IF(I107="Yes",'Input data'!K113,""))</f>
        <v/>
      </c>
      <c r="O107" s="6" t="str">
        <f>IF(AND(I107="Yes",'Input data'!L113=""),3.5,IF(I107="Yes",'Input data'!L113,""))</f>
        <v/>
      </c>
      <c r="P107" s="6" t="str">
        <f>IF(AND(I107="Yes",'Input data'!M113=""),0.5,IF(I107="Yes",'Input data'!M113,""))</f>
        <v/>
      </c>
      <c r="Q107" s="21" t="str">
        <f>IF(AND(I107="Yes",'Input data'!N113=""),2,IF(I107="Yes",'Input data'!N113,""))</f>
        <v/>
      </c>
      <c r="R107" s="4" t="str">
        <f>IF(AND(I107="Yes",'Input data'!O113=""),"No",IF(I107="Yes",'Input data'!O113,""))</f>
        <v/>
      </c>
      <c r="S107" s="4" t="str">
        <f>IF(AND(I107="Yes",'Input data'!P113=""),"No",IF(I107="Yes",'Input data'!P113,""))</f>
        <v/>
      </c>
      <c r="T107" s="21" t="str">
        <f>IF(AND(I107="Yes",'Input data'!Q113=""),0,IF(I107="Yes",'Input data'!Q113/J107,""))</f>
        <v/>
      </c>
      <c r="U107" s="22" t="str">
        <f>IF(AND(I107="Yes",'Input data'!R113=""),80,IF(I107="Yes",'Input data'!R113,""))</f>
        <v/>
      </c>
    </row>
    <row r="108" spans="1:21" x14ac:dyDescent="0.3">
      <c r="A108" s="4" t="str">
        <f>IF('Input data'!A114="","",'Input data'!A114)</f>
        <v/>
      </c>
      <c r="B108" s="4" t="str">
        <f>IF('Input data'!B114="","",'Input data'!B114)</f>
        <v/>
      </c>
      <c r="C108" s="4" t="str">
        <f>IF('Input data'!C114="","",'Input data'!C114)</f>
        <v/>
      </c>
      <c r="D108" s="4" t="str">
        <f>IF('Input data'!D114="","",'Input data'!D114)</f>
        <v/>
      </c>
      <c r="E108" s="4" t="str">
        <f>IF('Input data'!E114="","",'Input data'!E114)</f>
        <v/>
      </c>
      <c r="F108" s="4" t="str">
        <f>IF('Input data'!F114="","",'Input data'!F114)</f>
        <v/>
      </c>
      <c r="G108" s="20" t="str">
        <f>IF('Input data'!G114=0,"",'Input data'!G114)</f>
        <v/>
      </c>
      <c r="H108" s="9" t="str">
        <f>IF('Input data'!H114="","",'Input data'!H114)</f>
        <v/>
      </c>
      <c r="I108" s="4" t="str">
        <f t="shared" si="3"/>
        <v>No</v>
      </c>
      <c r="J108" s="20" t="str">
        <f t="shared" si="4"/>
        <v/>
      </c>
      <c r="K108" s="9" t="str">
        <f t="shared" si="5"/>
        <v/>
      </c>
      <c r="L108" s="9" t="str">
        <f>IF(AND(I108="Yes",'Input data'!I114=""),10,IF(I108="Yes",'Input data'!I114/J108,""))</f>
        <v/>
      </c>
      <c r="M108" s="21" t="str">
        <f>IF(AND(I108="Yes",'Input data'!J114=""),2,IF(I108="Yes",'Input data'!J114,""))</f>
        <v/>
      </c>
      <c r="N108" s="4" t="str">
        <f>IF(AND(I108="Yes",'Input data'!K114=""),"No",IF(I108="Yes",'Input data'!K114,""))</f>
        <v/>
      </c>
      <c r="O108" s="6" t="str">
        <f>IF(AND(I108="Yes",'Input data'!L114=""),3.5,IF(I108="Yes",'Input data'!L114,""))</f>
        <v/>
      </c>
      <c r="P108" s="6" t="str">
        <f>IF(AND(I108="Yes",'Input data'!M114=""),0.5,IF(I108="Yes",'Input data'!M114,""))</f>
        <v/>
      </c>
      <c r="Q108" s="21" t="str">
        <f>IF(AND(I108="Yes",'Input data'!N114=""),2,IF(I108="Yes",'Input data'!N114,""))</f>
        <v/>
      </c>
      <c r="R108" s="4" t="str">
        <f>IF(AND(I108="Yes",'Input data'!O114=""),"No",IF(I108="Yes",'Input data'!O114,""))</f>
        <v/>
      </c>
      <c r="S108" s="4" t="str">
        <f>IF(AND(I108="Yes",'Input data'!P114=""),"No",IF(I108="Yes",'Input data'!P114,""))</f>
        <v/>
      </c>
      <c r="T108" s="21" t="str">
        <f>IF(AND(I108="Yes",'Input data'!Q114=""),0,IF(I108="Yes",'Input data'!Q114/J108,""))</f>
        <v/>
      </c>
      <c r="U108" s="22" t="str">
        <f>IF(AND(I108="Yes",'Input data'!R114=""),80,IF(I108="Yes",'Input data'!R114,""))</f>
        <v/>
      </c>
    </row>
    <row r="109" spans="1:21" x14ac:dyDescent="0.3">
      <c r="A109" s="4" t="str">
        <f>IF('Input data'!A115="","",'Input data'!A115)</f>
        <v/>
      </c>
      <c r="B109" s="4" t="str">
        <f>IF('Input data'!B115="","",'Input data'!B115)</f>
        <v/>
      </c>
      <c r="C109" s="4" t="str">
        <f>IF('Input data'!C115="","",'Input data'!C115)</f>
        <v/>
      </c>
      <c r="D109" s="4" t="str">
        <f>IF('Input data'!D115="","",'Input data'!D115)</f>
        <v/>
      </c>
      <c r="E109" s="4" t="str">
        <f>IF('Input data'!E115="","",'Input data'!E115)</f>
        <v/>
      </c>
      <c r="F109" s="4" t="str">
        <f>IF('Input data'!F115="","",'Input data'!F115)</f>
        <v/>
      </c>
      <c r="G109" s="20" t="str">
        <f>IF('Input data'!G115=0,"",'Input data'!G115)</f>
        <v/>
      </c>
      <c r="H109" s="9" t="str">
        <f>IF('Input data'!H115="","",'Input data'!H115)</f>
        <v/>
      </c>
      <c r="I109" s="4" t="str">
        <f t="shared" si="3"/>
        <v>No</v>
      </c>
      <c r="J109" s="20" t="str">
        <f t="shared" si="4"/>
        <v/>
      </c>
      <c r="K109" s="9" t="str">
        <f t="shared" si="5"/>
        <v/>
      </c>
      <c r="L109" s="9" t="str">
        <f>IF(AND(I109="Yes",'Input data'!I115=""),10,IF(I109="Yes",'Input data'!I115/J109,""))</f>
        <v/>
      </c>
      <c r="M109" s="21" t="str">
        <f>IF(AND(I109="Yes",'Input data'!J115=""),2,IF(I109="Yes",'Input data'!J115,""))</f>
        <v/>
      </c>
      <c r="N109" s="4" t="str">
        <f>IF(AND(I109="Yes",'Input data'!K115=""),"No",IF(I109="Yes",'Input data'!K115,""))</f>
        <v/>
      </c>
      <c r="O109" s="6" t="str">
        <f>IF(AND(I109="Yes",'Input data'!L115=""),3.5,IF(I109="Yes",'Input data'!L115,""))</f>
        <v/>
      </c>
      <c r="P109" s="6" t="str">
        <f>IF(AND(I109="Yes",'Input data'!M115=""),0.5,IF(I109="Yes",'Input data'!M115,""))</f>
        <v/>
      </c>
      <c r="Q109" s="21" t="str">
        <f>IF(AND(I109="Yes",'Input data'!N115=""),2,IF(I109="Yes",'Input data'!N115,""))</f>
        <v/>
      </c>
      <c r="R109" s="4" t="str">
        <f>IF(AND(I109="Yes",'Input data'!O115=""),"No",IF(I109="Yes",'Input data'!O115,""))</f>
        <v/>
      </c>
      <c r="S109" s="4" t="str">
        <f>IF(AND(I109="Yes",'Input data'!P115=""),"No",IF(I109="Yes",'Input data'!P115,""))</f>
        <v/>
      </c>
      <c r="T109" s="21" t="str">
        <f>IF(AND(I109="Yes",'Input data'!Q115=""),0,IF(I109="Yes",'Input data'!Q115/J109,""))</f>
        <v/>
      </c>
      <c r="U109" s="22" t="str">
        <f>IF(AND(I109="Yes",'Input data'!R115=""),80,IF(I109="Yes",'Input data'!R115,""))</f>
        <v/>
      </c>
    </row>
    <row r="110" spans="1:21" x14ac:dyDescent="0.3">
      <c r="A110" s="4" t="str">
        <f>IF('Input data'!A116="","",'Input data'!A116)</f>
        <v/>
      </c>
      <c r="B110" s="4" t="str">
        <f>IF('Input data'!B116="","",'Input data'!B116)</f>
        <v/>
      </c>
      <c r="C110" s="4" t="str">
        <f>IF('Input data'!C116="","",'Input data'!C116)</f>
        <v/>
      </c>
      <c r="D110" s="4" t="str">
        <f>IF('Input data'!D116="","",'Input data'!D116)</f>
        <v/>
      </c>
      <c r="E110" s="4" t="str">
        <f>IF('Input data'!E116="","",'Input data'!E116)</f>
        <v/>
      </c>
      <c r="F110" s="4" t="str">
        <f>IF('Input data'!F116="","",'Input data'!F116)</f>
        <v/>
      </c>
      <c r="G110" s="20" t="str">
        <f>IF('Input data'!G116=0,"",'Input data'!G116)</f>
        <v/>
      </c>
      <c r="H110" s="9" t="str">
        <f>IF('Input data'!H116="","",'Input data'!H116)</f>
        <v/>
      </c>
      <c r="I110" s="4" t="str">
        <f t="shared" si="3"/>
        <v>No</v>
      </c>
      <c r="J110" s="20" t="str">
        <f t="shared" si="4"/>
        <v/>
      </c>
      <c r="K110" s="9" t="str">
        <f t="shared" si="5"/>
        <v/>
      </c>
      <c r="L110" s="9" t="str">
        <f>IF(AND(I110="Yes",'Input data'!I116=""),10,IF(I110="Yes",'Input data'!I116/J110,""))</f>
        <v/>
      </c>
      <c r="M110" s="21" t="str">
        <f>IF(AND(I110="Yes",'Input data'!J116=""),2,IF(I110="Yes",'Input data'!J116,""))</f>
        <v/>
      </c>
      <c r="N110" s="4" t="str">
        <f>IF(AND(I110="Yes",'Input data'!K116=""),"No",IF(I110="Yes",'Input data'!K116,""))</f>
        <v/>
      </c>
      <c r="O110" s="6" t="str">
        <f>IF(AND(I110="Yes",'Input data'!L116=""),3.5,IF(I110="Yes",'Input data'!L116,""))</f>
        <v/>
      </c>
      <c r="P110" s="6" t="str">
        <f>IF(AND(I110="Yes",'Input data'!M116=""),0.5,IF(I110="Yes",'Input data'!M116,""))</f>
        <v/>
      </c>
      <c r="Q110" s="21" t="str">
        <f>IF(AND(I110="Yes",'Input data'!N116=""),2,IF(I110="Yes",'Input data'!N116,""))</f>
        <v/>
      </c>
      <c r="R110" s="4" t="str">
        <f>IF(AND(I110="Yes",'Input data'!O116=""),"No",IF(I110="Yes",'Input data'!O116,""))</f>
        <v/>
      </c>
      <c r="S110" s="4" t="str">
        <f>IF(AND(I110="Yes",'Input data'!P116=""),"No",IF(I110="Yes",'Input data'!P116,""))</f>
        <v/>
      </c>
      <c r="T110" s="21" t="str">
        <f>IF(AND(I110="Yes",'Input data'!Q116=""),0,IF(I110="Yes",'Input data'!Q116/J110,""))</f>
        <v/>
      </c>
      <c r="U110" s="22" t="str">
        <f>IF(AND(I110="Yes",'Input data'!R116=""),80,IF(I110="Yes",'Input data'!R116,""))</f>
        <v/>
      </c>
    </row>
    <row r="111" spans="1:21" x14ac:dyDescent="0.3">
      <c r="A111" s="4" t="str">
        <f>IF('Input data'!A117="","",'Input data'!A117)</f>
        <v/>
      </c>
      <c r="B111" s="4" t="str">
        <f>IF('Input data'!B117="","",'Input data'!B117)</f>
        <v/>
      </c>
      <c r="C111" s="4" t="str">
        <f>IF('Input data'!C117="","",'Input data'!C117)</f>
        <v/>
      </c>
      <c r="D111" s="4" t="str">
        <f>IF('Input data'!D117="","",'Input data'!D117)</f>
        <v/>
      </c>
      <c r="E111" s="4" t="str">
        <f>IF('Input data'!E117="","",'Input data'!E117)</f>
        <v/>
      </c>
      <c r="F111" s="4" t="str">
        <f>IF('Input data'!F117="","",'Input data'!F117)</f>
        <v/>
      </c>
      <c r="G111" s="20" t="str">
        <f>IF('Input data'!G117=0,"",'Input data'!G117)</f>
        <v/>
      </c>
      <c r="H111" s="9" t="str">
        <f>IF('Input data'!H117="","",'Input data'!H117)</f>
        <v/>
      </c>
      <c r="I111" s="4" t="str">
        <f t="shared" si="3"/>
        <v>No</v>
      </c>
      <c r="J111" s="20" t="str">
        <f t="shared" si="4"/>
        <v/>
      </c>
      <c r="K111" s="9" t="str">
        <f t="shared" si="5"/>
        <v/>
      </c>
      <c r="L111" s="9" t="str">
        <f>IF(AND(I111="Yes",'Input data'!I117=""),10,IF(I111="Yes",'Input data'!I117/J111,""))</f>
        <v/>
      </c>
      <c r="M111" s="21" t="str">
        <f>IF(AND(I111="Yes",'Input data'!J117=""),2,IF(I111="Yes",'Input data'!J117,""))</f>
        <v/>
      </c>
      <c r="N111" s="4" t="str">
        <f>IF(AND(I111="Yes",'Input data'!K117=""),"No",IF(I111="Yes",'Input data'!K117,""))</f>
        <v/>
      </c>
      <c r="O111" s="6" t="str">
        <f>IF(AND(I111="Yes",'Input data'!L117=""),3.5,IF(I111="Yes",'Input data'!L117,""))</f>
        <v/>
      </c>
      <c r="P111" s="6" t="str">
        <f>IF(AND(I111="Yes",'Input data'!M117=""),0.5,IF(I111="Yes",'Input data'!M117,""))</f>
        <v/>
      </c>
      <c r="Q111" s="21" t="str">
        <f>IF(AND(I111="Yes",'Input data'!N117=""),2,IF(I111="Yes",'Input data'!N117,""))</f>
        <v/>
      </c>
      <c r="R111" s="4" t="str">
        <f>IF(AND(I111="Yes",'Input data'!O117=""),"No",IF(I111="Yes",'Input data'!O117,""))</f>
        <v/>
      </c>
      <c r="S111" s="4" t="str">
        <f>IF(AND(I111="Yes",'Input data'!P117=""),"No",IF(I111="Yes",'Input data'!P117,""))</f>
        <v/>
      </c>
      <c r="T111" s="21" t="str">
        <f>IF(AND(I111="Yes",'Input data'!Q117=""),0,IF(I111="Yes",'Input data'!Q117/J111,""))</f>
        <v/>
      </c>
      <c r="U111" s="22" t="str">
        <f>IF(AND(I111="Yes",'Input data'!R117=""),80,IF(I111="Yes",'Input data'!R117,""))</f>
        <v/>
      </c>
    </row>
    <row r="112" spans="1:21" x14ac:dyDescent="0.3">
      <c r="A112" s="4" t="str">
        <f>IF('Input data'!A118="","",'Input data'!A118)</f>
        <v/>
      </c>
      <c r="B112" s="4" t="str">
        <f>IF('Input data'!B118="","",'Input data'!B118)</f>
        <v/>
      </c>
      <c r="C112" s="4" t="str">
        <f>IF('Input data'!C118="","",'Input data'!C118)</f>
        <v/>
      </c>
      <c r="D112" s="4" t="str">
        <f>IF('Input data'!D118="","",'Input data'!D118)</f>
        <v/>
      </c>
      <c r="E112" s="4" t="str">
        <f>IF('Input data'!E118="","",'Input data'!E118)</f>
        <v/>
      </c>
      <c r="F112" s="4" t="str">
        <f>IF('Input data'!F118="","",'Input data'!F118)</f>
        <v/>
      </c>
      <c r="G112" s="20" t="str">
        <f>IF('Input data'!G118=0,"",'Input data'!G118)</f>
        <v/>
      </c>
      <c r="H112" s="9" t="str">
        <f>IF('Input data'!H118="","",'Input data'!H118)</f>
        <v/>
      </c>
      <c r="I112" s="4" t="str">
        <f t="shared" si="3"/>
        <v>No</v>
      </c>
      <c r="J112" s="20" t="str">
        <f t="shared" si="4"/>
        <v/>
      </c>
      <c r="K112" s="9" t="str">
        <f t="shared" si="5"/>
        <v/>
      </c>
      <c r="L112" s="9" t="str">
        <f>IF(AND(I112="Yes",'Input data'!I118=""),10,IF(I112="Yes",'Input data'!I118/J112,""))</f>
        <v/>
      </c>
      <c r="M112" s="21" t="str">
        <f>IF(AND(I112="Yes",'Input data'!J118=""),2,IF(I112="Yes",'Input data'!J118,""))</f>
        <v/>
      </c>
      <c r="N112" s="4" t="str">
        <f>IF(AND(I112="Yes",'Input data'!K118=""),"No",IF(I112="Yes",'Input data'!K118,""))</f>
        <v/>
      </c>
      <c r="O112" s="6" t="str">
        <f>IF(AND(I112="Yes",'Input data'!L118=""),3.5,IF(I112="Yes",'Input data'!L118,""))</f>
        <v/>
      </c>
      <c r="P112" s="6" t="str">
        <f>IF(AND(I112="Yes",'Input data'!M118=""),0.5,IF(I112="Yes",'Input data'!M118,""))</f>
        <v/>
      </c>
      <c r="Q112" s="21" t="str">
        <f>IF(AND(I112="Yes",'Input data'!N118=""),2,IF(I112="Yes",'Input data'!N118,""))</f>
        <v/>
      </c>
      <c r="R112" s="4" t="str">
        <f>IF(AND(I112="Yes",'Input data'!O118=""),"No",IF(I112="Yes",'Input data'!O118,""))</f>
        <v/>
      </c>
      <c r="S112" s="4" t="str">
        <f>IF(AND(I112="Yes",'Input data'!P118=""),"No",IF(I112="Yes",'Input data'!P118,""))</f>
        <v/>
      </c>
      <c r="T112" s="21" t="str">
        <f>IF(AND(I112="Yes",'Input data'!Q118=""),0,IF(I112="Yes",'Input data'!Q118/J112,""))</f>
        <v/>
      </c>
      <c r="U112" s="22" t="str">
        <f>IF(AND(I112="Yes",'Input data'!R118=""),80,IF(I112="Yes",'Input data'!R118,""))</f>
        <v/>
      </c>
    </row>
    <row r="113" spans="1:21" x14ac:dyDescent="0.3">
      <c r="A113" s="4" t="str">
        <f>IF('Input data'!A119="","",'Input data'!A119)</f>
        <v/>
      </c>
      <c r="B113" s="4" t="str">
        <f>IF('Input data'!B119="","",'Input data'!B119)</f>
        <v/>
      </c>
      <c r="C113" s="4" t="str">
        <f>IF('Input data'!C119="","",'Input data'!C119)</f>
        <v/>
      </c>
      <c r="D113" s="4" t="str">
        <f>IF('Input data'!D119="","",'Input data'!D119)</f>
        <v/>
      </c>
      <c r="E113" s="4" t="str">
        <f>IF('Input data'!E119="","",'Input data'!E119)</f>
        <v/>
      </c>
      <c r="F113" s="4" t="str">
        <f>IF('Input data'!F119="","",'Input data'!F119)</f>
        <v/>
      </c>
      <c r="G113" s="20" t="str">
        <f>IF('Input data'!G119=0,"",'Input data'!G119)</f>
        <v/>
      </c>
      <c r="H113" s="9" t="str">
        <f>IF('Input data'!H119="","",'Input data'!H119)</f>
        <v/>
      </c>
      <c r="I113" s="4" t="str">
        <f t="shared" si="3"/>
        <v>No</v>
      </c>
      <c r="J113" s="20" t="str">
        <f t="shared" si="4"/>
        <v/>
      </c>
      <c r="K113" s="9" t="str">
        <f t="shared" si="5"/>
        <v/>
      </c>
      <c r="L113" s="9" t="str">
        <f>IF(AND(I113="Yes",'Input data'!I119=""),10,IF(I113="Yes",'Input data'!I119/J113,""))</f>
        <v/>
      </c>
      <c r="M113" s="21" t="str">
        <f>IF(AND(I113="Yes",'Input data'!J119=""),2,IF(I113="Yes",'Input data'!J119,""))</f>
        <v/>
      </c>
      <c r="N113" s="4" t="str">
        <f>IF(AND(I113="Yes",'Input data'!K119=""),"No",IF(I113="Yes",'Input data'!K119,""))</f>
        <v/>
      </c>
      <c r="O113" s="6" t="str">
        <f>IF(AND(I113="Yes",'Input data'!L119=""),3.5,IF(I113="Yes",'Input data'!L119,""))</f>
        <v/>
      </c>
      <c r="P113" s="6" t="str">
        <f>IF(AND(I113="Yes",'Input data'!M119=""),0.5,IF(I113="Yes",'Input data'!M119,""))</f>
        <v/>
      </c>
      <c r="Q113" s="21" t="str">
        <f>IF(AND(I113="Yes",'Input data'!N119=""),2,IF(I113="Yes",'Input data'!N119,""))</f>
        <v/>
      </c>
      <c r="R113" s="4" t="str">
        <f>IF(AND(I113="Yes",'Input data'!O119=""),"No",IF(I113="Yes",'Input data'!O119,""))</f>
        <v/>
      </c>
      <c r="S113" s="4" t="str">
        <f>IF(AND(I113="Yes",'Input data'!P119=""),"No",IF(I113="Yes",'Input data'!P119,""))</f>
        <v/>
      </c>
      <c r="T113" s="21" t="str">
        <f>IF(AND(I113="Yes",'Input data'!Q119=""),0,IF(I113="Yes",'Input data'!Q119/J113,""))</f>
        <v/>
      </c>
      <c r="U113" s="22" t="str">
        <f>IF(AND(I113="Yes",'Input data'!R119=""),80,IF(I113="Yes",'Input data'!R119,""))</f>
        <v/>
      </c>
    </row>
    <row r="114" spans="1:21" x14ac:dyDescent="0.3">
      <c r="A114" s="4" t="str">
        <f>IF('Input data'!A120="","",'Input data'!A120)</f>
        <v/>
      </c>
      <c r="B114" s="4" t="str">
        <f>IF('Input data'!B120="","",'Input data'!B120)</f>
        <v/>
      </c>
      <c r="C114" s="4" t="str">
        <f>IF('Input data'!C120="","",'Input data'!C120)</f>
        <v/>
      </c>
      <c r="D114" s="4" t="str">
        <f>IF('Input data'!D120="","",'Input data'!D120)</f>
        <v/>
      </c>
      <c r="E114" s="4" t="str">
        <f>IF('Input data'!E120="","",'Input data'!E120)</f>
        <v/>
      </c>
      <c r="F114" s="4" t="str">
        <f>IF('Input data'!F120="","",'Input data'!F120)</f>
        <v/>
      </c>
      <c r="G114" s="20" t="str">
        <f>IF('Input data'!G120=0,"",'Input data'!G120)</f>
        <v/>
      </c>
      <c r="H114" s="9" t="str">
        <f>IF('Input data'!H120="","",'Input data'!H120)</f>
        <v/>
      </c>
      <c r="I114" s="4" t="str">
        <f t="shared" si="3"/>
        <v>No</v>
      </c>
      <c r="J114" s="20" t="str">
        <f t="shared" si="4"/>
        <v/>
      </c>
      <c r="K114" s="9" t="str">
        <f t="shared" si="5"/>
        <v/>
      </c>
      <c r="L114" s="9" t="str">
        <f>IF(AND(I114="Yes",'Input data'!I120=""),10,IF(I114="Yes",'Input data'!I120/J114,""))</f>
        <v/>
      </c>
      <c r="M114" s="21" t="str">
        <f>IF(AND(I114="Yes",'Input data'!J120=""),2,IF(I114="Yes",'Input data'!J120,""))</f>
        <v/>
      </c>
      <c r="N114" s="4" t="str">
        <f>IF(AND(I114="Yes",'Input data'!K120=""),"No",IF(I114="Yes",'Input data'!K120,""))</f>
        <v/>
      </c>
      <c r="O114" s="6" t="str">
        <f>IF(AND(I114="Yes",'Input data'!L120=""),3.5,IF(I114="Yes",'Input data'!L120,""))</f>
        <v/>
      </c>
      <c r="P114" s="6" t="str">
        <f>IF(AND(I114="Yes",'Input data'!M120=""),0.5,IF(I114="Yes",'Input data'!M120,""))</f>
        <v/>
      </c>
      <c r="Q114" s="21" t="str">
        <f>IF(AND(I114="Yes",'Input data'!N120=""),2,IF(I114="Yes",'Input data'!N120,""))</f>
        <v/>
      </c>
      <c r="R114" s="4" t="str">
        <f>IF(AND(I114="Yes",'Input data'!O120=""),"No",IF(I114="Yes",'Input data'!O120,""))</f>
        <v/>
      </c>
      <c r="S114" s="4" t="str">
        <f>IF(AND(I114="Yes",'Input data'!P120=""),"No",IF(I114="Yes",'Input data'!P120,""))</f>
        <v/>
      </c>
      <c r="T114" s="21" t="str">
        <f>IF(AND(I114="Yes",'Input data'!Q120=""),0,IF(I114="Yes",'Input data'!Q120/J114,""))</f>
        <v/>
      </c>
      <c r="U114" s="22" t="str">
        <f>IF(AND(I114="Yes",'Input data'!R120=""),80,IF(I114="Yes",'Input data'!R120,""))</f>
        <v/>
      </c>
    </row>
    <row r="115" spans="1:21" x14ac:dyDescent="0.3">
      <c r="A115" s="4" t="str">
        <f>IF('Input data'!A121="","",'Input data'!A121)</f>
        <v/>
      </c>
      <c r="B115" s="4" t="str">
        <f>IF('Input data'!B121="","",'Input data'!B121)</f>
        <v/>
      </c>
      <c r="C115" s="4" t="str">
        <f>IF('Input data'!C121="","",'Input data'!C121)</f>
        <v/>
      </c>
      <c r="D115" s="4" t="str">
        <f>IF('Input data'!D121="","",'Input data'!D121)</f>
        <v/>
      </c>
      <c r="E115" s="4" t="str">
        <f>IF('Input data'!E121="","",'Input data'!E121)</f>
        <v/>
      </c>
      <c r="F115" s="4" t="str">
        <f>IF('Input data'!F121="","",'Input data'!F121)</f>
        <v/>
      </c>
      <c r="G115" s="20" t="str">
        <f>IF('Input data'!G121=0,"",'Input data'!G121)</f>
        <v/>
      </c>
      <c r="H115" s="9" t="str">
        <f>IF('Input data'!H121="","",'Input data'!H121)</f>
        <v/>
      </c>
      <c r="I115" s="4" t="str">
        <f t="shared" si="3"/>
        <v>No</v>
      </c>
      <c r="J115" s="20" t="str">
        <f t="shared" si="4"/>
        <v/>
      </c>
      <c r="K115" s="9" t="str">
        <f t="shared" si="5"/>
        <v/>
      </c>
      <c r="L115" s="9" t="str">
        <f>IF(AND(I115="Yes",'Input data'!I121=""),10,IF(I115="Yes",'Input data'!I121/J115,""))</f>
        <v/>
      </c>
      <c r="M115" s="21" t="str">
        <f>IF(AND(I115="Yes",'Input data'!J121=""),2,IF(I115="Yes",'Input data'!J121,""))</f>
        <v/>
      </c>
      <c r="N115" s="4" t="str">
        <f>IF(AND(I115="Yes",'Input data'!K121=""),"No",IF(I115="Yes",'Input data'!K121,""))</f>
        <v/>
      </c>
      <c r="O115" s="6" t="str">
        <f>IF(AND(I115="Yes",'Input data'!L121=""),3.5,IF(I115="Yes",'Input data'!L121,""))</f>
        <v/>
      </c>
      <c r="P115" s="6" t="str">
        <f>IF(AND(I115="Yes",'Input data'!M121=""),0.5,IF(I115="Yes",'Input data'!M121,""))</f>
        <v/>
      </c>
      <c r="Q115" s="21" t="str">
        <f>IF(AND(I115="Yes",'Input data'!N121=""),2,IF(I115="Yes",'Input data'!N121,""))</f>
        <v/>
      </c>
      <c r="R115" s="4" t="str">
        <f>IF(AND(I115="Yes",'Input data'!O121=""),"No",IF(I115="Yes",'Input data'!O121,""))</f>
        <v/>
      </c>
      <c r="S115" s="4" t="str">
        <f>IF(AND(I115="Yes",'Input data'!P121=""),"No",IF(I115="Yes",'Input data'!P121,""))</f>
        <v/>
      </c>
      <c r="T115" s="21" t="str">
        <f>IF(AND(I115="Yes",'Input data'!Q121=""),0,IF(I115="Yes",'Input data'!Q121/J115,""))</f>
        <v/>
      </c>
      <c r="U115" s="22" t="str">
        <f>IF(AND(I115="Yes",'Input data'!R121=""),80,IF(I115="Yes",'Input data'!R121,""))</f>
        <v/>
      </c>
    </row>
    <row r="116" spans="1:21" x14ac:dyDescent="0.3">
      <c r="A116" s="4" t="str">
        <f>IF('Input data'!A122="","",'Input data'!A122)</f>
        <v/>
      </c>
      <c r="B116" s="4" t="str">
        <f>IF('Input data'!B122="","",'Input data'!B122)</f>
        <v/>
      </c>
      <c r="C116" s="4" t="str">
        <f>IF('Input data'!C122="","",'Input data'!C122)</f>
        <v/>
      </c>
      <c r="D116" s="4" t="str">
        <f>IF('Input data'!D122="","",'Input data'!D122)</f>
        <v/>
      </c>
      <c r="E116" s="4" t="str">
        <f>IF('Input data'!E122="","",'Input data'!E122)</f>
        <v/>
      </c>
      <c r="F116" s="4" t="str">
        <f>IF('Input data'!F122="","",'Input data'!F122)</f>
        <v/>
      </c>
      <c r="G116" s="20" t="str">
        <f>IF('Input data'!G122=0,"",'Input data'!G122)</f>
        <v/>
      </c>
      <c r="H116" s="9" t="str">
        <f>IF('Input data'!H122="","",'Input data'!H122)</f>
        <v/>
      </c>
      <c r="I116" s="4" t="str">
        <f t="shared" si="3"/>
        <v>No</v>
      </c>
      <c r="J116" s="20" t="str">
        <f t="shared" si="4"/>
        <v/>
      </c>
      <c r="K116" s="9" t="str">
        <f t="shared" si="5"/>
        <v/>
      </c>
      <c r="L116" s="9" t="str">
        <f>IF(AND(I116="Yes",'Input data'!I122=""),10,IF(I116="Yes",'Input data'!I122/J116,""))</f>
        <v/>
      </c>
      <c r="M116" s="21" t="str">
        <f>IF(AND(I116="Yes",'Input data'!J122=""),2,IF(I116="Yes",'Input data'!J122,""))</f>
        <v/>
      </c>
      <c r="N116" s="4" t="str">
        <f>IF(AND(I116="Yes",'Input data'!K122=""),"No",IF(I116="Yes",'Input data'!K122,""))</f>
        <v/>
      </c>
      <c r="O116" s="6" t="str">
        <f>IF(AND(I116="Yes",'Input data'!L122=""),3.5,IF(I116="Yes",'Input data'!L122,""))</f>
        <v/>
      </c>
      <c r="P116" s="6" t="str">
        <f>IF(AND(I116="Yes",'Input data'!M122=""),0.5,IF(I116="Yes",'Input data'!M122,""))</f>
        <v/>
      </c>
      <c r="Q116" s="21" t="str">
        <f>IF(AND(I116="Yes",'Input data'!N122=""),2,IF(I116="Yes",'Input data'!N122,""))</f>
        <v/>
      </c>
      <c r="R116" s="4" t="str">
        <f>IF(AND(I116="Yes",'Input data'!O122=""),"No",IF(I116="Yes",'Input data'!O122,""))</f>
        <v/>
      </c>
      <c r="S116" s="4" t="str">
        <f>IF(AND(I116="Yes",'Input data'!P122=""),"No",IF(I116="Yes",'Input data'!P122,""))</f>
        <v/>
      </c>
      <c r="T116" s="21" t="str">
        <f>IF(AND(I116="Yes",'Input data'!Q122=""),0,IF(I116="Yes",'Input data'!Q122/J116,""))</f>
        <v/>
      </c>
      <c r="U116" s="22" t="str">
        <f>IF(AND(I116="Yes",'Input data'!R122=""),80,IF(I116="Yes",'Input data'!R122,""))</f>
        <v/>
      </c>
    </row>
    <row r="117" spans="1:21" x14ac:dyDescent="0.3">
      <c r="A117" s="4" t="str">
        <f>IF('Input data'!A123="","",'Input data'!A123)</f>
        <v/>
      </c>
      <c r="B117" s="4" t="str">
        <f>IF('Input data'!B123="","",'Input data'!B123)</f>
        <v/>
      </c>
      <c r="C117" s="4" t="str">
        <f>IF('Input data'!C123="","",'Input data'!C123)</f>
        <v/>
      </c>
      <c r="D117" s="4" t="str">
        <f>IF('Input data'!D123="","",'Input data'!D123)</f>
        <v/>
      </c>
      <c r="E117" s="4" t="str">
        <f>IF('Input data'!E123="","",'Input data'!E123)</f>
        <v/>
      </c>
      <c r="F117" s="4" t="str">
        <f>IF('Input data'!F123="","",'Input data'!F123)</f>
        <v/>
      </c>
      <c r="G117" s="20" t="str">
        <f>IF('Input data'!G123=0,"",'Input data'!G123)</f>
        <v/>
      </c>
      <c r="H117" s="9" t="str">
        <f>IF('Input data'!H123="","",'Input data'!H123)</f>
        <v/>
      </c>
      <c r="I117" s="4" t="str">
        <f t="shared" si="3"/>
        <v>No</v>
      </c>
      <c r="J117" s="20" t="str">
        <f t="shared" si="4"/>
        <v/>
      </c>
      <c r="K117" s="9" t="str">
        <f t="shared" si="5"/>
        <v/>
      </c>
      <c r="L117" s="9" t="str">
        <f>IF(AND(I117="Yes",'Input data'!I123=""),10,IF(I117="Yes",'Input data'!I123/J117,""))</f>
        <v/>
      </c>
      <c r="M117" s="21" t="str">
        <f>IF(AND(I117="Yes",'Input data'!J123=""),2,IF(I117="Yes",'Input data'!J123,""))</f>
        <v/>
      </c>
      <c r="N117" s="4" t="str">
        <f>IF(AND(I117="Yes",'Input data'!K123=""),"No",IF(I117="Yes",'Input data'!K123,""))</f>
        <v/>
      </c>
      <c r="O117" s="6" t="str">
        <f>IF(AND(I117="Yes",'Input data'!L123=""),3.5,IF(I117="Yes",'Input data'!L123,""))</f>
        <v/>
      </c>
      <c r="P117" s="6" t="str">
        <f>IF(AND(I117="Yes",'Input data'!M123=""),0.5,IF(I117="Yes",'Input data'!M123,""))</f>
        <v/>
      </c>
      <c r="Q117" s="21" t="str">
        <f>IF(AND(I117="Yes",'Input data'!N123=""),2,IF(I117="Yes",'Input data'!N123,""))</f>
        <v/>
      </c>
      <c r="R117" s="4" t="str">
        <f>IF(AND(I117="Yes",'Input data'!O123=""),"No",IF(I117="Yes",'Input data'!O123,""))</f>
        <v/>
      </c>
      <c r="S117" s="4" t="str">
        <f>IF(AND(I117="Yes",'Input data'!P123=""),"No",IF(I117="Yes",'Input data'!P123,""))</f>
        <v/>
      </c>
      <c r="T117" s="21" t="str">
        <f>IF(AND(I117="Yes",'Input data'!Q123=""),0,IF(I117="Yes",'Input data'!Q123/J117,""))</f>
        <v/>
      </c>
      <c r="U117" s="22" t="str">
        <f>IF(AND(I117="Yes",'Input data'!R123=""),80,IF(I117="Yes",'Input data'!R123,""))</f>
        <v/>
      </c>
    </row>
    <row r="118" spans="1:21" x14ac:dyDescent="0.3">
      <c r="A118" s="4" t="str">
        <f>IF('Input data'!A124="","",'Input data'!A124)</f>
        <v/>
      </c>
      <c r="B118" s="4" t="str">
        <f>IF('Input data'!B124="","",'Input data'!B124)</f>
        <v/>
      </c>
      <c r="C118" s="4" t="str">
        <f>IF('Input data'!C124="","",'Input data'!C124)</f>
        <v/>
      </c>
      <c r="D118" s="4" t="str">
        <f>IF('Input data'!D124="","",'Input data'!D124)</f>
        <v/>
      </c>
      <c r="E118" s="4" t="str">
        <f>IF('Input data'!E124="","",'Input data'!E124)</f>
        <v/>
      </c>
      <c r="F118" s="4" t="str">
        <f>IF('Input data'!F124="","",'Input data'!F124)</f>
        <v/>
      </c>
      <c r="G118" s="20" t="str">
        <f>IF('Input data'!G124=0,"",'Input data'!G124)</f>
        <v/>
      </c>
      <c r="H118" s="9" t="str">
        <f>IF('Input data'!H124="","",'Input data'!H124)</f>
        <v/>
      </c>
      <c r="I118" s="4" t="str">
        <f t="shared" si="3"/>
        <v>No</v>
      </c>
      <c r="J118" s="20" t="str">
        <f t="shared" si="4"/>
        <v/>
      </c>
      <c r="K118" s="9" t="str">
        <f t="shared" si="5"/>
        <v/>
      </c>
      <c r="L118" s="9" t="str">
        <f>IF(AND(I118="Yes",'Input data'!I124=""),10,IF(I118="Yes",'Input data'!I124/J118,""))</f>
        <v/>
      </c>
      <c r="M118" s="21" t="str">
        <f>IF(AND(I118="Yes",'Input data'!J124=""),2,IF(I118="Yes",'Input data'!J124,""))</f>
        <v/>
      </c>
      <c r="N118" s="4" t="str">
        <f>IF(AND(I118="Yes",'Input data'!K124=""),"No",IF(I118="Yes",'Input data'!K124,""))</f>
        <v/>
      </c>
      <c r="O118" s="6" t="str">
        <f>IF(AND(I118="Yes",'Input data'!L124=""),3.5,IF(I118="Yes",'Input data'!L124,""))</f>
        <v/>
      </c>
      <c r="P118" s="6" t="str">
        <f>IF(AND(I118="Yes",'Input data'!M124=""),0.5,IF(I118="Yes",'Input data'!M124,""))</f>
        <v/>
      </c>
      <c r="Q118" s="21" t="str">
        <f>IF(AND(I118="Yes",'Input data'!N124=""),2,IF(I118="Yes",'Input data'!N124,""))</f>
        <v/>
      </c>
      <c r="R118" s="4" t="str">
        <f>IF(AND(I118="Yes",'Input data'!O124=""),"No",IF(I118="Yes",'Input data'!O124,""))</f>
        <v/>
      </c>
      <c r="S118" s="4" t="str">
        <f>IF(AND(I118="Yes",'Input data'!P124=""),"No",IF(I118="Yes",'Input data'!P124,""))</f>
        <v/>
      </c>
      <c r="T118" s="21" t="str">
        <f>IF(AND(I118="Yes",'Input data'!Q124=""),0,IF(I118="Yes",'Input data'!Q124/J118,""))</f>
        <v/>
      </c>
      <c r="U118" s="22" t="str">
        <f>IF(AND(I118="Yes",'Input data'!R124=""),80,IF(I118="Yes",'Input data'!R124,""))</f>
        <v/>
      </c>
    </row>
    <row r="119" spans="1:21" x14ac:dyDescent="0.3">
      <c r="A119" s="4" t="str">
        <f>IF('Input data'!A125="","",'Input data'!A125)</f>
        <v/>
      </c>
      <c r="B119" s="4" t="str">
        <f>IF('Input data'!B125="","",'Input data'!B125)</f>
        <v/>
      </c>
      <c r="C119" s="4" t="str">
        <f>IF('Input data'!C125="","",'Input data'!C125)</f>
        <v/>
      </c>
      <c r="D119" s="4" t="str">
        <f>IF('Input data'!D125="","",'Input data'!D125)</f>
        <v/>
      </c>
      <c r="E119" s="4" t="str">
        <f>IF('Input data'!E125="","",'Input data'!E125)</f>
        <v/>
      </c>
      <c r="F119" s="4" t="str">
        <f>IF('Input data'!F125="","",'Input data'!F125)</f>
        <v/>
      </c>
      <c r="G119" s="20" t="str">
        <f>IF('Input data'!G125=0,"",'Input data'!G125)</f>
        <v/>
      </c>
      <c r="H119" s="9" t="str">
        <f>IF('Input data'!H125="","",'Input data'!H125)</f>
        <v/>
      </c>
      <c r="I119" s="4" t="str">
        <f t="shared" si="3"/>
        <v>No</v>
      </c>
      <c r="J119" s="20" t="str">
        <f t="shared" si="4"/>
        <v/>
      </c>
      <c r="K119" s="9" t="str">
        <f t="shared" si="5"/>
        <v/>
      </c>
      <c r="L119" s="9" t="str">
        <f>IF(AND(I119="Yes",'Input data'!I125=""),10,IF(I119="Yes",'Input data'!I125/J119,""))</f>
        <v/>
      </c>
      <c r="M119" s="21" t="str">
        <f>IF(AND(I119="Yes",'Input data'!J125=""),2,IF(I119="Yes",'Input data'!J125,""))</f>
        <v/>
      </c>
      <c r="N119" s="4" t="str">
        <f>IF(AND(I119="Yes",'Input data'!K125=""),"No",IF(I119="Yes",'Input data'!K125,""))</f>
        <v/>
      </c>
      <c r="O119" s="6" t="str">
        <f>IF(AND(I119="Yes",'Input data'!L125=""),3.5,IF(I119="Yes",'Input data'!L125,""))</f>
        <v/>
      </c>
      <c r="P119" s="6" t="str">
        <f>IF(AND(I119="Yes",'Input data'!M125=""),0.5,IF(I119="Yes",'Input data'!M125,""))</f>
        <v/>
      </c>
      <c r="Q119" s="21" t="str">
        <f>IF(AND(I119="Yes",'Input data'!N125=""),2,IF(I119="Yes",'Input data'!N125,""))</f>
        <v/>
      </c>
      <c r="R119" s="4" t="str">
        <f>IF(AND(I119="Yes",'Input data'!O125=""),"No",IF(I119="Yes",'Input data'!O125,""))</f>
        <v/>
      </c>
      <c r="S119" s="4" t="str">
        <f>IF(AND(I119="Yes",'Input data'!P125=""),"No",IF(I119="Yes",'Input data'!P125,""))</f>
        <v/>
      </c>
      <c r="T119" s="21" t="str">
        <f>IF(AND(I119="Yes",'Input data'!Q125=""),0,IF(I119="Yes",'Input data'!Q125/J119,""))</f>
        <v/>
      </c>
      <c r="U119" s="22" t="str">
        <f>IF(AND(I119="Yes",'Input data'!R125=""),80,IF(I119="Yes",'Input data'!R125,""))</f>
        <v/>
      </c>
    </row>
    <row r="120" spans="1:21" x14ac:dyDescent="0.3">
      <c r="A120" s="4" t="str">
        <f>IF('Input data'!A126="","",'Input data'!A126)</f>
        <v/>
      </c>
      <c r="B120" s="4" t="str">
        <f>IF('Input data'!B126="","",'Input data'!B126)</f>
        <v/>
      </c>
      <c r="C120" s="4" t="str">
        <f>IF('Input data'!C126="","",'Input data'!C126)</f>
        <v/>
      </c>
      <c r="D120" s="4" t="str">
        <f>IF('Input data'!D126="","",'Input data'!D126)</f>
        <v/>
      </c>
      <c r="E120" s="4" t="str">
        <f>IF('Input data'!E126="","",'Input data'!E126)</f>
        <v/>
      </c>
      <c r="F120" s="4" t="str">
        <f>IF('Input data'!F126="","",'Input data'!F126)</f>
        <v/>
      </c>
      <c r="G120" s="20" t="str">
        <f>IF('Input data'!G126=0,"",'Input data'!G126)</f>
        <v/>
      </c>
      <c r="H120" s="9" t="str">
        <f>IF('Input data'!H126="","",'Input data'!H126)</f>
        <v/>
      </c>
      <c r="I120" s="4" t="str">
        <f t="shared" si="3"/>
        <v>No</v>
      </c>
      <c r="J120" s="20" t="str">
        <f t="shared" si="4"/>
        <v/>
      </c>
      <c r="K120" s="9" t="str">
        <f t="shared" si="5"/>
        <v/>
      </c>
      <c r="L120" s="9" t="str">
        <f>IF(AND(I120="Yes",'Input data'!I126=""),10,IF(I120="Yes",'Input data'!I126/J120,""))</f>
        <v/>
      </c>
      <c r="M120" s="21" t="str">
        <f>IF(AND(I120="Yes",'Input data'!J126=""),2,IF(I120="Yes",'Input data'!J126,""))</f>
        <v/>
      </c>
      <c r="N120" s="4" t="str">
        <f>IF(AND(I120="Yes",'Input data'!K126=""),"No",IF(I120="Yes",'Input data'!K126,""))</f>
        <v/>
      </c>
      <c r="O120" s="6" t="str">
        <f>IF(AND(I120="Yes",'Input data'!L126=""),3.5,IF(I120="Yes",'Input data'!L126,""))</f>
        <v/>
      </c>
      <c r="P120" s="6" t="str">
        <f>IF(AND(I120="Yes",'Input data'!M126=""),0.5,IF(I120="Yes",'Input data'!M126,""))</f>
        <v/>
      </c>
      <c r="Q120" s="21" t="str">
        <f>IF(AND(I120="Yes",'Input data'!N126=""),2,IF(I120="Yes",'Input data'!N126,""))</f>
        <v/>
      </c>
      <c r="R120" s="4" t="str">
        <f>IF(AND(I120="Yes",'Input data'!O126=""),"No",IF(I120="Yes",'Input data'!O126,""))</f>
        <v/>
      </c>
      <c r="S120" s="4" t="str">
        <f>IF(AND(I120="Yes",'Input data'!P126=""),"No",IF(I120="Yes",'Input data'!P126,""))</f>
        <v/>
      </c>
      <c r="T120" s="21" t="str">
        <f>IF(AND(I120="Yes",'Input data'!Q126=""),0,IF(I120="Yes",'Input data'!Q126/J120,""))</f>
        <v/>
      </c>
      <c r="U120" s="22" t="str">
        <f>IF(AND(I120="Yes",'Input data'!R126=""),80,IF(I120="Yes",'Input data'!R126,""))</f>
        <v/>
      </c>
    </row>
    <row r="121" spans="1:21" x14ac:dyDescent="0.3">
      <c r="A121" s="4" t="str">
        <f>IF('Input data'!A127="","",'Input data'!A127)</f>
        <v/>
      </c>
      <c r="B121" s="4" t="str">
        <f>IF('Input data'!B127="","",'Input data'!B127)</f>
        <v/>
      </c>
      <c r="C121" s="4" t="str">
        <f>IF('Input data'!C127="","",'Input data'!C127)</f>
        <v/>
      </c>
      <c r="D121" s="4" t="str">
        <f>IF('Input data'!D127="","",'Input data'!D127)</f>
        <v/>
      </c>
      <c r="E121" s="4" t="str">
        <f>IF('Input data'!E127="","",'Input data'!E127)</f>
        <v/>
      </c>
      <c r="F121" s="4" t="str">
        <f>IF('Input data'!F127="","",'Input data'!F127)</f>
        <v/>
      </c>
      <c r="G121" s="20" t="str">
        <f>IF('Input data'!G127=0,"",'Input data'!G127)</f>
        <v/>
      </c>
      <c r="H121" s="9" t="str">
        <f>IF('Input data'!H127="","",'Input data'!H127)</f>
        <v/>
      </c>
      <c r="I121" s="4" t="str">
        <f t="shared" si="3"/>
        <v>No</v>
      </c>
      <c r="J121" s="20" t="str">
        <f t="shared" si="4"/>
        <v/>
      </c>
      <c r="K121" s="9" t="str">
        <f t="shared" si="5"/>
        <v/>
      </c>
      <c r="L121" s="9" t="str">
        <f>IF(AND(I121="Yes",'Input data'!I127=""),10,IF(I121="Yes",'Input data'!I127/J121,""))</f>
        <v/>
      </c>
      <c r="M121" s="21" t="str">
        <f>IF(AND(I121="Yes",'Input data'!J127=""),2,IF(I121="Yes",'Input data'!J127,""))</f>
        <v/>
      </c>
      <c r="N121" s="4" t="str">
        <f>IF(AND(I121="Yes",'Input data'!K127=""),"No",IF(I121="Yes",'Input data'!K127,""))</f>
        <v/>
      </c>
      <c r="O121" s="6" t="str">
        <f>IF(AND(I121="Yes",'Input data'!L127=""),3.5,IF(I121="Yes",'Input data'!L127,""))</f>
        <v/>
      </c>
      <c r="P121" s="6" t="str">
        <f>IF(AND(I121="Yes",'Input data'!M127=""),0.5,IF(I121="Yes",'Input data'!M127,""))</f>
        <v/>
      </c>
      <c r="Q121" s="21" t="str">
        <f>IF(AND(I121="Yes",'Input data'!N127=""),2,IF(I121="Yes",'Input data'!N127,""))</f>
        <v/>
      </c>
      <c r="R121" s="4" t="str">
        <f>IF(AND(I121="Yes",'Input data'!O127=""),"No",IF(I121="Yes",'Input data'!O127,""))</f>
        <v/>
      </c>
      <c r="S121" s="4" t="str">
        <f>IF(AND(I121="Yes",'Input data'!P127=""),"No",IF(I121="Yes",'Input data'!P127,""))</f>
        <v/>
      </c>
      <c r="T121" s="21" t="str">
        <f>IF(AND(I121="Yes",'Input data'!Q127=""),0,IF(I121="Yes",'Input data'!Q127/J121,""))</f>
        <v/>
      </c>
      <c r="U121" s="22" t="str">
        <f>IF(AND(I121="Yes",'Input data'!R127=""),80,IF(I121="Yes",'Input data'!R127,""))</f>
        <v/>
      </c>
    </row>
    <row r="122" spans="1:21" x14ac:dyDescent="0.3">
      <c r="A122" s="4" t="str">
        <f>IF('Input data'!A128="","",'Input data'!A128)</f>
        <v/>
      </c>
      <c r="B122" s="4" t="str">
        <f>IF('Input data'!B128="","",'Input data'!B128)</f>
        <v/>
      </c>
      <c r="C122" s="4" t="str">
        <f>IF('Input data'!C128="","",'Input data'!C128)</f>
        <v/>
      </c>
      <c r="D122" s="4" t="str">
        <f>IF('Input data'!D128="","",'Input data'!D128)</f>
        <v/>
      </c>
      <c r="E122" s="4" t="str">
        <f>IF('Input data'!E128="","",'Input data'!E128)</f>
        <v/>
      </c>
      <c r="F122" s="4" t="str">
        <f>IF('Input data'!F128="","",'Input data'!F128)</f>
        <v/>
      </c>
      <c r="G122" s="20" t="str">
        <f>IF('Input data'!G128=0,"",'Input data'!G128)</f>
        <v/>
      </c>
      <c r="H122" s="9" t="str">
        <f>IF('Input data'!H128="","",'Input data'!H128)</f>
        <v/>
      </c>
      <c r="I122" s="4" t="str">
        <f t="shared" si="3"/>
        <v>No</v>
      </c>
      <c r="J122" s="20" t="str">
        <f t="shared" si="4"/>
        <v/>
      </c>
      <c r="K122" s="9" t="str">
        <f t="shared" si="5"/>
        <v/>
      </c>
      <c r="L122" s="9" t="str">
        <f>IF(AND(I122="Yes",'Input data'!I128=""),10,IF(I122="Yes",'Input data'!I128/J122,""))</f>
        <v/>
      </c>
      <c r="M122" s="21" t="str">
        <f>IF(AND(I122="Yes",'Input data'!J128=""),2,IF(I122="Yes",'Input data'!J128,""))</f>
        <v/>
      </c>
      <c r="N122" s="4" t="str">
        <f>IF(AND(I122="Yes",'Input data'!K128=""),"No",IF(I122="Yes",'Input data'!K128,""))</f>
        <v/>
      </c>
      <c r="O122" s="6" t="str">
        <f>IF(AND(I122="Yes",'Input data'!L128=""),3.5,IF(I122="Yes",'Input data'!L128,""))</f>
        <v/>
      </c>
      <c r="P122" s="6" t="str">
        <f>IF(AND(I122="Yes",'Input data'!M128=""),0.5,IF(I122="Yes",'Input data'!M128,""))</f>
        <v/>
      </c>
      <c r="Q122" s="21" t="str">
        <f>IF(AND(I122="Yes",'Input data'!N128=""),2,IF(I122="Yes",'Input data'!N128,""))</f>
        <v/>
      </c>
      <c r="R122" s="4" t="str">
        <f>IF(AND(I122="Yes",'Input data'!O128=""),"No",IF(I122="Yes",'Input data'!O128,""))</f>
        <v/>
      </c>
      <c r="S122" s="4" t="str">
        <f>IF(AND(I122="Yes",'Input data'!P128=""),"No",IF(I122="Yes",'Input data'!P128,""))</f>
        <v/>
      </c>
      <c r="T122" s="21" t="str">
        <f>IF(AND(I122="Yes",'Input data'!Q128=""),0,IF(I122="Yes",'Input data'!Q128/J122,""))</f>
        <v/>
      </c>
      <c r="U122" s="22" t="str">
        <f>IF(AND(I122="Yes",'Input data'!R128=""),80,IF(I122="Yes",'Input data'!R128,""))</f>
        <v/>
      </c>
    </row>
    <row r="123" spans="1:21" x14ac:dyDescent="0.3">
      <c r="A123" s="4" t="str">
        <f>IF('Input data'!A129="","",'Input data'!A129)</f>
        <v/>
      </c>
      <c r="B123" s="4" t="str">
        <f>IF('Input data'!B129="","",'Input data'!B129)</f>
        <v/>
      </c>
      <c r="C123" s="4" t="str">
        <f>IF('Input data'!C129="","",'Input data'!C129)</f>
        <v/>
      </c>
      <c r="D123" s="4" t="str">
        <f>IF('Input data'!D129="","",'Input data'!D129)</f>
        <v/>
      </c>
      <c r="E123" s="4" t="str">
        <f>IF('Input data'!E129="","",'Input data'!E129)</f>
        <v/>
      </c>
      <c r="F123" s="4" t="str">
        <f>IF('Input data'!F129="","",'Input data'!F129)</f>
        <v/>
      </c>
      <c r="G123" s="20" t="str">
        <f>IF('Input data'!G129=0,"",'Input data'!G129)</f>
        <v/>
      </c>
      <c r="H123" s="9" t="str">
        <f>IF('Input data'!H129="","",'Input data'!H129)</f>
        <v/>
      </c>
      <c r="I123" s="4" t="str">
        <f t="shared" si="3"/>
        <v>No</v>
      </c>
      <c r="J123" s="20" t="str">
        <f t="shared" si="4"/>
        <v/>
      </c>
      <c r="K123" s="9" t="str">
        <f t="shared" si="5"/>
        <v/>
      </c>
      <c r="L123" s="9" t="str">
        <f>IF(AND(I123="Yes",'Input data'!I129=""),10,IF(I123="Yes",'Input data'!I129/J123,""))</f>
        <v/>
      </c>
      <c r="M123" s="21" t="str">
        <f>IF(AND(I123="Yes",'Input data'!J129=""),2,IF(I123="Yes",'Input data'!J129,""))</f>
        <v/>
      </c>
      <c r="N123" s="4" t="str">
        <f>IF(AND(I123="Yes",'Input data'!K129=""),"No",IF(I123="Yes",'Input data'!K129,""))</f>
        <v/>
      </c>
      <c r="O123" s="6" t="str">
        <f>IF(AND(I123="Yes",'Input data'!L129=""),3.5,IF(I123="Yes",'Input data'!L129,""))</f>
        <v/>
      </c>
      <c r="P123" s="6" t="str">
        <f>IF(AND(I123="Yes",'Input data'!M129=""),0.5,IF(I123="Yes",'Input data'!M129,""))</f>
        <v/>
      </c>
      <c r="Q123" s="21" t="str">
        <f>IF(AND(I123="Yes",'Input data'!N129=""),2,IF(I123="Yes",'Input data'!N129,""))</f>
        <v/>
      </c>
      <c r="R123" s="4" t="str">
        <f>IF(AND(I123="Yes",'Input data'!O129=""),"No",IF(I123="Yes",'Input data'!O129,""))</f>
        <v/>
      </c>
      <c r="S123" s="4" t="str">
        <f>IF(AND(I123="Yes",'Input data'!P129=""),"No",IF(I123="Yes",'Input data'!P129,""))</f>
        <v/>
      </c>
      <c r="T123" s="21" t="str">
        <f>IF(AND(I123="Yes",'Input data'!Q129=""),0,IF(I123="Yes",'Input data'!Q129/J123,""))</f>
        <v/>
      </c>
      <c r="U123" s="22" t="str">
        <f>IF(AND(I123="Yes",'Input data'!R129=""),80,IF(I123="Yes",'Input data'!R129,""))</f>
        <v/>
      </c>
    </row>
    <row r="124" spans="1:21" x14ac:dyDescent="0.3">
      <c r="A124" s="4" t="str">
        <f>IF('Input data'!A130="","",'Input data'!A130)</f>
        <v/>
      </c>
      <c r="B124" s="4" t="str">
        <f>IF('Input data'!B130="","",'Input data'!B130)</f>
        <v/>
      </c>
      <c r="C124" s="4" t="str">
        <f>IF('Input data'!C130="","",'Input data'!C130)</f>
        <v/>
      </c>
      <c r="D124" s="4" t="str">
        <f>IF('Input data'!D130="","",'Input data'!D130)</f>
        <v/>
      </c>
      <c r="E124" s="4" t="str">
        <f>IF('Input data'!E130="","",'Input data'!E130)</f>
        <v/>
      </c>
      <c r="F124" s="4" t="str">
        <f>IF('Input data'!F130="","",'Input data'!F130)</f>
        <v/>
      </c>
      <c r="G124" s="20" t="str">
        <f>IF('Input data'!G130=0,"",'Input data'!G130)</f>
        <v/>
      </c>
      <c r="H124" s="9" t="str">
        <f>IF('Input data'!H130="","",'Input data'!H130)</f>
        <v/>
      </c>
      <c r="I124" s="4" t="str">
        <f t="shared" si="3"/>
        <v>No</v>
      </c>
      <c r="J124" s="20" t="str">
        <f t="shared" si="4"/>
        <v/>
      </c>
      <c r="K124" s="9" t="str">
        <f t="shared" si="5"/>
        <v/>
      </c>
      <c r="L124" s="9" t="str">
        <f>IF(AND(I124="Yes",'Input data'!I130=""),10,IF(I124="Yes",'Input data'!I130/J124,""))</f>
        <v/>
      </c>
      <c r="M124" s="21" t="str">
        <f>IF(AND(I124="Yes",'Input data'!J130=""),2,IF(I124="Yes",'Input data'!J130,""))</f>
        <v/>
      </c>
      <c r="N124" s="4" t="str">
        <f>IF(AND(I124="Yes",'Input data'!K130=""),"No",IF(I124="Yes",'Input data'!K130,""))</f>
        <v/>
      </c>
      <c r="O124" s="6" t="str">
        <f>IF(AND(I124="Yes",'Input data'!L130=""),3.5,IF(I124="Yes",'Input data'!L130,""))</f>
        <v/>
      </c>
      <c r="P124" s="6" t="str">
        <f>IF(AND(I124="Yes",'Input data'!M130=""),0.5,IF(I124="Yes",'Input data'!M130,""))</f>
        <v/>
      </c>
      <c r="Q124" s="21" t="str">
        <f>IF(AND(I124="Yes",'Input data'!N130=""),2,IF(I124="Yes",'Input data'!N130,""))</f>
        <v/>
      </c>
      <c r="R124" s="4" t="str">
        <f>IF(AND(I124="Yes",'Input data'!O130=""),"No",IF(I124="Yes",'Input data'!O130,""))</f>
        <v/>
      </c>
      <c r="S124" s="4" t="str">
        <f>IF(AND(I124="Yes",'Input data'!P130=""),"No",IF(I124="Yes",'Input data'!P130,""))</f>
        <v/>
      </c>
      <c r="T124" s="21" t="str">
        <f>IF(AND(I124="Yes",'Input data'!Q130=""),0,IF(I124="Yes",'Input data'!Q130/J124,""))</f>
        <v/>
      </c>
      <c r="U124" s="22" t="str">
        <f>IF(AND(I124="Yes",'Input data'!R130=""),80,IF(I124="Yes",'Input data'!R130,""))</f>
        <v/>
      </c>
    </row>
    <row r="125" spans="1:21" x14ac:dyDescent="0.3">
      <c r="A125" s="4" t="str">
        <f>IF('Input data'!A131="","",'Input data'!A131)</f>
        <v/>
      </c>
      <c r="B125" s="4" t="str">
        <f>IF('Input data'!B131="","",'Input data'!B131)</f>
        <v/>
      </c>
      <c r="C125" s="4" t="str">
        <f>IF('Input data'!C131="","",'Input data'!C131)</f>
        <v/>
      </c>
      <c r="D125" s="4" t="str">
        <f>IF('Input data'!D131="","",'Input data'!D131)</f>
        <v/>
      </c>
      <c r="E125" s="4" t="str">
        <f>IF('Input data'!E131="","",'Input data'!E131)</f>
        <v/>
      </c>
      <c r="F125" s="4" t="str">
        <f>IF('Input data'!F131="","",'Input data'!F131)</f>
        <v/>
      </c>
      <c r="G125" s="20" t="str">
        <f>IF('Input data'!G131=0,"",'Input data'!G131)</f>
        <v/>
      </c>
      <c r="H125" s="9" t="str">
        <f>IF('Input data'!H131="","",'Input data'!H131)</f>
        <v/>
      </c>
      <c r="I125" s="4" t="str">
        <f t="shared" si="3"/>
        <v>No</v>
      </c>
      <c r="J125" s="20" t="str">
        <f t="shared" si="4"/>
        <v/>
      </c>
      <c r="K125" s="9" t="str">
        <f t="shared" si="5"/>
        <v/>
      </c>
      <c r="L125" s="9" t="str">
        <f>IF(AND(I125="Yes",'Input data'!I131=""),10,IF(I125="Yes",'Input data'!I131/J125,""))</f>
        <v/>
      </c>
      <c r="M125" s="21" t="str">
        <f>IF(AND(I125="Yes",'Input data'!J131=""),2,IF(I125="Yes",'Input data'!J131,""))</f>
        <v/>
      </c>
      <c r="N125" s="4" t="str">
        <f>IF(AND(I125="Yes",'Input data'!K131=""),"No",IF(I125="Yes",'Input data'!K131,""))</f>
        <v/>
      </c>
      <c r="O125" s="6" t="str">
        <f>IF(AND(I125="Yes",'Input data'!L131=""),3.5,IF(I125="Yes",'Input data'!L131,""))</f>
        <v/>
      </c>
      <c r="P125" s="6" t="str">
        <f>IF(AND(I125="Yes",'Input data'!M131=""),0.5,IF(I125="Yes",'Input data'!M131,""))</f>
        <v/>
      </c>
      <c r="Q125" s="21" t="str">
        <f>IF(AND(I125="Yes",'Input data'!N131=""),2,IF(I125="Yes",'Input data'!N131,""))</f>
        <v/>
      </c>
      <c r="R125" s="4" t="str">
        <f>IF(AND(I125="Yes",'Input data'!O131=""),"No",IF(I125="Yes",'Input data'!O131,""))</f>
        <v/>
      </c>
      <c r="S125" s="4" t="str">
        <f>IF(AND(I125="Yes",'Input data'!P131=""),"No",IF(I125="Yes",'Input data'!P131,""))</f>
        <v/>
      </c>
      <c r="T125" s="21" t="str">
        <f>IF(AND(I125="Yes",'Input data'!Q131=""),0,IF(I125="Yes",'Input data'!Q131/J125,""))</f>
        <v/>
      </c>
      <c r="U125" s="22" t="str">
        <f>IF(AND(I125="Yes",'Input data'!R131=""),80,IF(I125="Yes",'Input data'!R131,""))</f>
        <v/>
      </c>
    </row>
    <row r="126" spans="1:21" x14ac:dyDescent="0.3">
      <c r="A126" s="4" t="str">
        <f>IF('Input data'!A132="","",'Input data'!A132)</f>
        <v/>
      </c>
      <c r="B126" s="4" t="str">
        <f>IF('Input data'!B132="","",'Input data'!B132)</f>
        <v/>
      </c>
      <c r="C126" s="4" t="str">
        <f>IF('Input data'!C132="","",'Input data'!C132)</f>
        <v/>
      </c>
      <c r="D126" s="4" t="str">
        <f>IF('Input data'!D132="","",'Input data'!D132)</f>
        <v/>
      </c>
      <c r="E126" s="4" t="str">
        <f>IF('Input data'!E132="","",'Input data'!E132)</f>
        <v/>
      </c>
      <c r="F126" s="4" t="str">
        <f>IF('Input data'!F132="","",'Input data'!F132)</f>
        <v/>
      </c>
      <c r="G126" s="20" t="str">
        <f>IF('Input data'!G132=0,"",'Input data'!G132)</f>
        <v/>
      </c>
      <c r="H126" s="9" t="str">
        <f>IF('Input data'!H132="","",'Input data'!H132)</f>
        <v/>
      </c>
      <c r="I126" s="4" t="str">
        <f t="shared" si="3"/>
        <v>No</v>
      </c>
      <c r="J126" s="20" t="str">
        <f t="shared" si="4"/>
        <v/>
      </c>
      <c r="K126" s="9" t="str">
        <f t="shared" si="5"/>
        <v/>
      </c>
      <c r="L126" s="9" t="str">
        <f>IF(AND(I126="Yes",'Input data'!I132=""),10,IF(I126="Yes",'Input data'!I132/J126,""))</f>
        <v/>
      </c>
      <c r="M126" s="21" t="str">
        <f>IF(AND(I126="Yes",'Input data'!J132=""),2,IF(I126="Yes",'Input data'!J132,""))</f>
        <v/>
      </c>
      <c r="N126" s="4" t="str">
        <f>IF(AND(I126="Yes",'Input data'!K132=""),"No",IF(I126="Yes",'Input data'!K132,""))</f>
        <v/>
      </c>
      <c r="O126" s="6" t="str">
        <f>IF(AND(I126="Yes",'Input data'!L132=""),3.5,IF(I126="Yes",'Input data'!L132,""))</f>
        <v/>
      </c>
      <c r="P126" s="6" t="str">
        <f>IF(AND(I126="Yes",'Input data'!M132=""),0.5,IF(I126="Yes",'Input data'!M132,""))</f>
        <v/>
      </c>
      <c r="Q126" s="21" t="str">
        <f>IF(AND(I126="Yes",'Input data'!N132=""),2,IF(I126="Yes",'Input data'!N132,""))</f>
        <v/>
      </c>
      <c r="R126" s="4" t="str">
        <f>IF(AND(I126="Yes",'Input data'!O132=""),"No",IF(I126="Yes",'Input data'!O132,""))</f>
        <v/>
      </c>
      <c r="S126" s="4" t="str">
        <f>IF(AND(I126="Yes",'Input data'!P132=""),"No",IF(I126="Yes",'Input data'!P132,""))</f>
        <v/>
      </c>
      <c r="T126" s="21" t="str">
        <f>IF(AND(I126="Yes",'Input data'!Q132=""),0,IF(I126="Yes",'Input data'!Q132/J126,""))</f>
        <v/>
      </c>
      <c r="U126" s="22" t="str">
        <f>IF(AND(I126="Yes",'Input data'!R132=""),80,IF(I126="Yes",'Input data'!R132,""))</f>
        <v/>
      </c>
    </row>
    <row r="127" spans="1:21" x14ac:dyDescent="0.3">
      <c r="A127" s="4" t="str">
        <f>IF('Input data'!A133="","",'Input data'!A133)</f>
        <v/>
      </c>
      <c r="B127" s="4" t="str">
        <f>IF('Input data'!B133="","",'Input data'!B133)</f>
        <v/>
      </c>
      <c r="C127" s="4" t="str">
        <f>IF('Input data'!C133="","",'Input data'!C133)</f>
        <v/>
      </c>
      <c r="D127" s="4" t="str">
        <f>IF('Input data'!D133="","",'Input data'!D133)</f>
        <v/>
      </c>
      <c r="E127" s="4" t="str">
        <f>IF('Input data'!E133="","",'Input data'!E133)</f>
        <v/>
      </c>
      <c r="F127" s="4" t="str">
        <f>IF('Input data'!F133="","",'Input data'!F133)</f>
        <v/>
      </c>
      <c r="G127" s="20" t="str">
        <f>IF('Input data'!G133=0,"",'Input data'!G133)</f>
        <v/>
      </c>
      <c r="H127" s="9" t="str">
        <f>IF('Input data'!H133="","",'Input data'!H133)</f>
        <v/>
      </c>
      <c r="I127" s="4" t="str">
        <f t="shared" si="3"/>
        <v>No</v>
      </c>
      <c r="J127" s="20" t="str">
        <f t="shared" si="4"/>
        <v/>
      </c>
      <c r="K127" s="9" t="str">
        <f t="shared" si="5"/>
        <v/>
      </c>
      <c r="L127" s="9" t="str">
        <f>IF(AND(I127="Yes",'Input data'!I133=""),10,IF(I127="Yes",'Input data'!I133/J127,""))</f>
        <v/>
      </c>
      <c r="M127" s="21" t="str">
        <f>IF(AND(I127="Yes",'Input data'!J133=""),2,IF(I127="Yes",'Input data'!J133,""))</f>
        <v/>
      </c>
      <c r="N127" s="4" t="str">
        <f>IF(AND(I127="Yes",'Input data'!K133=""),"No",IF(I127="Yes",'Input data'!K133,""))</f>
        <v/>
      </c>
      <c r="O127" s="6" t="str">
        <f>IF(AND(I127="Yes",'Input data'!L133=""),3.5,IF(I127="Yes",'Input data'!L133,""))</f>
        <v/>
      </c>
      <c r="P127" s="6" t="str">
        <f>IF(AND(I127="Yes",'Input data'!M133=""),0.5,IF(I127="Yes",'Input data'!M133,""))</f>
        <v/>
      </c>
      <c r="Q127" s="21" t="str">
        <f>IF(AND(I127="Yes",'Input data'!N133=""),2,IF(I127="Yes",'Input data'!N133,""))</f>
        <v/>
      </c>
      <c r="R127" s="4" t="str">
        <f>IF(AND(I127="Yes",'Input data'!O133=""),"No",IF(I127="Yes",'Input data'!O133,""))</f>
        <v/>
      </c>
      <c r="S127" s="4" t="str">
        <f>IF(AND(I127="Yes",'Input data'!P133=""),"No",IF(I127="Yes",'Input data'!P133,""))</f>
        <v/>
      </c>
      <c r="T127" s="21" t="str">
        <f>IF(AND(I127="Yes",'Input data'!Q133=""),0,IF(I127="Yes",'Input data'!Q133/J127,""))</f>
        <v/>
      </c>
      <c r="U127" s="22" t="str">
        <f>IF(AND(I127="Yes",'Input data'!R133=""),80,IF(I127="Yes",'Input data'!R133,""))</f>
        <v/>
      </c>
    </row>
    <row r="128" spans="1:21" x14ac:dyDescent="0.3">
      <c r="A128" s="4" t="str">
        <f>IF('Input data'!A134="","",'Input data'!A134)</f>
        <v/>
      </c>
      <c r="B128" s="4" t="str">
        <f>IF('Input data'!B134="","",'Input data'!B134)</f>
        <v/>
      </c>
      <c r="C128" s="4" t="str">
        <f>IF('Input data'!C134="","",'Input data'!C134)</f>
        <v/>
      </c>
      <c r="D128" s="4" t="str">
        <f>IF('Input data'!D134="","",'Input data'!D134)</f>
        <v/>
      </c>
      <c r="E128" s="4" t="str">
        <f>IF('Input data'!E134="","",'Input data'!E134)</f>
        <v/>
      </c>
      <c r="F128" s="4" t="str">
        <f>IF('Input data'!F134="","",'Input data'!F134)</f>
        <v/>
      </c>
      <c r="G128" s="20" t="str">
        <f>IF('Input data'!G134=0,"",'Input data'!G134)</f>
        <v/>
      </c>
      <c r="H128" s="9" t="str">
        <f>IF('Input data'!H134="","",'Input data'!H134)</f>
        <v/>
      </c>
      <c r="I128" s="4" t="str">
        <f t="shared" si="3"/>
        <v>No</v>
      </c>
      <c r="J128" s="20" t="str">
        <f t="shared" si="4"/>
        <v/>
      </c>
      <c r="K128" s="9" t="str">
        <f t="shared" si="5"/>
        <v/>
      </c>
      <c r="L128" s="9" t="str">
        <f>IF(AND(I128="Yes",'Input data'!I134=""),10,IF(I128="Yes",'Input data'!I134/J128,""))</f>
        <v/>
      </c>
      <c r="M128" s="21" t="str">
        <f>IF(AND(I128="Yes",'Input data'!J134=""),2,IF(I128="Yes",'Input data'!J134,""))</f>
        <v/>
      </c>
      <c r="N128" s="4" t="str">
        <f>IF(AND(I128="Yes",'Input data'!K134=""),"No",IF(I128="Yes",'Input data'!K134,""))</f>
        <v/>
      </c>
      <c r="O128" s="6" t="str">
        <f>IF(AND(I128="Yes",'Input data'!L134=""),3.5,IF(I128="Yes",'Input data'!L134,""))</f>
        <v/>
      </c>
      <c r="P128" s="6" t="str">
        <f>IF(AND(I128="Yes",'Input data'!M134=""),0.5,IF(I128="Yes",'Input data'!M134,""))</f>
        <v/>
      </c>
      <c r="Q128" s="21" t="str">
        <f>IF(AND(I128="Yes",'Input data'!N134=""),2,IF(I128="Yes",'Input data'!N134,""))</f>
        <v/>
      </c>
      <c r="R128" s="4" t="str">
        <f>IF(AND(I128="Yes",'Input data'!O134=""),"No",IF(I128="Yes",'Input data'!O134,""))</f>
        <v/>
      </c>
      <c r="S128" s="4" t="str">
        <f>IF(AND(I128="Yes",'Input data'!P134=""),"No",IF(I128="Yes",'Input data'!P134,""))</f>
        <v/>
      </c>
      <c r="T128" s="21" t="str">
        <f>IF(AND(I128="Yes",'Input data'!Q134=""),0,IF(I128="Yes",'Input data'!Q134/J128,""))</f>
        <v/>
      </c>
      <c r="U128" s="22" t="str">
        <f>IF(AND(I128="Yes",'Input data'!R134=""),80,IF(I128="Yes",'Input data'!R134,""))</f>
        <v/>
      </c>
    </row>
    <row r="129" spans="1:21" x14ac:dyDescent="0.3">
      <c r="A129" s="4" t="str">
        <f>IF('Input data'!A135="","",'Input data'!A135)</f>
        <v/>
      </c>
      <c r="B129" s="4" t="str">
        <f>IF('Input data'!B135="","",'Input data'!B135)</f>
        <v/>
      </c>
      <c r="C129" s="4" t="str">
        <f>IF('Input data'!C135="","",'Input data'!C135)</f>
        <v/>
      </c>
      <c r="D129" s="4" t="str">
        <f>IF('Input data'!D135="","",'Input data'!D135)</f>
        <v/>
      </c>
      <c r="E129" s="4" t="str">
        <f>IF('Input data'!E135="","",'Input data'!E135)</f>
        <v/>
      </c>
      <c r="F129" s="4" t="str">
        <f>IF('Input data'!F135="","",'Input data'!F135)</f>
        <v/>
      </c>
      <c r="G129" s="20" t="str">
        <f>IF('Input data'!G135=0,"",'Input data'!G135)</f>
        <v/>
      </c>
      <c r="H129" s="9" t="str">
        <f>IF('Input data'!H135="","",'Input data'!H135)</f>
        <v/>
      </c>
      <c r="I129" s="4" t="str">
        <f t="shared" si="3"/>
        <v>No</v>
      </c>
      <c r="J129" s="20" t="str">
        <f t="shared" si="4"/>
        <v/>
      </c>
      <c r="K129" s="9" t="str">
        <f t="shared" si="5"/>
        <v/>
      </c>
      <c r="L129" s="9" t="str">
        <f>IF(AND(I129="Yes",'Input data'!I135=""),10,IF(I129="Yes",'Input data'!I135/J129,""))</f>
        <v/>
      </c>
      <c r="M129" s="21" t="str">
        <f>IF(AND(I129="Yes",'Input data'!J135=""),2,IF(I129="Yes",'Input data'!J135,""))</f>
        <v/>
      </c>
      <c r="N129" s="4" t="str">
        <f>IF(AND(I129="Yes",'Input data'!K135=""),"No",IF(I129="Yes",'Input data'!K135,""))</f>
        <v/>
      </c>
      <c r="O129" s="6" t="str">
        <f>IF(AND(I129="Yes",'Input data'!L135=""),3.5,IF(I129="Yes",'Input data'!L135,""))</f>
        <v/>
      </c>
      <c r="P129" s="6" t="str">
        <f>IF(AND(I129="Yes",'Input data'!M135=""),0.5,IF(I129="Yes",'Input data'!M135,""))</f>
        <v/>
      </c>
      <c r="Q129" s="21" t="str">
        <f>IF(AND(I129="Yes",'Input data'!N135=""),2,IF(I129="Yes",'Input data'!N135,""))</f>
        <v/>
      </c>
      <c r="R129" s="4" t="str">
        <f>IF(AND(I129="Yes",'Input data'!O135=""),"No",IF(I129="Yes",'Input data'!O135,""))</f>
        <v/>
      </c>
      <c r="S129" s="4" t="str">
        <f>IF(AND(I129="Yes",'Input data'!P135=""),"No",IF(I129="Yes",'Input data'!P135,""))</f>
        <v/>
      </c>
      <c r="T129" s="21" t="str">
        <f>IF(AND(I129="Yes",'Input data'!Q135=""),0,IF(I129="Yes",'Input data'!Q135/J129,""))</f>
        <v/>
      </c>
      <c r="U129" s="22" t="str">
        <f>IF(AND(I129="Yes",'Input data'!R135=""),80,IF(I129="Yes",'Input data'!R135,""))</f>
        <v/>
      </c>
    </row>
    <row r="130" spans="1:21" x14ac:dyDescent="0.3">
      <c r="A130" s="4" t="str">
        <f>IF('Input data'!A136="","",'Input data'!A136)</f>
        <v/>
      </c>
      <c r="B130" s="4" t="str">
        <f>IF('Input data'!B136="","",'Input data'!B136)</f>
        <v/>
      </c>
      <c r="C130" s="4" t="str">
        <f>IF('Input data'!C136="","",'Input data'!C136)</f>
        <v/>
      </c>
      <c r="D130" s="4" t="str">
        <f>IF('Input data'!D136="","",'Input data'!D136)</f>
        <v/>
      </c>
      <c r="E130" s="4" t="str">
        <f>IF('Input data'!E136="","",'Input data'!E136)</f>
        <v/>
      </c>
      <c r="F130" s="4" t="str">
        <f>IF('Input data'!F136="","",'Input data'!F136)</f>
        <v/>
      </c>
      <c r="G130" s="20" t="str">
        <f>IF('Input data'!G136=0,"",'Input data'!G136)</f>
        <v/>
      </c>
      <c r="H130" s="9" t="str">
        <f>IF('Input data'!H136="","",'Input data'!H136)</f>
        <v/>
      </c>
      <c r="I130" s="4" t="str">
        <f t="shared" si="3"/>
        <v>No</v>
      </c>
      <c r="J130" s="20" t="str">
        <f t="shared" si="4"/>
        <v/>
      </c>
      <c r="K130" s="9" t="str">
        <f t="shared" si="5"/>
        <v/>
      </c>
      <c r="L130" s="9" t="str">
        <f>IF(AND(I130="Yes",'Input data'!I136=""),10,IF(I130="Yes",'Input data'!I136/J130,""))</f>
        <v/>
      </c>
      <c r="M130" s="21" t="str">
        <f>IF(AND(I130="Yes",'Input data'!J136=""),2,IF(I130="Yes",'Input data'!J136,""))</f>
        <v/>
      </c>
      <c r="N130" s="4" t="str">
        <f>IF(AND(I130="Yes",'Input data'!K136=""),"No",IF(I130="Yes",'Input data'!K136,""))</f>
        <v/>
      </c>
      <c r="O130" s="6" t="str">
        <f>IF(AND(I130="Yes",'Input data'!L136=""),3.5,IF(I130="Yes",'Input data'!L136,""))</f>
        <v/>
      </c>
      <c r="P130" s="6" t="str">
        <f>IF(AND(I130="Yes",'Input data'!M136=""),0.5,IF(I130="Yes",'Input data'!M136,""))</f>
        <v/>
      </c>
      <c r="Q130" s="21" t="str">
        <f>IF(AND(I130="Yes",'Input data'!N136=""),2,IF(I130="Yes",'Input data'!N136,""))</f>
        <v/>
      </c>
      <c r="R130" s="4" t="str">
        <f>IF(AND(I130="Yes",'Input data'!O136=""),"No",IF(I130="Yes",'Input data'!O136,""))</f>
        <v/>
      </c>
      <c r="S130" s="4" t="str">
        <f>IF(AND(I130="Yes",'Input data'!P136=""),"No",IF(I130="Yes",'Input data'!P136,""))</f>
        <v/>
      </c>
      <c r="T130" s="21" t="str">
        <f>IF(AND(I130="Yes",'Input data'!Q136=""),0,IF(I130="Yes",'Input data'!Q136/J130,""))</f>
        <v/>
      </c>
      <c r="U130" s="22" t="str">
        <f>IF(AND(I130="Yes",'Input data'!R136=""),80,IF(I130="Yes",'Input data'!R136,""))</f>
        <v/>
      </c>
    </row>
    <row r="131" spans="1:21" x14ac:dyDescent="0.3">
      <c r="A131" s="4" t="str">
        <f>IF('Input data'!A137="","",'Input data'!A137)</f>
        <v/>
      </c>
      <c r="B131" s="4" t="str">
        <f>IF('Input data'!B137="","",'Input data'!B137)</f>
        <v/>
      </c>
      <c r="C131" s="4" t="str">
        <f>IF('Input data'!C137="","",'Input data'!C137)</f>
        <v/>
      </c>
      <c r="D131" s="4" t="str">
        <f>IF('Input data'!D137="","",'Input data'!D137)</f>
        <v/>
      </c>
      <c r="E131" s="4" t="str">
        <f>IF('Input data'!E137="","",'Input data'!E137)</f>
        <v/>
      </c>
      <c r="F131" s="4" t="str">
        <f>IF('Input data'!F137="","",'Input data'!F137)</f>
        <v/>
      </c>
      <c r="G131" s="20" t="str">
        <f>IF('Input data'!G137=0,"",'Input data'!G137)</f>
        <v/>
      </c>
      <c r="H131" s="9" t="str">
        <f>IF('Input data'!H137="","",'Input data'!H137)</f>
        <v/>
      </c>
      <c r="I131" s="4" t="str">
        <f t="shared" si="3"/>
        <v>No</v>
      </c>
      <c r="J131" s="20" t="str">
        <f t="shared" si="4"/>
        <v/>
      </c>
      <c r="K131" s="9" t="str">
        <f t="shared" si="5"/>
        <v/>
      </c>
      <c r="L131" s="9" t="str">
        <f>IF(AND(I131="Yes",'Input data'!I137=""),10,IF(I131="Yes",'Input data'!I137/J131,""))</f>
        <v/>
      </c>
      <c r="M131" s="21" t="str">
        <f>IF(AND(I131="Yes",'Input data'!J137=""),2,IF(I131="Yes",'Input data'!J137,""))</f>
        <v/>
      </c>
      <c r="N131" s="4" t="str">
        <f>IF(AND(I131="Yes",'Input data'!K137=""),"No",IF(I131="Yes",'Input data'!K137,""))</f>
        <v/>
      </c>
      <c r="O131" s="6" t="str">
        <f>IF(AND(I131="Yes",'Input data'!L137=""),3.5,IF(I131="Yes",'Input data'!L137,""))</f>
        <v/>
      </c>
      <c r="P131" s="6" t="str">
        <f>IF(AND(I131="Yes",'Input data'!M137=""),0.5,IF(I131="Yes",'Input data'!M137,""))</f>
        <v/>
      </c>
      <c r="Q131" s="21" t="str">
        <f>IF(AND(I131="Yes",'Input data'!N137=""),2,IF(I131="Yes",'Input data'!N137,""))</f>
        <v/>
      </c>
      <c r="R131" s="4" t="str">
        <f>IF(AND(I131="Yes",'Input data'!O137=""),"No",IF(I131="Yes",'Input data'!O137,""))</f>
        <v/>
      </c>
      <c r="S131" s="4" t="str">
        <f>IF(AND(I131="Yes",'Input data'!P137=""),"No",IF(I131="Yes",'Input data'!P137,""))</f>
        <v/>
      </c>
      <c r="T131" s="21" t="str">
        <f>IF(AND(I131="Yes",'Input data'!Q137=""),0,IF(I131="Yes",'Input data'!Q137/J131,""))</f>
        <v/>
      </c>
      <c r="U131" s="22" t="str">
        <f>IF(AND(I131="Yes",'Input data'!R137=""),80,IF(I131="Yes",'Input data'!R137,""))</f>
        <v/>
      </c>
    </row>
    <row r="132" spans="1:21" x14ac:dyDescent="0.3">
      <c r="A132" s="4" t="str">
        <f>IF('Input data'!A138="","",'Input data'!A138)</f>
        <v/>
      </c>
      <c r="B132" s="4" t="str">
        <f>IF('Input data'!B138="","",'Input data'!B138)</f>
        <v/>
      </c>
      <c r="C132" s="4" t="str">
        <f>IF('Input data'!C138="","",'Input data'!C138)</f>
        <v/>
      </c>
      <c r="D132" s="4" t="str">
        <f>IF('Input data'!D138="","",'Input data'!D138)</f>
        <v/>
      </c>
      <c r="E132" s="4" t="str">
        <f>IF('Input data'!E138="","",'Input data'!E138)</f>
        <v/>
      </c>
      <c r="F132" s="4" t="str">
        <f>IF('Input data'!F138="","",'Input data'!F138)</f>
        <v/>
      </c>
      <c r="G132" s="20" t="str">
        <f>IF('Input data'!G138=0,"",'Input data'!G138)</f>
        <v/>
      </c>
      <c r="H132" s="9" t="str">
        <f>IF('Input data'!H138="","",'Input data'!H138)</f>
        <v/>
      </c>
      <c r="I132" s="4" t="str">
        <f t="shared" si="3"/>
        <v>No</v>
      </c>
      <c r="J132" s="20" t="str">
        <f t="shared" si="4"/>
        <v/>
      </c>
      <c r="K132" s="9" t="str">
        <f t="shared" si="5"/>
        <v/>
      </c>
      <c r="L132" s="9" t="str">
        <f>IF(AND(I132="Yes",'Input data'!I138=""),10,IF(I132="Yes",'Input data'!I138/J132,""))</f>
        <v/>
      </c>
      <c r="M132" s="21" t="str">
        <f>IF(AND(I132="Yes",'Input data'!J138=""),2,IF(I132="Yes",'Input data'!J138,""))</f>
        <v/>
      </c>
      <c r="N132" s="4" t="str">
        <f>IF(AND(I132="Yes",'Input data'!K138=""),"No",IF(I132="Yes",'Input data'!K138,""))</f>
        <v/>
      </c>
      <c r="O132" s="6" t="str">
        <f>IF(AND(I132="Yes",'Input data'!L138=""),3.5,IF(I132="Yes",'Input data'!L138,""))</f>
        <v/>
      </c>
      <c r="P132" s="6" t="str">
        <f>IF(AND(I132="Yes",'Input data'!M138=""),0.5,IF(I132="Yes",'Input data'!M138,""))</f>
        <v/>
      </c>
      <c r="Q132" s="21" t="str">
        <f>IF(AND(I132="Yes",'Input data'!N138=""),2,IF(I132="Yes",'Input data'!N138,""))</f>
        <v/>
      </c>
      <c r="R132" s="4" t="str">
        <f>IF(AND(I132="Yes",'Input data'!O138=""),"No",IF(I132="Yes",'Input data'!O138,""))</f>
        <v/>
      </c>
      <c r="S132" s="4" t="str">
        <f>IF(AND(I132="Yes",'Input data'!P138=""),"No",IF(I132="Yes",'Input data'!P138,""))</f>
        <v/>
      </c>
      <c r="T132" s="21" t="str">
        <f>IF(AND(I132="Yes",'Input data'!Q138=""),0,IF(I132="Yes",'Input data'!Q138/J132,""))</f>
        <v/>
      </c>
      <c r="U132" s="22" t="str">
        <f>IF(AND(I132="Yes",'Input data'!R138=""),80,IF(I132="Yes",'Input data'!R138,""))</f>
        <v/>
      </c>
    </row>
    <row r="133" spans="1:21" x14ac:dyDescent="0.3">
      <c r="A133" s="4" t="str">
        <f>IF('Input data'!A139="","",'Input data'!A139)</f>
        <v/>
      </c>
      <c r="B133" s="4" t="str">
        <f>IF('Input data'!B139="","",'Input data'!B139)</f>
        <v/>
      </c>
      <c r="C133" s="4" t="str">
        <f>IF('Input data'!C139="","",'Input data'!C139)</f>
        <v/>
      </c>
      <c r="D133" s="4" t="str">
        <f>IF('Input data'!D139="","",'Input data'!D139)</f>
        <v/>
      </c>
      <c r="E133" s="4" t="str">
        <f>IF('Input data'!E139="","",'Input data'!E139)</f>
        <v/>
      </c>
      <c r="F133" s="4" t="str">
        <f>IF('Input data'!F139="","",'Input data'!F139)</f>
        <v/>
      </c>
      <c r="G133" s="20" t="str">
        <f>IF('Input data'!G139=0,"",'Input data'!G139)</f>
        <v/>
      </c>
      <c r="H133" s="9" t="str">
        <f>IF('Input data'!H139="","",'Input data'!H139)</f>
        <v/>
      </c>
      <c r="I133" s="4" t="str">
        <f t="shared" si="3"/>
        <v>No</v>
      </c>
      <c r="J133" s="20" t="str">
        <f t="shared" si="4"/>
        <v/>
      </c>
      <c r="K133" s="9" t="str">
        <f t="shared" si="5"/>
        <v/>
      </c>
      <c r="L133" s="9" t="str">
        <f>IF(AND(I133="Yes",'Input data'!I139=""),10,IF(I133="Yes",'Input data'!I139/J133,""))</f>
        <v/>
      </c>
      <c r="M133" s="21" t="str">
        <f>IF(AND(I133="Yes",'Input data'!J139=""),2,IF(I133="Yes",'Input data'!J139,""))</f>
        <v/>
      </c>
      <c r="N133" s="4" t="str">
        <f>IF(AND(I133="Yes",'Input data'!K139=""),"No",IF(I133="Yes",'Input data'!K139,""))</f>
        <v/>
      </c>
      <c r="O133" s="6" t="str">
        <f>IF(AND(I133="Yes",'Input data'!L139=""),3.5,IF(I133="Yes",'Input data'!L139,""))</f>
        <v/>
      </c>
      <c r="P133" s="6" t="str">
        <f>IF(AND(I133="Yes",'Input data'!M139=""),0.5,IF(I133="Yes",'Input data'!M139,""))</f>
        <v/>
      </c>
      <c r="Q133" s="21" t="str">
        <f>IF(AND(I133="Yes",'Input data'!N139=""),2,IF(I133="Yes",'Input data'!N139,""))</f>
        <v/>
      </c>
      <c r="R133" s="4" t="str">
        <f>IF(AND(I133="Yes",'Input data'!O139=""),"No",IF(I133="Yes",'Input data'!O139,""))</f>
        <v/>
      </c>
      <c r="S133" s="4" t="str">
        <f>IF(AND(I133="Yes",'Input data'!P139=""),"No",IF(I133="Yes",'Input data'!P139,""))</f>
        <v/>
      </c>
      <c r="T133" s="21" t="str">
        <f>IF(AND(I133="Yes",'Input data'!Q139=""),0,IF(I133="Yes",'Input data'!Q139/J133,""))</f>
        <v/>
      </c>
      <c r="U133" s="22" t="str">
        <f>IF(AND(I133="Yes",'Input data'!R139=""),80,IF(I133="Yes",'Input data'!R139,""))</f>
        <v/>
      </c>
    </row>
    <row r="134" spans="1:21" x14ac:dyDescent="0.3">
      <c r="A134" s="4" t="str">
        <f>IF('Input data'!A140="","",'Input data'!A140)</f>
        <v/>
      </c>
      <c r="B134" s="4" t="str">
        <f>IF('Input data'!B140="","",'Input data'!B140)</f>
        <v/>
      </c>
      <c r="C134" s="4" t="str">
        <f>IF('Input data'!C140="","",'Input data'!C140)</f>
        <v/>
      </c>
      <c r="D134" s="4" t="str">
        <f>IF('Input data'!D140="","",'Input data'!D140)</f>
        <v/>
      </c>
      <c r="E134" s="4" t="str">
        <f>IF('Input data'!E140="","",'Input data'!E140)</f>
        <v/>
      </c>
      <c r="F134" s="4" t="str">
        <f>IF('Input data'!F140="","",'Input data'!F140)</f>
        <v/>
      </c>
      <c r="G134" s="20" t="str">
        <f>IF('Input data'!G140=0,"",'Input data'!G140)</f>
        <v/>
      </c>
      <c r="H134" s="9" t="str">
        <f>IF('Input data'!H140="","",'Input data'!H140)</f>
        <v/>
      </c>
      <c r="I134" s="4" t="str">
        <f t="shared" si="3"/>
        <v>No</v>
      </c>
      <c r="J134" s="20" t="str">
        <f t="shared" si="4"/>
        <v/>
      </c>
      <c r="K134" s="9" t="str">
        <f t="shared" si="5"/>
        <v/>
      </c>
      <c r="L134" s="9" t="str">
        <f>IF(AND(I134="Yes",'Input data'!I140=""),10,IF(I134="Yes",'Input data'!I140/J134,""))</f>
        <v/>
      </c>
      <c r="M134" s="21" t="str">
        <f>IF(AND(I134="Yes",'Input data'!J140=""),2,IF(I134="Yes",'Input data'!J140,""))</f>
        <v/>
      </c>
      <c r="N134" s="4" t="str">
        <f>IF(AND(I134="Yes",'Input data'!K140=""),"No",IF(I134="Yes",'Input data'!K140,""))</f>
        <v/>
      </c>
      <c r="O134" s="6" t="str">
        <f>IF(AND(I134="Yes",'Input data'!L140=""),3.5,IF(I134="Yes",'Input data'!L140,""))</f>
        <v/>
      </c>
      <c r="P134" s="6" t="str">
        <f>IF(AND(I134="Yes",'Input data'!M140=""),0.5,IF(I134="Yes",'Input data'!M140,""))</f>
        <v/>
      </c>
      <c r="Q134" s="21" t="str">
        <f>IF(AND(I134="Yes",'Input data'!N140=""),2,IF(I134="Yes",'Input data'!N140,""))</f>
        <v/>
      </c>
      <c r="R134" s="4" t="str">
        <f>IF(AND(I134="Yes",'Input data'!O140=""),"No",IF(I134="Yes",'Input data'!O140,""))</f>
        <v/>
      </c>
      <c r="S134" s="4" t="str">
        <f>IF(AND(I134="Yes",'Input data'!P140=""),"No",IF(I134="Yes",'Input data'!P140,""))</f>
        <v/>
      </c>
      <c r="T134" s="21" t="str">
        <f>IF(AND(I134="Yes",'Input data'!Q140=""),0,IF(I134="Yes",'Input data'!Q140/J134,""))</f>
        <v/>
      </c>
      <c r="U134" s="22" t="str">
        <f>IF(AND(I134="Yes",'Input data'!R140=""),80,IF(I134="Yes",'Input data'!R140,""))</f>
        <v/>
      </c>
    </row>
    <row r="135" spans="1:21" x14ac:dyDescent="0.3">
      <c r="A135" s="4" t="str">
        <f>IF('Input data'!A141="","",'Input data'!A141)</f>
        <v/>
      </c>
      <c r="B135" s="4" t="str">
        <f>IF('Input data'!B141="","",'Input data'!B141)</f>
        <v/>
      </c>
      <c r="C135" s="4" t="str">
        <f>IF('Input data'!C141="","",'Input data'!C141)</f>
        <v/>
      </c>
      <c r="D135" s="4" t="str">
        <f>IF('Input data'!D141="","",'Input data'!D141)</f>
        <v/>
      </c>
      <c r="E135" s="4" t="str">
        <f>IF('Input data'!E141="","",'Input data'!E141)</f>
        <v/>
      </c>
      <c r="F135" s="4" t="str">
        <f>IF('Input data'!F141="","",'Input data'!F141)</f>
        <v/>
      </c>
      <c r="G135" s="20" t="str">
        <f>IF('Input data'!G141=0,"",'Input data'!G141)</f>
        <v/>
      </c>
      <c r="H135" s="9" t="str">
        <f>IF('Input data'!H141="","",'Input data'!H141)</f>
        <v/>
      </c>
      <c r="I135" s="4" t="str">
        <f t="shared" ref="I135:I198" si="6">IF(AND(G135&gt;0,G135&lt;100,H135&gt;0.5,H135&lt;50000.5),"Yes","No")</f>
        <v>No</v>
      </c>
      <c r="J135" s="20" t="str">
        <f t="shared" ref="J135:J198" si="7">IF(I135="Yes",G135,"")</f>
        <v/>
      </c>
      <c r="K135" s="9" t="str">
        <f t="shared" ref="K135:K198" si="8">IF(I135="Yes",H135,"")</f>
        <v/>
      </c>
      <c r="L135" s="9" t="str">
        <f>IF(AND(I135="Yes",'Input data'!I141=""),10,IF(I135="Yes",'Input data'!I141/J135,""))</f>
        <v/>
      </c>
      <c r="M135" s="21" t="str">
        <f>IF(AND(I135="Yes",'Input data'!J141=""),2,IF(I135="Yes",'Input data'!J141,""))</f>
        <v/>
      </c>
      <c r="N135" s="4" t="str">
        <f>IF(AND(I135="Yes",'Input data'!K141=""),"No",IF(I135="Yes",'Input data'!K141,""))</f>
        <v/>
      </c>
      <c r="O135" s="6" t="str">
        <f>IF(AND(I135="Yes",'Input data'!L141=""),3.5,IF(I135="Yes",'Input data'!L141,""))</f>
        <v/>
      </c>
      <c r="P135" s="6" t="str">
        <f>IF(AND(I135="Yes",'Input data'!M141=""),0.5,IF(I135="Yes",'Input data'!M141,""))</f>
        <v/>
      </c>
      <c r="Q135" s="21" t="str">
        <f>IF(AND(I135="Yes",'Input data'!N141=""),2,IF(I135="Yes",'Input data'!N141,""))</f>
        <v/>
      </c>
      <c r="R135" s="4" t="str">
        <f>IF(AND(I135="Yes",'Input data'!O141=""),"No",IF(I135="Yes",'Input data'!O141,""))</f>
        <v/>
      </c>
      <c r="S135" s="4" t="str">
        <f>IF(AND(I135="Yes",'Input data'!P141=""),"No",IF(I135="Yes",'Input data'!P141,""))</f>
        <v/>
      </c>
      <c r="T135" s="21" t="str">
        <f>IF(AND(I135="Yes",'Input data'!Q141=""),0,IF(I135="Yes",'Input data'!Q141/J135,""))</f>
        <v/>
      </c>
      <c r="U135" s="22" t="str">
        <f>IF(AND(I135="Yes",'Input data'!R141=""),80,IF(I135="Yes",'Input data'!R141,""))</f>
        <v/>
      </c>
    </row>
    <row r="136" spans="1:21" x14ac:dyDescent="0.3">
      <c r="A136" s="4" t="str">
        <f>IF('Input data'!A142="","",'Input data'!A142)</f>
        <v/>
      </c>
      <c r="B136" s="4" t="str">
        <f>IF('Input data'!B142="","",'Input data'!B142)</f>
        <v/>
      </c>
      <c r="C136" s="4" t="str">
        <f>IF('Input data'!C142="","",'Input data'!C142)</f>
        <v/>
      </c>
      <c r="D136" s="4" t="str">
        <f>IF('Input data'!D142="","",'Input data'!D142)</f>
        <v/>
      </c>
      <c r="E136" s="4" t="str">
        <f>IF('Input data'!E142="","",'Input data'!E142)</f>
        <v/>
      </c>
      <c r="F136" s="4" t="str">
        <f>IF('Input data'!F142="","",'Input data'!F142)</f>
        <v/>
      </c>
      <c r="G136" s="20" t="str">
        <f>IF('Input data'!G142=0,"",'Input data'!G142)</f>
        <v/>
      </c>
      <c r="H136" s="9" t="str">
        <f>IF('Input data'!H142="","",'Input data'!H142)</f>
        <v/>
      </c>
      <c r="I136" s="4" t="str">
        <f t="shared" si="6"/>
        <v>No</v>
      </c>
      <c r="J136" s="20" t="str">
        <f t="shared" si="7"/>
        <v/>
      </c>
      <c r="K136" s="9" t="str">
        <f t="shared" si="8"/>
        <v/>
      </c>
      <c r="L136" s="9" t="str">
        <f>IF(AND(I136="Yes",'Input data'!I142=""),10,IF(I136="Yes",'Input data'!I142/J136,""))</f>
        <v/>
      </c>
      <c r="M136" s="21" t="str">
        <f>IF(AND(I136="Yes",'Input data'!J142=""),2,IF(I136="Yes",'Input data'!J142,""))</f>
        <v/>
      </c>
      <c r="N136" s="4" t="str">
        <f>IF(AND(I136="Yes",'Input data'!K142=""),"No",IF(I136="Yes",'Input data'!K142,""))</f>
        <v/>
      </c>
      <c r="O136" s="6" t="str">
        <f>IF(AND(I136="Yes",'Input data'!L142=""),3.5,IF(I136="Yes",'Input data'!L142,""))</f>
        <v/>
      </c>
      <c r="P136" s="6" t="str">
        <f>IF(AND(I136="Yes",'Input data'!M142=""),0.5,IF(I136="Yes",'Input data'!M142,""))</f>
        <v/>
      </c>
      <c r="Q136" s="21" t="str">
        <f>IF(AND(I136="Yes",'Input data'!N142=""),2,IF(I136="Yes",'Input data'!N142,""))</f>
        <v/>
      </c>
      <c r="R136" s="4" t="str">
        <f>IF(AND(I136="Yes",'Input data'!O142=""),"No",IF(I136="Yes",'Input data'!O142,""))</f>
        <v/>
      </c>
      <c r="S136" s="4" t="str">
        <f>IF(AND(I136="Yes",'Input data'!P142=""),"No",IF(I136="Yes",'Input data'!P142,""))</f>
        <v/>
      </c>
      <c r="T136" s="21" t="str">
        <f>IF(AND(I136="Yes",'Input data'!Q142=""),0,IF(I136="Yes",'Input data'!Q142/J136,""))</f>
        <v/>
      </c>
      <c r="U136" s="22" t="str">
        <f>IF(AND(I136="Yes",'Input data'!R142=""),80,IF(I136="Yes",'Input data'!R142,""))</f>
        <v/>
      </c>
    </row>
    <row r="137" spans="1:21" x14ac:dyDescent="0.3">
      <c r="A137" s="4" t="str">
        <f>IF('Input data'!A143="","",'Input data'!A143)</f>
        <v/>
      </c>
      <c r="B137" s="4" t="str">
        <f>IF('Input data'!B143="","",'Input data'!B143)</f>
        <v/>
      </c>
      <c r="C137" s="4" t="str">
        <f>IF('Input data'!C143="","",'Input data'!C143)</f>
        <v/>
      </c>
      <c r="D137" s="4" t="str">
        <f>IF('Input data'!D143="","",'Input data'!D143)</f>
        <v/>
      </c>
      <c r="E137" s="4" t="str">
        <f>IF('Input data'!E143="","",'Input data'!E143)</f>
        <v/>
      </c>
      <c r="F137" s="4" t="str">
        <f>IF('Input data'!F143="","",'Input data'!F143)</f>
        <v/>
      </c>
      <c r="G137" s="20" t="str">
        <f>IF('Input data'!G143=0,"",'Input data'!G143)</f>
        <v/>
      </c>
      <c r="H137" s="9" t="str">
        <f>IF('Input data'!H143="","",'Input data'!H143)</f>
        <v/>
      </c>
      <c r="I137" s="4" t="str">
        <f t="shared" si="6"/>
        <v>No</v>
      </c>
      <c r="J137" s="20" t="str">
        <f t="shared" si="7"/>
        <v/>
      </c>
      <c r="K137" s="9" t="str">
        <f t="shared" si="8"/>
        <v/>
      </c>
      <c r="L137" s="9" t="str">
        <f>IF(AND(I137="Yes",'Input data'!I143=""),10,IF(I137="Yes",'Input data'!I143/J137,""))</f>
        <v/>
      </c>
      <c r="M137" s="21" t="str">
        <f>IF(AND(I137="Yes",'Input data'!J143=""),2,IF(I137="Yes",'Input data'!J143,""))</f>
        <v/>
      </c>
      <c r="N137" s="4" t="str">
        <f>IF(AND(I137="Yes",'Input data'!K143=""),"No",IF(I137="Yes",'Input data'!K143,""))</f>
        <v/>
      </c>
      <c r="O137" s="6" t="str">
        <f>IF(AND(I137="Yes",'Input data'!L143=""),3.5,IF(I137="Yes",'Input data'!L143,""))</f>
        <v/>
      </c>
      <c r="P137" s="6" t="str">
        <f>IF(AND(I137="Yes",'Input data'!M143=""),0.5,IF(I137="Yes",'Input data'!M143,""))</f>
        <v/>
      </c>
      <c r="Q137" s="21" t="str">
        <f>IF(AND(I137="Yes",'Input data'!N143=""),2,IF(I137="Yes",'Input data'!N143,""))</f>
        <v/>
      </c>
      <c r="R137" s="4" t="str">
        <f>IF(AND(I137="Yes",'Input data'!O143=""),"No",IF(I137="Yes",'Input data'!O143,""))</f>
        <v/>
      </c>
      <c r="S137" s="4" t="str">
        <f>IF(AND(I137="Yes",'Input data'!P143=""),"No",IF(I137="Yes",'Input data'!P143,""))</f>
        <v/>
      </c>
      <c r="T137" s="21" t="str">
        <f>IF(AND(I137="Yes",'Input data'!Q143=""),0,IF(I137="Yes",'Input data'!Q143/J137,""))</f>
        <v/>
      </c>
      <c r="U137" s="22" t="str">
        <f>IF(AND(I137="Yes",'Input data'!R143=""),80,IF(I137="Yes",'Input data'!R143,""))</f>
        <v/>
      </c>
    </row>
    <row r="138" spans="1:21" x14ac:dyDescent="0.3">
      <c r="A138" s="4" t="str">
        <f>IF('Input data'!A144="","",'Input data'!A144)</f>
        <v/>
      </c>
      <c r="B138" s="4" t="str">
        <f>IF('Input data'!B144="","",'Input data'!B144)</f>
        <v/>
      </c>
      <c r="C138" s="4" t="str">
        <f>IF('Input data'!C144="","",'Input data'!C144)</f>
        <v/>
      </c>
      <c r="D138" s="4" t="str">
        <f>IF('Input data'!D144="","",'Input data'!D144)</f>
        <v/>
      </c>
      <c r="E138" s="4" t="str">
        <f>IF('Input data'!E144="","",'Input data'!E144)</f>
        <v/>
      </c>
      <c r="F138" s="4" t="str">
        <f>IF('Input data'!F144="","",'Input data'!F144)</f>
        <v/>
      </c>
      <c r="G138" s="20" t="str">
        <f>IF('Input data'!G144=0,"",'Input data'!G144)</f>
        <v/>
      </c>
      <c r="H138" s="9" t="str">
        <f>IF('Input data'!H144="","",'Input data'!H144)</f>
        <v/>
      </c>
      <c r="I138" s="4" t="str">
        <f t="shared" si="6"/>
        <v>No</v>
      </c>
      <c r="J138" s="20" t="str">
        <f t="shared" si="7"/>
        <v/>
      </c>
      <c r="K138" s="9" t="str">
        <f t="shared" si="8"/>
        <v/>
      </c>
      <c r="L138" s="9" t="str">
        <f>IF(AND(I138="Yes",'Input data'!I144=""),10,IF(I138="Yes",'Input data'!I144/J138,""))</f>
        <v/>
      </c>
      <c r="M138" s="21" t="str">
        <f>IF(AND(I138="Yes",'Input data'!J144=""),2,IF(I138="Yes",'Input data'!J144,""))</f>
        <v/>
      </c>
      <c r="N138" s="4" t="str">
        <f>IF(AND(I138="Yes",'Input data'!K144=""),"No",IF(I138="Yes",'Input data'!K144,""))</f>
        <v/>
      </c>
      <c r="O138" s="6" t="str">
        <f>IF(AND(I138="Yes",'Input data'!L144=""),3.5,IF(I138="Yes",'Input data'!L144,""))</f>
        <v/>
      </c>
      <c r="P138" s="6" t="str">
        <f>IF(AND(I138="Yes",'Input data'!M144=""),0.5,IF(I138="Yes",'Input data'!M144,""))</f>
        <v/>
      </c>
      <c r="Q138" s="21" t="str">
        <f>IF(AND(I138="Yes",'Input data'!N144=""),2,IF(I138="Yes",'Input data'!N144,""))</f>
        <v/>
      </c>
      <c r="R138" s="4" t="str">
        <f>IF(AND(I138="Yes",'Input data'!O144=""),"No",IF(I138="Yes",'Input data'!O144,""))</f>
        <v/>
      </c>
      <c r="S138" s="4" t="str">
        <f>IF(AND(I138="Yes",'Input data'!P144=""),"No",IF(I138="Yes",'Input data'!P144,""))</f>
        <v/>
      </c>
      <c r="T138" s="21" t="str">
        <f>IF(AND(I138="Yes",'Input data'!Q144=""),0,IF(I138="Yes",'Input data'!Q144/J138,""))</f>
        <v/>
      </c>
      <c r="U138" s="22" t="str">
        <f>IF(AND(I138="Yes",'Input data'!R144=""),80,IF(I138="Yes",'Input data'!R144,""))</f>
        <v/>
      </c>
    </row>
    <row r="139" spans="1:21" x14ac:dyDescent="0.3">
      <c r="A139" s="4" t="str">
        <f>IF('Input data'!A145="","",'Input data'!A145)</f>
        <v/>
      </c>
      <c r="B139" s="4" t="str">
        <f>IF('Input data'!B145="","",'Input data'!B145)</f>
        <v/>
      </c>
      <c r="C139" s="4" t="str">
        <f>IF('Input data'!C145="","",'Input data'!C145)</f>
        <v/>
      </c>
      <c r="D139" s="4" t="str">
        <f>IF('Input data'!D145="","",'Input data'!D145)</f>
        <v/>
      </c>
      <c r="E139" s="4" t="str">
        <f>IF('Input data'!E145="","",'Input data'!E145)</f>
        <v/>
      </c>
      <c r="F139" s="4" t="str">
        <f>IF('Input data'!F145="","",'Input data'!F145)</f>
        <v/>
      </c>
      <c r="G139" s="20" t="str">
        <f>IF('Input data'!G145=0,"",'Input data'!G145)</f>
        <v/>
      </c>
      <c r="H139" s="9" t="str">
        <f>IF('Input data'!H145="","",'Input data'!H145)</f>
        <v/>
      </c>
      <c r="I139" s="4" t="str">
        <f t="shared" si="6"/>
        <v>No</v>
      </c>
      <c r="J139" s="20" t="str">
        <f t="shared" si="7"/>
        <v/>
      </c>
      <c r="K139" s="9" t="str">
        <f t="shared" si="8"/>
        <v/>
      </c>
      <c r="L139" s="9" t="str">
        <f>IF(AND(I139="Yes",'Input data'!I145=""),10,IF(I139="Yes",'Input data'!I145/J139,""))</f>
        <v/>
      </c>
      <c r="M139" s="21" t="str">
        <f>IF(AND(I139="Yes",'Input data'!J145=""),2,IF(I139="Yes",'Input data'!J145,""))</f>
        <v/>
      </c>
      <c r="N139" s="4" t="str">
        <f>IF(AND(I139="Yes",'Input data'!K145=""),"No",IF(I139="Yes",'Input data'!K145,""))</f>
        <v/>
      </c>
      <c r="O139" s="6" t="str">
        <f>IF(AND(I139="Yes",'Input data'!L145=""),3.5,IF(I139="Yes",'Input data'!L145,""))</f>
        <v/>
      </c>
      <c r="P139" s="6" t="str">
        <f>IF(AND(I139="Yes",'Input data'!M145=""),0.5,IF(I139="Yes",'Input data'!M145,""))</f>
        <v/>
      </c>
      <c r="Q139" s="21" t="str">
        <f>IF(AND(I139="Yes",'Input data'!N145=""),2,IF(I139="Yes",'Input data'!N145,""))</f>
        <v/>
      </c>
      <c r="R139" s="4" t="str">
        <f>IF(AND(I139="Yes",'Input data'!O145=""),"No",IF(I139="Yes",'Input data'!O145,""))</f>
        <v/>
      </c>
      <c r="S139" s="4" t="str">
        <f>IF(AND(I139="Yes",'Input data'!P145=""),"No",IF(I139="Yes",'Input data'!P145,""))</f>
        <v/>
      </c>
      <c r="T139" s="21" t="str">
        <f>IF(AND(I139="Yes",'Input data'!Q145=""),0,IF(I139="Yes",'Input data'!Q145/J139,""))</f>
        <v/>
      </c>
      <c r="U139" s="22" t="str">
        <f>IF(AND(I139="Yes",'Input data'!R145=""),80,IF(I139="Yes",'Input data'!R145,""))</f>
        <v/>
      </c>
    </row>
    <row r="140" spans="1:21" x14ac:dyDescent="0.3">
      <c r="A140" s="4" t="str">
        <f>IF('Input data'!A146="","",'Input data'!A146)</f>
        <v/>
      </c>
      <c r="B140" s="4" t="str">
        <f>IF('Input data'!B146="","",'Input data'!B146)</f>
        <v/>
      </c>
      <c r="C140" s="4" t="str">
        <f>IF('Input data'!C146="","",'Input data'!C146)</f>
        <v/>
      </c>
      <c r="D140" s="4" t="str">
        <f>IF('Input data'!D146="","",'Input data'!D146)</f>
        <v/>
      </c>
      <c r="E140" s="4" t="str">
        <f>IF('Input data'!E146="","",'Input data'!E146)</f>
        <v/>
      </c>
      <c r="F140" s="4" t="str">
        <f>IF('Input data'!F146="","",'Input data'!F146)</f>
        <v/>
      </c>
      <c r="G140" s="20" t="str">
        <f>IF('Input data'!G146=0,"",'Input data'!G146)</f>
        <v/>
      </c>
      <c r="H140" s="9" t="str">
        <f>IF('Input data'!H146="","",'Input data'!H146)</f>
        <v/>
      </c>
      <c r="I140" s="4" t="str">
        <f t="shared" si="6"/>
        <v>No</v>
      </c>
      <c r="J140" s="20" t="str">
        <f t="shared" si="7"/>
        <v/>
      </c>
      <c r="K140" s="9" t="str">
        <f t="shared" si="8"/>
        <v/>
      </c>
      <c r="L140" s="9" t="str">
        <f>IF(AND(I140="Yes",'Input data'!I146=""),10,IF(I140="Yes",'Input data'!I146/J140,""))</f>
        <v/>
      </c>
      <c r="M140" s="21" t="str">
        <f>IF(AND(I140="Yes",'Input data'!J146=""),2,IF(I140="Yes",'Input data'!J146,""))</f>
        <v/>
      </c>
      <c r="N140" s="4" t="str">
        <f>IF(AND(I140="Yes",'Input data'!K146=""),"No",IF(I140="Yes",'Input data'!K146,""))</f>
        <v/>
      </c>
      <c r="O140" s="6" t="str">
        <f>IF(AND(I140="Yes",'Input data'!L146=""),3.5,IF(I140="Yes",'Input data'!L146,""))</f>
        <v/>
      </c>
      <c r="P140" s="6" t="str">
        <f>IF(AND(I140="Yes",'Input data'!M146=""),0.5,IF(I140="Yes",'Input data'!M146,""))</f>
        <v/>
      </c>
      <c r="Q140" s="21" t="str">
        <f>IF(AND(I140="Yes",'Input data'!N146=""),2,IF(I140="Yes",'Input data'!N146,""))</f>
        <v/>
      </c>
      <c r="R140" s="4" t="str">
        <f>IF(AND(I140="Yes",'Input data'!O146=""),"No",IF(I140="Yes",'Input data'!O146,""))</f>
        <v/>
      </c>
      <c r="S140" s="4" t="str">
        <f>IF(AND(I140="Yes",'Input data'!P146=""),"No",IF(I140="Yes",'Input data'!P146,""))</f>
        <v/>
      </c>
      <c r="T140" s="21" t="str">
        <f>IF(AND(I140="Yes",'Input data'!Q146=""),0,IF(I140="Yes",'Input data'!Q146/J140,""))</f>
        <v/>
      </c>
      <c r="U140" s="22" t="str">
        <f>IF(AND(I140="Yes",'Input data'!R146=""),80,IF(I140="Yes",'Input data'!R146,""))</f>
        <v/>
      </c>
    </row>
    <row r="141" spans="1:21" x14ac:dyDescent="0.3">
      <c r="A141" s="4" t="str">
        <f>IF('Input data'!A147="","",'Input data'!A147)</f>
        <v/>
      </c>
      <c r="B141" s="4" t="str">
        <f>IF('Input data'!B147="","",'Input data'!B147)</f>
        <v/>
      </c>
      <c r="C141" s="4" t="str">
        <f>IF('Input data'!C147="","",'Input data'!C147)</f>
        <v/>
      </c>
      <c r="D141" s="4" t="str">
        <f>IF('Input data'!D147="","",'Input data'!D147)</f>
        <v/>
      </c>
      <c r="E141" s="4" t="str">
        <f>IF('Input data'!E147="","",'Input data'!E147)</f>
        <v/>
      </c>
      <c r="F141" s="4" t="str">
        <f>IF('Input data'!F147="","",'Input data'!F147)</f>
        <v/>
      </c>
      <c r="G141" s="20" t="str">
        <f>IF('Input data'!G147=0,"",'Input data'!G147)</f>
        <v/>
      </c>
      <c r="H141" s="9" t="str">
        <f>IF('Input data'!H147="","",'Input data'!H147)</f>
        <v/>
      </c>
      <c r="I141" s="4" t="str">
        <f t="shared" si="6"/>
        <v>No</v>
      </c>
      <c r="J141" s="20" t="str">
        <f t="shared" si="7"/>
        <v/>
      </c>
      <c r="K141" s="9" t="str">
        <f t="shared" si="8"/>
        <v/>
      </c>
      <c r="L141" s="9" t="str">
        <f>IF(AND(I141="Yes",'Input data'!I147=""),10,IF(I141="Yes",'Input data'!I147/J141,""))</f>
        <v/>
      </c>
      <c r="M141" s="21" t="str">
        <f>IF(AND(I141="Yes",'Input data'!J147=""),2,IF(I141="Yes",'Input data'!J147,""))</f>
        <v/>
      </c>
      <c r="N141" s="4" t="str">
        <f>IF(AND(I141="Yes",'Input data'!K147=""),"No",IF(I141="Yes",'Input data'!K147,""))</f>
        <v/>
      </c>
      <c r="O141" s="6" t="str">
        <f>IF(AND(I141="Yes",'Input data'!L147=""),3.5,IF(I141="Yes",'Input data'!L147,""))</f>
        <v/>
      </c>
      <c r="P141" s="6" t="str">
        <f>IF(AND(I141="Yes",'Input data'!M147=""),0.5,IF(I141="Yes",'Input data'!M147,""))</f>
        <v/>
      </c>
      <c r="Q141" s="21" t="str">
        <f>IF(AND(I141="Yes",'Input data'!N147=""),2,IF(I141="Yes",'Input data'!N147,""))</f>
        <v/>
      </c>
      <c r="R141" s="4" t="str">
        <f>IF(AND(I141="Yes",'Input data'!O147=""),"No",IF(I141="Yes",'Input data'!O147,""))</f>
        <v/>
      </c>
      <c r="S141" s="4" t="str">
        <f>IF(AND(I141="Yes",'Input data'!P147=""),"No",IF(I141="Yes",'Input data'!P147,""))</f>
        <v/>
      </c>
      <c r="T141" s="21" t="str">
        <f>IF(AND(I141="Yes",'Input data'!Q147=""),0,IF(I141="Yes",'Input data'!Q147/J141,""))</f>
        <v/>
      </c>
      <c r="U141" s="22" t="str">
        <f>IF(AND(I141="Yes",'Input data'!R147=""),80,IF(I141="Yes",'Input data'!R147,""))</f>
        <v/>
      </c>
    </row>
    <row r="142" spans="1:21" x14ac:dyDescent="0.3">
      <c r="A142" s="4" t="str">
        <f>IF('Input data'!A148="","",'Input data'!A148)</f>
        <v/>
      </c>
      <c r="B142" s="4" t="str">
        <f>IF('Input data'!B148="","",'Input data'!B148)</f>
        <v/>
      </c>
      <c r="C142" s="4" t="str">
        <f>IF('Input data'!C148="","",'Input data'!C148)</f>
        <v/>
      </c>
      <c r="D142" s="4" t="str">
        <f>IF('Input data'!D148="","",'Input data'!D148)</f>
        <v/>
      </c>
      <c r="E142" s="4" t="str">
        <f>IF('Input data'!E148="","",'Input data'!E148)</f>
        <v/>
      </c>
      <c r="F142" s="4" t="str">
        <f>IF('Input data'!F148="","",'Input data'!F148)</f>
        <v/>
      </c>
      <c r="G142" s="20" t="str">
        <f>IF('Input data'!G148=0,"",'Input data'!G148)</f>
        <v/>
      </c>
      <c r="H142" s="9" t="str">
        <f>IF('Input data'!H148="","",'Input data'!H148)</f>
        <v/>
      </c>
      <c r="I142" s="4" t="str">
        <f t="shared" si="6"/>
        <v>No</v>
      </c>
      <c r="J142" s="20" t="str">
        <f t="shared" si="7"/>
        <v/>
      </c>
      <c r="K142" s="9" t="str">
        <f t="shared" si="8"/>
        <v/>
      </c>
      <c r="L142" s="9" t="str">
        <f>IF(AND(I142="Yes",'Input data'!I148=""),10,IF(I142="Yes",'Input data'!I148/J142,""))</f>
        <v/>
      </c>
      <c r="M142" s="21" t="str">
        <f>IF(AND(I142="Yes",'Input data'!J148=""),2,IF(I142="Yes",'Input data'!J148,""))</f>
        <v/>
      </c>
      <c r="N142" s="4" t="str">
        <f>IF(AND(I142="Yes",'Input data'!K148=""),"No",IF(I142="Yes",'Input data'!K148,""))</f>
        <v/>
      </c>
      <c r="O142" s="6" t="str">
        <f>IF(AND(I142="Yes",'Input data'!L148=""),3.5,IF(I142="Yes",'Input data'!L148,""))</f>
        <v/>
      </c>
      <c r="P142" s="6" t="str">
        <f>IF(AND(I142="Yes",'Input data'!M148=""),0.5,IF(I142="Yes",'Input data'!M148,""))</f>
        <v/>
      </c>
      <c r="Q142" s="21" t="str">
        <f>IF(AND(I142="Yes",'Input data'!N148=""),2,IF(I142="Yes",'Input data'!N148,""))</f>
        <v/>
      </c>
      <c r="R142" s="4" t="str">
        <f>IF(AND(I142="Yes",'Input data'!O148=""),"No",IF(I142="Yes",'Input data'!O148,""))</f>
        <v/>
      </c>
      <c r="S142" s="4" t="str">
        <f>IF(AND(I142="Yes",'Input data'!P148=""),"No",IF(I142="Yes",'Input data'!P148,""))</f>
        <v/>
      </c>
      <c r="T142" s="21" t="str">
        <f>IF(AND(I142="Yes",'Input data'!Q148=""),0,IF(I142="Yes",'Input data'!Q148/J142,""))</f>
        <v/>
      </c>
      <c r="U142" s="22" t="str">
        <f>IF(AND(I142="Yes",'Input data'!R148=""),80,IF(I142="Yes",'Input data'!R148,""))</f>
        <v/>
      </c>
    </row>
    <row r="143" spans="1:21" x14ac:dyDescent="0.3">
      <c r="A143" s="4" t="str">
        <f>IF('Input data'!A149="","",'Input data'!A149)</f>
        <v/>
      </c>
      <c r="B143" s="4" t="str">
        <f>IF('Input data'!B149="","",'Input data'!B149)</f>
        <v/>
      </c>
      <c r="C143" s="4" t="str">
        <f>IF('Input data'!C149="","",'Input data'!C149)</f>
        <v/>
      </c>
      <c r="D143" s="4" t="str">
        <f>IF('Input data'!D149="","",'Input data'!D149)</f>
        <v/>
      </c>
      <c r="E143" s="4" t="str">
        <f>IF('Input data'!E149="","",'Input data'!E149)</f>
        <v/>
      </c>
      <c r="F143" s="4" t="str">
        <f>IF('Input data'!F149="","",'Input data'!F149)</f>
        <v/>
      </c>
      <c r="G143" s="20" t="str">
        <f>IF('Input data'!G149=0,"",'Input data'!G149)</f>
        <v/>
      </c>
      <c r="H143" s="9" t="str">
        <f>IF('Input data'!H149="","",'Input data'!H149)</f>
        <v/>
      </c>
      <c r="I143" s="4" t="str">
        <f t="shared" si="6"/>
        <v>No</v>
      </c>
      <c r="J143" s="20" t="str">
        <f t="shared" si="7"/>
        <v/>
      </c>
      <c r="K143" s="9" t="str">
        <f t="shared" si="8"/>
        <v/>
      </c>
      <c r="L143" s="9" t="str">
        <f>IF(AND(I143="Yes",'Input data'!I149=""),10,IF(I143="Yes",'Input data'!I149/J143,""))</f>
        <v/>
      </c>
      <c r="M143" s="21" t="str">
        <f>IF(AND(I143="Yes",'Input data'!J149=""),2,IF(I143="Yes",'Input data'!J149,""))</f>
        <v/>
      </c>
      <c r="N143" s="4" t="str">
        <f>IF(AND(I143="Yes",'Input data'!K149=""),"No",IF(I143="Yes",'Input data'!K149,""))</f>
        <v/>
      </c>
      <c r="O143" s="6" t="str">
        <f>IF(AND(I143="Yes",'Input data'!L149=""),3.5,IF(I143="Yes",'Input data'!L149,""))</f>
        <v/>
      </c>
      <c r="P143" s="6" t="str">
        <f>IF(AND(I143="Yes",'Input data'!M149=""),0.5,IF(I143="Yes",'Input data'!M149,""))</f>
        <v/>
      </c>
      <c r="Q143" s="21" t="str">
        <f>IF(AND(I143="Yes",'Input data'!N149=""),2,IF(I143="Yes",'Input data'!N149,""))</f>
        <v/>
      </c>
      <c r="R143" s="4" t="str">
        <f>IF(AND(I143="Yes",'Input data'!O149=""),"No",IF(I143="Yes",'Input data'!O149,""))</f>
        <v/>
      </c>
      <c r="S143" s="4" t="str">
        <f>IF(AND(I143="Yes",'Input data'!P149=""),"No",IF(I143="Yes",'Input data'!P149,""))</f>
        <v/>
      </c>
      <c r="T143" s="21" t="str">
        <f>IF(AND(I143="Yes",'Input data'!Q149=""),0,IF(I143="Yes",'Input data'!Q149/J143,""))</f>
        <v/>
      </c>
      <c r="U143" s="22" t="str">
        <f>IF(AND(I143="Yes",'Input data'!R149=""),80,IF(I143="Yes",'Input data'!R149,""))</f>
        <v/>
      </c>
    </row>
    <row r="144" spans="1:21" x14ac:dyDescent="0.3">
      <c r="A144" s="4" t="str">
        <f>IF('Input data'!A150="","",'Input data'!A150)</f>
        <v/>
      </c>
      <c r="B144" s="4" t="str">
        <f>IF('Input data'!B150="","",'Input data'!B150)</f>
        <v/>
      </c>
      <c r="C144" s="4" t="str">
        <f>IF('Input data'!C150="","",'Input data'!C150)</f>
        <v/>
      </c>
      <c r="D144" s="4" t="str">
        <f>IF('Input data'!D150="","",'Input data'!D150)</f>
        <v/>
      </c>
      <c r="E144" s="4" t="str">
        <f>IF('Input data'!E150="","",'Input data'!E150)</f>
        <v/>
      </c>
      <c r="F144" s="4" t="str">
        <f>IF('Input data'!F150="","",'Input data'!F150)</f>
        <v/>
      </c>
      <c r="G144" s="20" t="str">
        <f>IF('Input data'!G150=0,"",'Input data'!G150)</f>
        <v/>
      </c>
      <c r="H144" s="9" t="str">
        <f>IF('Input data'!H150="","",'Input data'!H150)</f>
        <v/>
      </c>
      <c r="I144" s="4" t="str">
        <f t="shared" si="6"/>
        <v>No</v>
      </c>
      <c r="J144" s="20" t="str">
        <f t="shared" si="7"/>
        <v/>
      </c>
      <c r="K144" s="9" t="str">
        <f t="shared" si="8"/>
        <v/>
      </c>
      <c r="L144" s="9" t="str">
        <f>IF(AND(I144="Yes",'Input data'!I150=""),10,IF(I144="Yes",'Input data'!I150/J144,""))</f>
        <v/>
      </c>
      <c r="M144" s="21" t="str">
        <f>IF(AND(I144="Yes",'Input data'!J150=""),2,IF(I144="Yes",'Input data'!J150,""))</f>
        <v/>
      </c>
      <c r="N144" s="4" t="str">
        <f>IF(AND(I144="Yes",'Input data'!K150=""),"No",IF(I144="Yes",'Input data'!K150,""))</f>
        <v/>
      </c>
      <c r="O144" s="6" t="str">
        <f>IF(AND(I144="Yes",'Input data'!L150=""),3.5,IF(I144="Yes",'Input data'!L150,""))</f>
        <v/>
      </c>
      <c r="P144" s="6" t="str">
        <f>IF(AND(I144="Yes",'Input data'!M150=""),0.5,IF(I144="Yes",'Input data'!M150,""))</f>
        <v/>
      </c>
      <c r="Q144" s="21" t="str">
        <f>IF(AND(I144="Yes",'Input data'!N150=""),2,IF(I144="Yes",'Input data'!N150,""))</f>
        <v/>
      </c>
      <c r="R144" s="4" t="str">
        <f>IF(AND(I144="Yes",'Input data'!O150=""),"No",IF(I144="Yes",'Input data'!O150,""))</f>
        <v/>
      </c>
      <c r="S144" s="4" t="str">
        <f>IF(AND(I144="Yes",'Input data'!P150=""),"No",IF(I144="Yes",'Input data'!P150,""))</f>
        <v/>
      </c>
      <c r="T144" s="21" t="str">
        <f>IF(AND(I144="Yes",'Input data'!Q150=""),0,IF(I144="Yes",'Input data'!Q150/J144,""))</f>
        <v/>
      </c>
      <c r="U144" s="22" t="str">
        <f>IF(AND(I144="Yes",'Input data'!R150=""),80,IF(I144="Yes",'Input data'!R150,""))</f>
        <v/>
      </c>
    </row>
    <row r="145" spans="1:21" x14ac:dyDescent="0.3">
      <c r="A145" s="4" t="str">
        <f>IF('Input data'!A151="","",'Input data'!A151)</f>
        <v/>
      </c>
      <c r="B145" s="4" t="str">
        <f>IF('Input data'!B151="","",'Input data'!B151)</f>
        <v/>
      </c>
      <c r="C145" s="4" t="str">
        <f>IF('Input data'!C151="","",'Input data'!C151)</f>
        <v/>
      </c>
      <c r="D145" s="4" t="str">
        <f>IF('Input data'!D151="","",'Input data'!D151)</f>
        <v/>
      </c>
      <c r="E145" s="4" t="str">
        <f>IF('Input data'!E151="","",'Input data'!E151)</f>
        <v/>
      </c>
      <c r="F145" s="4" t="str">
        <f>IF('Input data'!F151="","",'Input data'!F151)</f>
        <v/>
      </c>
      <c r="G145" s="20" t="str">
        <f>IF('Input data'!G151=0,"",'Input data'!G151)</f>
        <v/>
      </c>
      <c r="H145" s="9" t="str">
        <f>IF('Input data'!H151="","",'Input data'!H151)</f>
        <v/>
      </c>
      <c r="I145" s="4" t="str">
        <f t="shared" si="6"/>
        <v>No</v>
      </c>
      <c r="J145" s="20" t="str">
        <f t="shared" si="7"/>
        <v/>
      </c>
      <c r="K145" s="9" t="str">
        <f t="shared" si="8"/>
        <v/>
      </c>
      <c r="L145" s="9" t="str">
        <f>IF(AND(I145="Yes",'Input data'!I151=""),10,IF(I145="Yes",'Input data'!I151/J145,""))</f>
        <v/>
      </c>
      <c r="M145" s="21" t="str">
        <f>IF(AND(I145="Yes",'Input data'!J151=""),2,IF(I145="Yes",'Input data'!J151,""))</f>
        <v/>
      </c>
      <c r="N145" s="4" t="str">
        <f>IF(AND(I145="Yes",'Input data'!K151=""),"No",IF(I145="Yes",'Input data'!K151,""))</f>
        <v/>
      </c>
      <c r="O145" s="6" t="str">
        <f>IF(AND(I145="Yes",'Input data'!L151=""),3.5,IF(I145="Yes",'Input data'!L151,""))</f>
        <v/>
      </c>
      <c r="P145" s="6" t="str">
        <f>IF(AND(I145="Yes",'Input data'!M151=""),0.5,IF(I145="Yes",'Input data'!M151,""))</f>
        <v/>
      </c>
      <c r="Q145" s="21" t="str">
        <f>IF(AND(I145="Yes",'Input data'!N151=""),2,IF(I145="Yes",'Input data'!N151,""))</f>
        <v/>
      </c>
      <c r="R145" s="4" t="str">
        <f>IF(AND(I145="Yes",'Input data'!O151=""),"No",IF(I145="Yes",'Input data'!O151,""))</f>
        <v/>
      </c>
      <c r="S145" s="4" t="str">
        <f>IF(AND(I145="Yes",'Input data'!P151=""),"No",IF(I145="Yes",'Input data'!P151,""))</f>
        <v/>
      </c>
      <c r="T145" s="21" t="str">
        <f>IF(AND(I145="Yes",'Input data'!Q151=""),0,IF(I145="Yes",'Input data'!Q151/J145,""))</f>
        <v/>
      </c>
      <c r="U145" s="22" t="str">
        <f>IF(AND(I145="Yes",'Input data'!R151=""),80,IF(I145="Yes",'Input data'!R151,""))</f>
        <v/>
      </c>
    </row>
    <row r="146" spans="1:21" x14ac:dyDescent="0.3">
      <c r="A146" s="4" t="str">
        <f>IF('Input data'!A152="","",'Input data'!A152)</f>
        <v/>
      </c>
      <c r="B146" s="4" t="str">
        <f>IF('Input data'!B152="","",'Input data'!B152)</f>
        <v/>
      </c>
      <c r="C146" s="4" t="str">
        <f>IF('Input data'!C152="","",'Input data'!C152)</f>
        <v/>
      </c>
      <c r="D146" s="4" t="str">
        <f>IF('Input data'!D152="","",'Input data'!D152)</f>
        <v/>
      </c>
      <c r="E146" s="4" t="str">
        <f>IF('Input data'!E152="","",'Input data'!E152)</f>
        <v/>
      </c>
      <c r="F146" s="4" t="str">
        <f>IF('Input data'!F152="","",'Input data'!F152)</f>
        <v/>
      </c>
      <c r="G146" s="20" t="str">
        <f>IF('Input data'!G152=0,"",'Input data'!G152)</f>
        <v/>
      </c>
      <c r="H146" s="9" t="str">
        <f>IF('Input data'!H152="","",'Input data'!H152)</f>
        <v/>
      </c>
      <c r="I146" s="4" t="str">
        <f t="shared" si="6"/>
        <v>No</v>
      </c>
      <c r="J146" s="20" t="str">
        <f t="shared" si="7"/>
        <v/>
      </c>
      <c r="K146" s="9" t="str">
        <f t="shared" si="8"/>
        <v/>
      </c>
      <c r="L146" s="9" t="str">
        <f>IF(AND(I146="Yes",'Input data'!I152=""),10,IF(I146="Yes",'Input data'!I152/J146,""))</f>
        <v/>
      </c>
      <c r="M146" s="21" t="str">
        <f>IF(AND(I146="Yes",'Input data'!J152=""),2,IF(I146="Yes",'Input data'!J152,""))</f>
        <v/>
      </c>
      <c r="N146" s="4" t="str">
        <f>IF(AND(I146="Yes",'Input data'!K152=""),"No",IF(I146="Yes",'Input data'!K152,""))</f>
        <v/>
      </c>
      <c r="O146" s="6" t="str">
        <f>IF(AND(I146="Yes",'Input data'!L152=""),3.5,IF(I146="Yes",'Input data'!L152,""))</f>
        <v/>
      </c>
      <c r="P146" s="6" t="str">
        <f>IF(AND(I146="Yes",'Input data'!M152=""),0.5,IF(I146="Yes",'Input data'!M152,""))</f>
        <v/>
      </c>
      <c r="Q146" s="21" t="str">
        <f>IF(AND(I146="Yes",'Input data'!N152=""),2,IF(I146="Yes",'Input data'!N152,""))</f>
        <v/>
      </c>
      <c r="R146" s="4" t="str">
        <f>IF(AND(I146="Yes",'Input data'!O152=""),"No",IF(I146="Yes",'Input data'!O152,""))</f>
        <v/>
      </c>
      <c r="S146" s="4" t="str">
        <f>IF(AND(I146="Yes",'Input data'!P152=""),"No",IF(I146="Yes",'Input data'!P152,""))</f>
        <v/>
      </c>
      <c r="T146" s="21" t="str">
        <f>IF(AND(I146="Yes",'Input data'!Q152=""),0,IF(I146="Yes",'Input data'!Q152/J146,""))</f>
        <v/>
      </c>
      <c r="U146" s="22" t="str">
        <f>IF(AND(I146="Yes",'Input data'!R152=""),80,IF(I146="Yes",'Input data'!R152,""))</f>
        <v/>
      </c>
    </row>
    <row r="147" spans="1:21" x14ac:dyDescent="0.3">
      <c r="A147" s="4" t="str">
        <f>IF('Input data'!A153="","",'Input data'!A153)</f>
        <v/>
      </c>
      <c r="B147" s="4" t="str">
        <f>IF('Input data'!B153="","",'Input data'!B153)</f>
        <v/>
      </c>
      <c r="C147" s="4" t="str">
        <f>IF('Input data'!C153="","",'Input data'!C153)</f>
        <v/>
      </c>
      <c r="D147" s="4" t="str">
        <f>IF('Input data'!D153="","",'Input data'!D153)</f>
        <v/>
      </c>
      <c r="E147" s="4" t="str">
        <f>IF('Input data'!E153="","",'Input data'!E153)</f>
        <v/>
      </c>
      <c r="F147" s="4" t="str">
        <f>IF('Input data'!F153="","",'Input data'!F153)</f>
        <v/>
      </c>
      <c r="G147" s="20" t="str">
        <f>IF('Input data'!G153=0,"",'Input data'!G153)</f>
        <v/>
      </c>
      <c r="H147" s="9" t="str">
        <f>IF('Input data'!H153="","",'Input data'!H153)</f>
        <v/>
      </c>
      <c r="I147" s="4" t="str">
        <f t="shared" si="6"/>
        <v>No</v>
      </c>
      <c r="J147" s="20" t="str">
        <f t="shared" si="7"/>
        <v/>
      </c>
      <c r="K147" s="9" t="str">
        <f t="shared" si="8"/>
        <v/>
      </c>
      <c r="L147" s="9" t="str">
        <f>IF(AND(I147="Yes",'Input data'!I153=""),10,IF(I147="Yes",'Input data'!I153/J147,""))</f>
        <v/>
      </c>
      <c r="M147" s="21" t="str">
        <f>IF(AND(I147="Yes",'Input data'!J153=""),2,IF(I147="Yes",'Input data'!J153,""))</f>
        <v/>
      </c>
      <c r="N147" s="4" t="str">
        <f>IF(AND(I147="Yes",'Input data'!K153=""),"No",IF(I147="Yes",'Input data'!K153,""))</f>
        <v/>
      </c>
      <c r="O147" s="6" t="str">
        <f>IF(AND(I147="Yes",'Input data'!L153=""),3.5,IF(I147="Yes",'Input data'!L153,""))</f>
        <v/>
      </c>
      <c r="P147" s="6" t="str">
        <f>IF(AND(I147="Yes",'Input data'!M153=""),0.5,IF(I147="Yes",'Input data'!M153,""))</f>
        <v/>
      </c>
      <c r="Q147" s="21" t="str">
        <f>IF(AND(I147="Yes",'Input data'!N153=""),2,IF(I147="Yes",'Input data'!N153,""))</f>
        <v/>
      </c>
      <c r="R147" s="4" t="str">
        <f>IF(AND(I147="Yes",'Input data'!O153=""),"No",IF(I147="Yes",'Input data'!O153,""))</f>
        <v/>
      </c>
      <c r="S147" s="4" t="str">
        <f>IF(AND(I147="Yes",'Input data'!P153=""),"No",IF(I147="Yes",'Input data'!P153,""))</f>
        <v/>
      </c>
      <c r="T147" s="21" t="str">
        <f>IF(AND(I147="Yes",'Input data'!Q153=""),0,IF(I147="Yes",'Input data'!Q153/J147,""))</f>
        <v/>
      </c>
      <c r="U147" s="22" t="str">
        <f>IF(AND(I147="Yes",'Input data'!R153=""),80,IF(I147="Yes",'Input data'!R153,""))</f>
        <v/>
      </c>
    </row>
    <row r="148" spans="1:21" x14ac:dyDescent="0.3">
      <c r="A148" s="4" t="str">
        <f>IF('Input data'!A154="","",'Input data'!A154)</f>
        <v/>
      </c>
      <c r="B148" s="4" t="str">
        <f>IF('Input data'!B154="","",'Input data'!B154)</f>
        <v/>
      </c>
      <c r="C148" s="4" t="str">
        <f>IF('Input data'!C154="","",'Input data'!C154)</f>
        <v/>
      </c>
      <c r="D148" s="4" t="str">
        <f>IF('Input data'!D154="","",'Input data'!D154)</f>
        <v/>
      </c>
      <c r="E148" s="4" t="str">
        <f>IF('Input data'!E154="","",'Input data'!E154)</f>
        <v/>
      </c>
      <c r="F148" s="4" t="str">
        <f>IF('Input data'!F154="","",'Input data'!F154)</f>
        <v/>
      </c>
      <c r="G148" s="20" t="str">
        <f>IF('Input data'!G154=0,"",'Input data'!G154)</f>
        <v/>
      </c>
      <c r="H148" s="9" t="str">
        <f>IF('Input data'!H154="","",'Input data'!H154)</f>
        <v/>
      </c>
      <c r="I148" s="4" t="str">
        <f t="shared" si="6"/>
        <v>No</v>
      </c>
      <c r="J148" s="20" t="str">
        <f t="shared" si="7"/>
        <v/>
      </c>
      <c r="K148" s="9" t="str">
        <f t="shared" si="8"/>
        <v/>
      </c>
      <c r="L148" s="9" t="str">
        <f>IF(AND(I148="Yes",'Input data'!I154=""),10,IF(I148="Yes",'Input data'!I154/J148,""))</f>
        <v/>
      </c>
      <c r="M148" s="21" t="str">
        <f>IF(AND(I148="Yes",'Input data'!J154=""),2,IF(I148="Yes",'Input data'!J154,""))</f>
        <v/>
      </c>
      <c r="N148" s="4" t="str">
        <f>IF(AND(I148="Yes",'Input data'!K154=""),"No",IF(I148="Yes",'Input data'!K154,""))</f>
        <v/>
      </c>
      <c r="O148" s="6" t="str">
        <f>IF(AND(I148="Yes",'Input data'!L154=""),3.5,IF(I148="Yes",'Input data'!L154,""))</f>
        <v/>
      </c>
      <c r="P148" s="6" t="str">
        <f>IF(AND(I148="Yes",'Input data'!M154=""),0.5,IF(I148="Yes",'Input data'!M154,""))</f>
        <v/>
      </c>
      <c r="Q148" s="21" t="str">
        <f>IF(AND(I148="Yes",'Input data'!N154=""),2,IF(I148="Yes",'Input data'!N154,""))</f>
        <v/>
      </c>
      <c r="R148" s="4" t="str">
        <f>IF(AND(I148="Yes",'Input data'!O154=""),"No",IF(I148="Yes",'Input data'!O154,""))</f>
        <v/>
      </c>
      <c r="S148" s="4" t="str">
        <f>IF(AND(I148="Yes",'Input data'!P154=""),"No",IF(I148="Yes",'Input data'!P154,""))</f>
        <v/>
      </c>
      <c r="T148" s="21" t="str">
        <f>IF(AND(I148="Yes",'Input data'!Q154=""),0,IF(I148="Yes",'Input data'!Q154/J148,""))</f>
        <v/>
      </c>
      <c r="U148" s="22" t="str">
        <f>IF(AND(I148="Yes",'Input data'!R154=""),80,IF(I148="Yes",'Input data'!R154,""))</f>
        <v/>
      </c>
    </row>
    <row r="149" spans="1:21" x14ac:dyDescent="0.3">
      <c r="A149" s="4" t="str">
        <f>IF('Input data'!A155="","",'Input data'!A155)</f>
        <v/>
      </c>
      <c r="B149" s="4" t="str">
        <f>IF('Input data'!B155="","",'Input data'!B155)</f>
        <v/>
      </c>
      <c r="C149" s="4" t="str">
        <f>IF('Input data'!C155="","",'Input data'!C155)</f>
        <v/>
      </c>
      <c r="D149" s="4" t="str">
        <f>IF('Input data'!D155="","",'Input data'!D155)</f>
        <v/>
      </c>
      <c r="E149" s="4" t="str">
        <f>IF('Input data'!E155="","",'Input data'!E155)</f>
        <v/>
      </c>
      <c r="F149" s="4" t="str">
        <f>IF('Input data'!F155="","",'Input data'!F155)</f>
        <v/>
      </c>
      <c r="G149" s="20" t="str">
        <f>IF('Input data'!G155=0,"",'Input data'!G155)</f>
        <v/>
      </c>
      <c r="H149" s="9" t="str">
        <f>IF('Input data'!H155="","",'Input data'!H155)</f>
        <v/>
      </c>
      <c r="I149" s="4" t="str">
        <f t="shared" si="6"/>
        <v>No</v>
      </c>
      <c r="J149" s="20" t="str">
        <f t="shared" si="7"/>
        <v/>
      </c>
      <c r="K149" s="9" t="str">
        <f t="shared" si="8"/>
        <v/>
      </c>
      <c r="L149" s="9" t="str">
        <f>IF(AND(I149="Yes",'Input data'!I155=""),10,IF(I149="Yes",'Input data'!I155/J149,""))</f>
        <v/>
      </c>
      <c r="M149" s="21" t="str">
        <f>IF(AND(I149="Yes",'Input data'!J155=""),2,IF(I149="Yes",'Input data'!J155,""))</f>
        <v/>
      </c>
      <c r="N149" s="4" t="str">
        <f>IF(AND(I149="Yes",'Input data'!K155=""),"No",IF(I149="Yes",'Input data'!K155,""))</f>
        <v/>
      </c>
      <c r="O149" s="6" t="str">
        <f>IF(AND(I149="Yes",'Input data'!L155=""),3.5,IF(I149="Yes",'Input data'!L155,""))</f>
        <v/>
      </c>
      <c r="P149" s="6" t="str">
        <f>IF(AND(I149="Yes",'Input data'!M155=""),0.5,IF(I149="Yes",'Input data'!M155,""))</f>
        <v/>
      </c>
      <c r="Q149" s="21" t="str">
        <f>IF(AND(I149="Yes",'Input data'!N155=""),2,IF(I149="Yes",'Input data'!N155,""))</f>
        <v/>
      </c>
      <c r="R149" s="4" t="str">
        <f>IF(AND(I149="Yes",'Input data'!O155=""),"No",IF(I149="Yes",'Input data'!O155,""))</f>
        <v/>
      </c>
      <c r="S149" s="4" t="str">
        <f>IF(AND(I149="Yes",'Input data'!P155=""),"No",IF(I149="Yes",'Input data'!P155,""))</f>
        <v/>
      </c>
      <c r="T149" s="21" t="str">
        <f>IF(AND(I149="Yes",'Input data'!Q155=""),0,IF(I149="Yes",'Input data'!Q155/J149,""))</f>
        <v/>
      </c>
      <c r="U149" s="22" t="str">
        <f>IF(AND(I149="Yes",'Input data'!R155=""),80,IF(I149="Yes",'Input data'!R155,""))</f>
        <v/>
      </c>
    </row>
    <row r="150" spans="1:21" x14ac:dyDescent="0.3">
      <c r="A150" s="4" t="str">
        <f>IF('Input data'!A156="","",'Input data'!A156)</f>
        <v/>
      </c>
      <c r="B150" s="4" t="str">
        <f>IF('Input data'!B156="","",'Input data'!B156)</f>
        <v/>
      </c>
      <c r="C150" s="4" t="str">
        <f>IF('Input data'!C156="","",'Input data'!C156)</f>
        <v/>
      </c>
      <c r="D150" s="4" t="str">
        <f>IF('Input data'!D156="","",'Input data'!D156)</f>
        <v/>
      </c>
      <c r="E150" s="4" t="str">
        <f>IF('Input data'!E156="","",'Input data'!E156)</f>
        <v/>
      </c>
      <c r="F150" s="4" t="str">
        <f>IF('Input data'!F156="","",'Input data'!F156)</f>
        <v/>
      </c>
      <c r="G150" s="20" t="str">
        <f>IF('Input data'!G156=0,"",'Input data'!G156)</f>
        <v/>
      </c>
      <c r="H150" s="9" t="str">
        <f>IF('Input data'!H156="","",'Input data'!H156)</f>
        <v/>
      </c>
      <c r="I150" s="4" t="str">
        <f t="shared" si="6"/>
        <v>No</v>
      </c>
      <c r="J150" s="20" t="str">
        <f t="shared" si="7"/>
        <v/>
      </c>
      <c r="K150" s="9" t="str">
        <f t="shared" si="8"/>
        <v/>
      </c>
      <c r="L150" s="9" t="str">
        <f>IF(AND(I150="Yes",'Input data'!I156=""),10,IF(I150="Yes",'Input data'!I156/J150,""))</f>
        <v/>
      </c>
      <c r="M150" s="21" t="str">
        <f>IF(AND(I150="Yes",'Input data'!J156=""),2,IF(I150="Yes",'Input data'!J156,""))</f>
        <v/>
      </c>
      <c r="N150" s="4" t="str">
        <f>IF(AND(I150="Yes",'Input data'!K156=""),"No",IF(I150="Yes",'Input data'!K156,""))</f>
        <v/>
      </c>
      <c r="O150" s="6" t="str">
        <f>IF(AND(I150="Yes",'Input data'!L156=""),3.5,IF(I150="Yes",'Input data'!L156,""))</f>
        <v/>
      </c>
      <c r="P150" s="6" t="str">
        <f>IF(AND(I150="Yes",'Input data'!M156=""),0.5,IF(I150="Yes",'Input data'!M156,""))</f>
        <v/>
      </c>
      <c r="Q150" s="21" t="str">
        <f>IF(AND(I150="Yes",'Input data'!N156=""),2,IF(I150="Yes",'Input data'!N156,""))</f>
        <v/>
      </c>
      <c r="R150" s="4" t="str">
        <f>IF(AND(I150="Yes",'Input data'!O156=""),"No",IF(I150="Yes",'Input data'!O156,""))</f>
        <v/>
      </c>
      <c r="S150" s="4" t="str">
        <f>IF(AND(I150="Yes",'Input data'!P156=""),"No",IF(I150="Yes",'Input data'!P156,""))</f>
        <v/>
      </c>
      <c r="T150" s="21" t="str">
        <f>IF(AND(I150="Yes",'Input data'!Q156=""),0,IF(I150="Yes",'Input data'!Q156/J150,""))</f>
        <v/>
      </c>
      <c r="U150" s="22" t="str">
        <f>IF(AND(I150="Yes",'Input data'!R156=""),80,IF(I150="Yes",'Input data'!R156,""))</f>
        <v/>
      </c>
    </row>
    <row r="151" spans="1:21" x14ac:dyDescent="0.3">
      <c r="A151" s="4" t="str">
        <f>IF('Input data'!A157="","",'Input data'!A157)</f>
        <v/>
      </c>
      <c r="B151" s="4" t="str">
        <f>IF('Input data'!B157="","",'Input data'!B157)</f>
        <v/>
      </c>
      <c r="C151" s="4" t="str">
        <f>IF('Input data'!C157="","",'Input data'!C157)</f>
        <v/>
      </c>
      <c r="D151" s="4" t="str">
        <f>IF('Input data'!D157="","",'Input data'!D157)</f>
        <v/>
      </c>
      <c r="E151" s="4" t="str">
        <f>IF('Input data'!E157="","",'Input data'!E157)</f>
        <v/>
      </c>
      <c r="F151" s="4" t="str">
        <f>IF('Input data'!F157="","",'Input data'!F157)</f>
        <v/>
      </c>
      <c r="G151" s="20" t="str">
        <f>IF('Input data'!G157=0,"",'Input data'!G157)</f>
        <v/>
      </c>
      <c r="H151" s="9" t="str">
        <f>IF('Input data'!H157="","",'Input data'!H157)</f>
        <v/>
      </c>
      <c r="I151" s="4" t="str">
        <f t="shared" si="6"/>
        <v>No</v>
      </c>
      <c r="J151" s="20" t="str">
        <f t="shared" si="7"/>
        <v/>
      </c>
      <c r="K151" s="9" t="str">
        <f t="shared" si="8"/>
        <v/>
      </c>
      <c r="L151" s="9" t="str">
        <f>IF(AND(I151="Yes",'Input data'!I157=""),10,IF(I151="Yes",'Input data'!I157/J151,""))</f>
        <v/>
      </c>
      <c r="M151" s="21" t="str">
        <f>IF(AND(I151="Yes",'Input data'!J157=""),2,IF(I151="Yes",'Input data'!J157,""))</f>
        <v/>
      </c>
      <c r="N151" s="4" t="str">
        <f>IF(AND(I151="Yes",'Input data'!K157=""),"No",IF(I151="Yes",'Input data'!K157,""))</f>
        <v/>
      </c>
      <c r="O151" s="6" t="str">
        <f>IF(AND(I151="Yes",'Input data'!L157=""),3.5,IF(I151="Yes",'Input data'!L157,""))</f>
        <v/>
      </c>
      <c r="P151" s="6" t="str">
        <f>IF(AND(I151="Yes",'Input data'!M157=""),0.5,IF(I151="Yes",'Input data'!M157,""))</f>
        <v/>
      </c>
      <c r="Q151" s="21" t="str">
        <f>IF(AND(I151="Yes",'Input data'!N157=""),2,IF(I151="Yes",'Input data'!N157,""))</f>
        <v/>
      </c>
      <c r="R151" s="4" t="str">
        <f>IF(AND(I151="Yes",'Input data'!O157=""),"No",IF(I151="Yes",'Input data'!O157,""))</f>
        <v/>
      </c>
      <c r="S151" s="4" t="str">
        <f>IF(AND(I151="Yes",'Input data'!P157=""),"No",IF(I151="Yes",'Input data'!P157,""))</f>
        <v/>
      </c>
      <c r="T151" s="21" t="str">
        <f>IF(AND(I151="Yes",'Input data'!Q157=""),0,IF(I151="Yes",'Input data'!Q157/J151,""))</f>
        <v/>
      </c>
      <c r="U151" s="22" t="str">
        <f>IF(AND(I151="Yes",'Input data'!R157=""),80,IF(I151="Yes",'Input data'!R157,""))</f>
        <v/>
      </c>
    </row>
    <row r="152" spans="1:21" x14ac:dyDescent="0.3">
      <c r="A152" s="4" t="str">
        <f>IF('Input data'!A158="","",'Input data'!A158)</f>
        <v/>
      </c>
      <c r="B152" s="4" t="str">
        <f>IF('Input data'!B158="","",'Input data'!B158)</f>
        <v/>
      </c>
      <c r="C152" s="4" t="str">
        <f>IF('Input data'!C158="","",'Input data'!C158)</f>
        <v/>
      </c>
      <c r="D152" s="4" t="str">
        <f>IF('Input data'!D158="","",'Input data'!D158)</f>
        <v/>
      </c>
      <c r="E152" s="4" t="str">
        <f>IF('Input data'!E158="","",'Input data'!E158)</f>
        <v/>
      </c>
      <c r="F152" s="4" t="str">
        <f>IF('Input data'!F158="","",'Input data'!F158)</f>
        <v/>
      </c>
      <c r="G152" s="20" t="str">
        <f>IF('Input data'!G158=0,"",'Input data'!G158)</f>
        <v/>
      </c>
      <c r="H152" s="9" t="str">
        <f>IF('Input data'!H158="","",'Input data'!H158)</f>
        <v/>
      </c>
      <c r="I152" s="4" t="str">
        <f t="shared" si="6"/>
        <v>No</v>
      </c>
      <c r="J152" s="20" t="str">
        <f t="shared" si="7"/>
        <v/>
      </c>
      <c r="K152" s="9" t="str">
        <f t="shared" si="8"/>
        <v/>
      </c>
      <c r="L152" s="9" t="str">
        <f>IF(AND(I152="Yes",'Input data'!I158=""),10,IF(I152="Yes",'Input data'!I158/J152,""))</f>
        <v/>
      </c>
      <c r="M152" s="21" t="str">
        <f>IF(AND(I152="Yes",'Input data'!J158=""),2,IF(I152="Yes",'Input data'!J158,""))</f>
        <v/>
      </c>
      <c r="N152" s="4" t="str">
        <f>IF(AND(I152="Yes",'Input data'!K158=""),"No",IF(I152="Yes",'Input data'!K158,""))</f>
        <v/>
      </c>
      <c r="O152" s="6" t="str">
        <f>IF(AND(I152="Yes",'Input data'!L158=""),3.5,IF(I152="Yes",'Input data'!L158,""))</f>
        <v/>
      </c>
      <c r="P152" s="6" t="str">
        <f>IF(AND(I152="Yes",'Input data'!M158=""),0.5,IF(I152="Yes",'Input data'!M158,""))</f>
        <v/>
      </c>
      <c r="Q152" s="21" t="str">
        <f>IF(AND(I152="Yes",'Input data'!N158=""),2,IF(I152="Yes",'Input data'!N158,""))</f>
        <v/>
      </c>
      <c r="R152" s="4" t="str">
        <f>IF(AND(I152="Yes",'Input data'!O158=""),"No",IF(I152="Yes",'Input data'!O158,""))</f>
        <v/>
      </c>
      <c r="S152" s="4" t="str">
        <f>IF(AND(I152="Yes",'Input data'!P158=""),"No",IF(I152="Yes",'Input data'!P158,""))</f>
        <v/>
      </c>
      <c r="T152" s="21" t="str">
        <f>IF(AND(I152="Yes",'Input data'!Q158=""),0,IF(I152="Yes",'Input data'!Q158/J152,""))</f>
        <v/>
      </c>
      <c r="U152" s="22" t="str">
        <f>IF(AND(I152="Yes",'Input data'!R158=""),80,IF(I152="Yes",'Input data'!R158,""))</f>
        <v/>
      </c>
    </row>
    <row r="153" spans="1:21" x14ac:dyDescent="0.3">
      <c r="A153" s="4" t="str">
        <f>IF('Input data'!A159="","",'Input data'!A159)</f>
        <v/>
      </c>
      <c r="B153" s="4" t="str">
        <f>IF('Input data'!B159="","",'Input data'!B159)</f>
        <v/>
      </c>
      <c r="C153" s="4" t="str">
        <f>IF('Input data'!C159="","",'Input data'!C159)</f>
        <v/>
      </c>
      <c r="D153" s="4" t="str">
        <f>IF('Input data'!D159="","",'Input data'!D159)</f>
        <v/>
      </c>
      <c r="E153" s="4" t="str">
        <f>IF('Input data'!E159="","",'Input data'!E159)</f>
        <v/>
      </c>
      <c r="F153" s="4" t="str">
        <f>IF('Input data'!F159="","",'Input data'!F159)</f>
        <v/>
      </c>
      <c r="G153" s="20" t="str">
        <f>IF('Input data'!G159=0,"",'Input data'!G159)</f>
        <v/>
      </c>
      <c r="H153" s="9" t="str">
        <f>IF('Input data'!H159="","",'Input data'!H159)</f>
        <v/>
      </c>
      <c r="I153" s="4" t="str">
        <f t="shared" si="6"/>
        <v>No</v>
      </c>
      <c r="J153" s="20" t="str">
        <f t="shared" si="7"/>
        <v/>
      </c>
      <c r="K153" s="9" t="str">
        <f t="shared" si="8"/>
        <v/>
      </c>
      <c r="L153" s="9" t="str">
        <f>IF(AND(I153="Yes",'Input data'!I159=""),10,IF(I153="Yes",'Input data'!I159/J153,""))</f>
        <v/>
      </c>
      <c r="M153" s="21" t="str">
        <f>IF(AND(I153="Yes",'Input data'!J159=""),2,IF(I153="Yes",'Input data'!J159,""))</f>
        <v/>
      </c>
      <c r="N153" s="4" t="str">
        <f>IF(AND(I153="Yes",'Input data'!K159=""),"No",IF(I153="Yes",'Input data'!K159,""))</f>
        <v/>
      </c>
      <c r="O153" s="6" t="str">
        <f>IF(AND(I153="Yes",'Input data'!L159=""),3.5,IF(I153="Yes",'Input data'!L159,""))</f>
        <v/>
      </c>
      <c r="P153" s="6" t="str">
        <f>IF(AND(I153="Yes",'Input data'!M159=""),0.5,IF(I153="Yes",'Input data'!M159,""))</f>
        <v/>
      </c>
      <c r="Q153" s="21" t="str">
        <f>IF(AND(I153="Yes",'Input data'!N159=""),2,IF(I153="Yes",'Input data'!N159,""))</f>
        <v/>
      </c>
      <c r="R153" s="4" t="str">
        <f>IF(AND(I153="Yes",'Input data'!O159=""),"No",IF(I153="Yes",'Input data'!O159,""))</f>
        <v/>
      </c>
      <c r="S153" s="4" t="str">
        <f>IF(AND(I153="Yes",'Input data'!P159=""),"No",IF(I153="Yes",'Input data'!P159,""))</f>
        <v/>
      </c>
      <c r="T153" s="21" t="str">
        <f>IF(AND(I153="Yes",'Input data'!Q159=""),0,IF(I153="Yes",'Input data'!Q159/J153,""))</f>
        <v/>
      </c>
      <c r="U153" s="22" t="str">
        <f>IF(AND(I153="Yes",'Input data'!R159=""),80,IF(I153="Yes",'Input data'!R159,""))</f>
        <v/>
      </c>
    </row>
    <row r="154" spans="1:21" x14ac:dyDescent="0.3">
      <c r="A154" s="4" t="str">
        <f>IF('Input data'!A160="","",'Input data'!A160)</f>
        <v/>
      </c>
      <c r="B154" s="4" t="str">
        <f>IF('Input data'!B160="","",'Input data'!B160)</f>
        <v/>
      </c>
      <c r="C154" s="4" t="str">
        <f>IF('Input data'!C160="","",'Input data'!C160)</f>
        <v/>
      </c>
      <c r="D154" s="4" t="str">
        <f>IF('Input data'!D160="","",'Input data'!D160)</f>
        <v/>
      </c>
      <c r="E154" s="4" t="str">
        <f>IF('Input data'!E160="","",'Input data'!E160)</f>
        <v/>
      </c>
      <c r="F154" s="4" t="str">
        <f>IF('Input data'!F160="","",'Input data'!F160)</f>
        <v/>
      </c>
      <c r="G154" s="20" t="str">
        <f>IF('Input data'!G160=0,"",'Input data'!G160)</f>
        <v/>
      </c>
      <c r="H154" s="9" t="str">
        <f>IF('Input data'!H160="","",'Input data'!H160)</f>
        <v/>
      </c>
      <c r="I154" s="4" t="str">
        <f t="shared" si="6"/>
        <v>No</v>
      </c>
      <c r="J154" s="20" t="str">
        <f t="shared" si="7"/>
        <v/>
      </c>
      <c r="K154" s="9" t="str">
        <f t="shared" si="8"/>
        <v/>
      </c>
      <c r="L154" s="9" t="str">
        <f>IF(AND(I154="Yes",'Input data'!I160=""),10,IF(I154="Yes",'Input data'!I160/J154,""))</f>
        <v/>
      </c>
      <c r="M154" s="21" t="str">
        <f>IF(AND(I154="Yes",'Input data'!J160=""),2,IF(I154="Yes",'Input data'!J160,""))</f>
        <v/>
      </c>
      <c r="N154" s="4" t="str">
        <f>IF(AND(I154="Yes",'Input data'!K160=""),"No",IF(I154="Yes",'Input data'!K160,""))</f>
        <v/>
      </c>
      <c r="O154" s="6" t="str">
        <f>IF(AND(I154="Yes",'Input data'!L160=""),3.5,IF(I154="Yes",'Input data'!L160,""))</f>
        <v/>
      </c>
      <c r="P154" s="6" t="str">
        <f>IF(AND(I154="Yes",'Input data'!M160=""),0.5,IF(I154="Yes",'Input data'!M160,""))</f>
        <v/>
      </c>
      <c r="Q154" s="21" t="str">
        <f>IF(AND(I154="Yes",'Input data'!N160=""),2,IF(I154="Yes",'Input data'!N160,""))</f>
        <v/>
      </c>
      <c r="R154" s="4" t="str">
        <f>IF(AND(I154="Yes",'Input data'!O160=""),"No",IF(I154="Yes",'Input data'!O160,""))</f>
        <v/>
      </c>
      <c r="S154" s="4" t="str">
        <f>IF(AND(I154="Yes",'Input data'!P160=""),"No",IF(I154="Yes",'Input data'!P160,""))</f>
        <v/>
      </c>
      <c r="T154" s="21" t="str">
        <f>IF(AND(I154="Yes",'Input data'!Q160=""),0,IF(I154="Yes",'Input data'!Q160/J154,""))</f>
        <v/>
      </c>
      <c r="U154" s="22" t="str">
        <f>IF(AND(I154="Yes",'Input data'!R160=""),80,IF(I154="Yes",'Input data'!R160,""))</f>
        <v/>
      </c>
    </row>
    <row r="155" spans="1:21" x14ac:dyDescent="0.3">
      <c r="A155" s="4" t="str">
        <f>IF('Input data'!A161="","",'Input data'!A161)</f>
        <v/>
      </c>
      <c r="B155" s="4" t="str">
        <f>IF('Input data'!B161="","",'Input data'!B161)</f>
        <v/>
      </c>
      <c r="C155" s="4" t="str">
        <f>IF('Input data'!C161="","",'Input data'!C161)</f>
        <v/>
      </c>
      <c r="D155" s="4" t="str">
        <f>IF('Input data'!D161="","",'Input data'!D161)</f>
        <v/>
      </c>
      <c r="E155" s="4" t="str">
        <f>IF('Input data'!E161="","",'Input data'!E161)</f>
        <v/>
      </c>
      <c r="F155" s="4" t="str">
        <f>IF('Input data'!F161="","",'Input data'!F161)</f>
        <v/>
      </c>
      <c r="G155" s="20" t="str">
        <f>IF('Input data'!G161=0,"",'Input data'!G161)</f>
        <v/>
      </c>
      <c r="H155" s="9" t="str">
        <f>IF('Input data'!H161="","",'Input data'!H161)</f>
        <v/>
      </c>
      <c r="I155" s="4" t="str">
        <f t="shared" si="6"/>
        <v>No</v>
      </c>
      <c r="J155" s="20" t="str">
        <f t="shared" si="7"/>
        <v/>
      </c>
      <c r="K155" s="9" t="str">
        <f t="shared" si="8"/>
        <v/>
      </c>
      <c r="L155" s="9" t="str">
        <f>IF(AND(I155="Yes",'Input data'!I161=""),10,IF(I155="Yes",'Input data'!I161/J155,""))</f>
        <v/>
      </c>
      <c r="M155" s="21" t="str">
        <f>IF(AND(I155="Yes",'Input data'!J161=""),2,IF(I155="Yes",'Input data'!J161,""))</f>
        <v/>
      </c>
      <c r="N155" s="4" t="str">
        <f>IF(AND(I155="Yes",'Input data'!K161=""),"No",IF(I155="Yes",'Input data'!K161,""))</f>
        <v/>
      </c>
      <c r="O155" s="6" t="str">
        <f>IF(AND(I155="Yes",'Input data'!L161=""),3.5,IF(I155="Yes",'Input data'!L161,""))</f>
        <v/>
      </c>
      <c r="P155" s="6" t="str">
        <f>IF(AND(I155="Yes",'Input data'!M161=""),0.5,IF(I155="Yes",'Input data'!M161,""))</f>
        <v/>
      </c>
      <c r="Q155" s="21" t="str">
        <f>IF(AND(I155="Yes",'Input data'!N161=""),2,IF(I155="Yes",'Input data'!N161,""))</f>
        <v/>
      </c>
      <c r="R155" s="4" t="str">
        <f>IF(AND(I155="Yes",'Input data'!O161=""),"No",IF(I155="Yes",'Input data'!O161,""))</f>
        <v/>
      </c>
      <c r="S155" s="4" t="str">
        <f>IF(AND(I155="Yes",'Input data'!P161=""),"No",IF(I155="Yes",'Input data'!P161,""))</f>
        <v/>
      </c>
      <c r="T155" s="21" t="str">
        <f>IF(AND(I155="Yes",'Input data'!Q161=""),0,IF(I155="Yes",'Input data'!Q161/J155,""))</f>
        <v/>
      </c>
      <c r="U155" s="22" t="str">
        <f>IF(AND(I155="Yes",'Input data'!R161=""),80,IF(I155="Yes",'Input data'!R161,""))</f>
        <v/>
      </c>
    </row>
    <row r="156" spans="1:21" x14ac:dyDescent="0.3">
      <c r="A156" s="4" t="str">
        <f>IF('Input data'!A162="","",'Input data'!A162)</f>
        <v/>
      </c>
      <c r="B156" s="4" t="str">
        <f>IF('Input data'!B162="","",'Input data'!B162)</f>
        <v/>
      </c>
      <c r="C156" s="4" t="str">
        <f>IF('Input data'!C162="","",'Input data'!C162)</f>
        <v/>
      </c>
      <c r="D156" s="4" t="str">
        <f>IF('Input data'!D162="","",'Input data'!D162)</f>
        <v/>
      </c>
      <c r="E156" s="4" t="str">
        <f>IF('Input data'!E162="","",'Input data'!E162)</f>
        <v/>
      </c>
      <c r="F156" s="4" t="str">
        <f>IF('Input data'!F162="","",'Input data'!F162)</f>
        <v/>
      </c>
      <c r="G156" s="20" t="str">
        <f>IF('Input data'!G162=0,"",'Input data'!G162)</f>
        <v/>
      </c>
      <c r="H156" s="9" t="str">
        <f>IF('Input data'!H162="","",'Input data'!H162)</f>
        <v/>
      </c>
      <c r="I156" s="4" t="str">
        <f t="shared" si="6"/>
        <v>No</v>
      </c>
      <c r="J156" s="20" t="str">
        <f t="shared" si="7"/>
        <v/>
      </c>
      <c r="K156" s="9" t="str">
        <f t="shared" si="8"/>
        <v/>
      </c>
      <c r="L156" s="9" t="str">
        <f>IF(AND(I156="Yes",'Input data'!I162=""),10,IF(I156="Yes",'Input data'!I162/J156,""))</f>
        <v/>
      </c>
      <c r="M156" s="21" t="str">
        <f>IF(AND(I156="Yes",'Input data'!J162=""),2,IF(I156="Yes",'Input data'!J162,""))</f>
        <v/>
      </c>
      <c r="N156" s="4" t="str">
        <f>IF(AND(I156="Yes",'Input data'!K162=""),"No",IF(I156="Yes",'Input data'!K162,""))</f>
        <v/>
      </c>
      <c r="O156" s="6" t="str">
        <f>IF(AND(I156="Yes",'Input data'!L162=""),3.5,IF(I156="Yes",'Input data'!L162,""))</f>
        <v/>
      </c>
      <c r="P156" s="6" t="str">
        <f>IF(AND(I156="Yes",'Input data'!M162=""),0.5,IF(I156="Yes",'Input data'!M162,""))</f>
        <v/>
      </c>
      <c r="Q156" s="21" t="str">
        <f>IF(AND(I156="Yes",'Input data'!N162=""),2,IF(I156="Yes",'Input data'!N162,""))</f>
        <v/>
      </c>
      <c r="R156" s="4" t="str">
        <f>IF(AND(I156="Yes",'Input data'!O162=""),"No",IF(I156="Yes",'Input data'!O162,""))</f>
        <v/>
      </c>
      <c r="S156" s="4" t="str">
        <f>IF(AND(I156="Yes",'Input data'!P162=""),"No",IF(I156="Yes",'Input data'!P162,""))</f>
        <v/>
      </c>
      <c r="T156" s="21" t="str">
        <f>IF(AND(I156="Yes",'Input data'!Q162=""),0,IF(I156="Yes",'Input data'!Q162/J156,""))</f>
        <v/>
      </c>
      <c r="U156" s="22" t="str">
        <f>IF(AND(I156="Yes",'Input data'!R162=""),80,IF(I156="Yes",'Input data'!R162,""))</f>
        <v/>
      </c>
    </row>
    <row r="157" spans="1:21" x14ac:dyDescent="0.3">
      <c r="A157" s="4" t="str">
        <f>IF('Input data'!A163="","",'Input data'!A163)</f>
        <v/>
      </c>
      <c r="B157" s="4" t="str">
        <f>IF('Input data'!B163="","",'Input data'!B163)</f>
        <v/>
      </c>
      <c r="C157" s="4" t="str">
        <f>IF('Input data'!C163="","",'Input data'!C163)</f>
        <v/>
      </c>
      <c r="D157" s="4" t="str">
        <f>IF('Input data'!D163="","",'Input data'!D163)</f>
        <v/>
      </c>
      <c r="E157" s="4" t="str">
        <f>IF('Input data'!E163="","",'Input data'!E163)</f>
        <v/>
      </c>
      <c r="F157" s="4" t="str">
        <f>IF('Input data'!F163="","",'Input data'!F163)</f>
        <v/>
      </c>
      <c r="G157" s="20" t="str">
        <f>IF('Input data'!G163=0,"",'Input data'!G163)</f>
        <v/>
      </c>
      <c r="H157" s="9" t="str">
        <f>IF('Input data'!H163="","",'Input data'!H163)</f>
        <v/>
      </c>
      <c r="I157" s="4" t="str">
        <f t="shared" si="6"/>
        <v>No</v>
      </c>
      <c r="J157" s="20" t="str">
        <f t="shared" si="7"/>
        <v/>
      </c>
      <c r="K157" s="9" t="str">
        <f t="shared" si="8"/>
        <v/>
      </c>
      <c r="L157" s="9" t="str">
        <f>IF(AND(I157="Yes",'Input data'!I163=""),10,IF(I157="Yes",'Input data'!I163/J157,""))</f>
        <v/>
      </c>
      <c r="M157" s="21" t="str">
        <f>IF(AND(I157="Yes",'Input data'!J163=""),2,IF(I157="Yes",'Input data'!J163,""))</f>
        <v/>
      </c>
      <c r="N157" s="4" t="str">
        <f>IF(AND(I157="Yes",'Input data'!K163=""),"No",IF(I157="Yes",'Input data'!K163,""))</f>
        <v/>
      </c>
      <c r="O157" s="6" t="str">
        <f>IF(AND(I157="Yes",'Input data'!L163=""),3.5,IF(I157="Yes",'Input data'!L163,""))</f>
        <v/>
      </c>
      <c r="P157" s="6" t="str">
        <f>IF(AND(I157="Yes",'Input data'!M163=""),0.5,IF(I157="Yes",'Input data'!M163,""))</f>
        <v/>
      </c>
      <c r="Q157" s="21" t="str">
        <f>IF(AND(I157="Yes",'Input data'!N163=""),2,IF(I157="Yes",'Input data'!N163,""))</f>
        <v/>
      </c>
      <c r="R157" s="4" t="str">
        <f>IF(AND(I157="Yes",'Input data'!O163=""),"No",IF(I157="Yes",'Input data'!O163,""))</f>
        <v/>
      </c>
      <c r="S157" s="4" t="str">
        <f>IF(AND(I157="Yes",'Input data'!P163=""),"No",IF(I157="Yes",'Input data'!P163,""))</f>
        <v/>
      </c>
      <c r="T157" s="21" t="str">
        <f>IF(AND(I157="Yes",'Input data'!Q163=""),0,IF(I157="Yes",'Input data'!Q163/J157,""))</f>
        <v/>
      </c>
      <c r="U157" s="22" t="str">
        <f>IF(AND(I157="Yes",'Input data'!R163=""),80,IF(I157="Yes",'Input data'!R163,""))</f>
        <v/>
      </c>
    </row>
    <row r="158" spans="1:21" x14ac:dyDescent="0.3">
      <c r="A158" s="4" t="str">
        <f>IF('Input data'!A164="","",'Input data'!A164)</f>
        <v/>
      </c>
      <c r="B158" s="4" t="str">
        <f>IF('Input data'!B164="","",'Input data'!B164)</f>
        <v/>
      </c>
      <c r="C158" s="4" t="str">
        <f>IF('Input data'!C164="","",'Input data'!C164)</f>
        <v/>
      </c>
      <c r="D158" s="4" t="str">
        <f>IF('Input data'!D164="","",'Input data'!D164)</f>
        <v/>
      </c>
      <c r="E158" s="4" t="str">
        <f>IF('Input data'!E164="","",'Input data'!E164)</f>
        <v/>
      </c>
      <c r="F158" s="4" t="str">
        <f>IF('Input data'!F164="","",'Input data'!F164)</f>
        <v/>
      </c>
      <c r="G158" s="20" t="str">
        <f>IF('Input data'!G164=0,"",'Input data'!G164)</f>
        <v/>
      </c>
      <c r="H158" s="9" t="str">
        <f>IF('Input data'!H164="","",'Input data'!H164)</f>
        <v/>
      </c>
      <c r="I158" s="4" t="str">
        <f t="shared" si="6"/>
        <v>No</v>
      </c>
      <c r="J158" s="20" t="str">
        <f t="shared" si="7"/>
        <v/>
      </c>
      <c r="K158" s="9" t="str">
        <f t="shared" si="8"/>
        <v/>
      </c>
      <c r="L158" s="9" t="str">
        <f>IF(AND(I158="Yes",'Input data'!I164=""),10,IF(I158="Yes",'Input data'!I164/J158,""))</f>
        <v/>
      </c>
      <c r="M158" s="21" t="str">
        <f>IF(AND(I158="Yes",'Input data'!J164=""),2,IF(I158="Yes",'Input data'!J164,""))</f>
        <v/>
      </c>
      <c r="N158" s="4" t="str">
        <f>IF(AND(I158="Yes",'Input data'!K164=""),"No",IF(I158="Yes",'Input data'!K164,""))</f>
        <v/>
      </c>
      <c r="O158" s="6" t="str">
        <f>IF(AND(I158="Yes",'Input data'!L164=""),3.5,IF(I158="Yes",'Input data'!L164,""))</f>
        <v/>
      </c>
      <c r="P158" s="6" t="str">
        <f>IF(AND(I158="Yes",'Input data'!M164=""),0.5,IF(I158="Yes",'Input data'!M164,""))</f>
        <v/>
      </c>
      <c r="Q158" s="21" t="str">
        <f>IF(AND(I158="Yes",'Input data'!N164=""),2,IF(I158="Yes",'Input data'!N164,""))</f>
        <v/>
      </c>
      <c r="R158" s="4" t="str">
        <f>IF(AND(I158="Yes",'Input data'!O164=""),"No",IF(I158="Yes",'Input data'!O164,""))</f>
        <v/>
      </c>
      <c r="S158" s="4" t="str">
        <f>IF(AND(I158="Yes",'Input data'!P164=""),"No",IF(I158="Yes",'Input data'!P164,""))</f>
        <v/>
      </c>
      <c r="T158" s="21" t="str">
        <f>IF(AND(I158="Yes",'Input data'!Q164=""),0,IF(I158="Yes",'Input data'!Q164/J158,""))</f>
        <v/>
      </c>
      <c r="U158" s="22" t="str">
        <f>IF(AND(I158="Yes",'Input data'!R164=""),80,IF(I158="Yes",'Input data'!R164,""))</f>
        <v/>
      </c>
    </row>
    <row r="159" spans="1:21" x14ac:dyDescent="0.3">
      <c r="A159" s="4" t="str">
        <f>IF('Input data'!A165="","",'Input data'!A165)</f>
        <v/>
      </c>
      <c r="B159" s="4" t="str">
        <f>IF('Input data'!B165="","",'Input data'!B165)</f>
        <v/>
      </c>
      <c r="C159" s="4" t="str">
        <f>IF('Input data'!C165="","",'Input data'!C165)</f>
        <v/>
      </c>
      <c r="D159" s="4" t="str">
        <f>IF('Input data'!D165="","",'Input data'!D165)</f>
        <v/>
      </c>
      <c r="E159" s="4" t="str">
        <f>IF('Input data'!E165="","",'Input data'!E165)</f>
        <v/>
      </c>
      <c r="F159" s="4" t="str">
        <f>IF('Input data'!F165="","",'Input data'!F165)</f>
        <v/>
      </c>
      <c r="G159" s="20" t="str">
        <f>IF('Input data'!G165=0,"",'Input data'!G165)</f>
        <v/>
      </c>
      <c r="H159" s="9" t="str">
        <f>IF('Input data'!H165="","",'Input data'!H165)</f>
        <v/>
      </c>
      <c r="I159" s="4" t="str">
        <f t="shared" si="6"/>
        <v>No</v>
      </c>
      <c r="J159" s="20" t="str">
        <f t="shared" si="7"/>
        <v/>
      </c>
      <c r="K159" s="9" t="str">
        <f t="shared" si="8"/>
        <v/>
      </c>
      <c r="L159" s="9" t="str">
        <f>IF(AND(I159="Yes",'Input data'!I165=""),10,IF(I159="Yes",'Input data'!I165/J159,""))</f>
        <v/>
      </c>
      <c r="M159" s="21" t="str">
        <f>IF(AND(I159="Yes",'Input data'!J165=""),2,IF(I159="Yes",'Input data'!J165,""))</f>
        <v/>
      </c>
      <c r="N159" s="4" t="str">
        <f>IF(AND(I159="Yes",'Input data'!K165=""),"No",IF(I159="Yes",'Input data'!K165,""))</f>
        <v/>
      </c>
      <c r="O159" s="6" t="str">
        <f>IF(AND(I159="Yes",'Input data'!L165=""),3.5,IF(I159="Yes",'Input data'!L165,""))</f>
        <v/>
      </c>
      <c r="P159" s="6" t="str">
        <f>IF(AND(I159="Yes",'Input data'!M165=""),0.5,IF(I159="Yes",'Input data'!M165,""))</f>
        <v/>
      </c>
      <c r="Q159" s="21" t="str">
        <f>IF(AND(I159="Yes",'Input data'!N165=""),2,IF(I159="Yes",'Input data'!N165,""))</f>
        <v/>
      </c>
      <c r="R159" s="4" t="str">
        <f>IF(AND(I159="Yes",'Input data'!O165=""),"No",IF(I159="Yes",'Input data'!O165,""))</f>
        <v/>
      </c>
      <c r="S159" s="4" t="str">
        <f>IF(AND(I159="Yes",'Input data'!P165=""),"No",IF(I159="Yes",'Input data'!P165,""))</f>
        <v/>
      </c>
      <c r="T159" s="21" t="str">
        <f>IF(AND(I159="Yes",'Input data'!Q165=""),0,IF(I159="Yes",'Input data'!Q165/J159,""))</f>
        <v/>
      </c>
      <c r="U159" s="22" t="str">
        <f>IF(AND(I159="Yes",'Input data'!R165=""),80,IF(I159="Yes",'Input data'!R165,""))</f>
        <v/>
      </c>
    </row>
    <row r="160" spans="1:21" x14ac:dyDescent="0.3">
      <c r="A160" s="4" t="str">
        <f>IF('Input data'!A166="","",'Input data'!A166)</f>
        <v/>
      </c>
      <c r="B160" s="4" t="str">
        <f>IF('Input data'!B166="","",'Input data'!B166)</f>
        <v/>
      </c>
      <c r="C160" s="4" t="str">
        <f>IF('Input data'!C166="","",'Input data'!C166)</f>
        <v/>
      </c>
      <c r="D160" s="4" t="str">
        <f>IF('Input data'!D166="","",'Input data'!D166)</f>
        <v/>
      </c>
      <c r="E160" s="4" t="str">
        <f>IF('Input data'!E166="","",'Input data'!E166)</f>
        <v/>
      </c>
      <c r="F160" s="4" t="str">
        <f>IF('Input data'!F166="","",'Input data'!F166)</f>
        <v/>
      </c>
      <c r="G160" s="20" t="str">
        <f>IF('Input data'!G166=0,"",'Input data'!G166)</f>
        <v/>
      </c>
      <c r="H160" s="9" t="str">
        <f>IF('Input data'!H166="","",'Input data'!H166)</f>
        <v/>
      </c>
      <c r="I160" s="4" t="str">
        <f t="shared" si="6"/>
        <v>No</v>
      </c>
      <c r="J160" s="20" t="str">
        <f t="shared" si="7"/>
        <v/>
      </c>
      <c r="K160" s="9" t="str">
        <f t="shared" si="8"/>
        <v/>
      </c>
      <c r="L160" s="9" t="str">
        <f>IF(AND(I160="Yes",'Input data'!I166=""),10,IF(I160="Yes",'Input data'!I166/J160,""))</f>
        <v/>
      </c>
      <c r="M160" s="21" t="str">
        <f>IF(AND(I160="Yes",'Input data'!J166=""),2,IF(I160="Yes",'Input data'!J166,""))</f>
        <v/>
      </c>
      <c r="N160" s="4" t="str">
        <f>IF(AND(I160="Yes",'Input data'!K166=""),"No",IF(I160="Yes",'Input data'!K166,""))</f>
        <v/>
      </c>
      <c r="O160" s="6" t="str">
        <f>IF(AND(I160="Yes",'Input data'!L166=""),3.5,IF(I160="Yes",'Input data'!L166,""))</f>
        <v/>
      </c>
      <c r="P160" s="6" t="str">
        <f>IF(AND(I160="Yes",'Input data'!M166=""),0.5,IF(I160="Yes",'Input data'!M166,""))</f>
        <v/>
      </c>
      <c r="Q160" s="21" t="str">
        <f>IF(AND(I160="Yes",'Input data'!N166=""),2,IF(I160="Yes",'Input data'!N166,""))</f>
        <v/>
      </c>
      <c r="R160" s="4" t="str">
        <f>IF(AND(I160="Yes",'Input data'!O166=""),"No",IF(I160="Yes",'Input data'!O166,""))</f>
        <v/>
      </c>
      <c r="S160" s="4" t="str">
        <f>IF(AND(I160="Yes",'Input data'!P166=""),"No",IF(I160="Yes",'Input data'!P166,""))</f>
        <v/>
      </c>
      <c r="T160" s="21" t="str">
        <f>IF(AND(I160="Yes",'Input data'!Q166=""),0,IF(I160="Yes",'Input data'!Q166/J160,""))</f>
        <v/>
      </c>
      <c r="U160" s="22" t="str">
        <f>IF(AND(I160="Yes",'Input data'!R166=""),80,IF(I160="Yes",'Input data'!R166,""))</f>
        <v/>
      </c>
    </row>
    <row r="161" spans="1:21" x14ac:dyDescent="0.3">
      <c r="A161" s="4" t="str">
        <f>IF('Input data'!A167="","",'Input data'!A167)</f>
        <v/>
      </c>
      <c r="B161" s="4" t="str">
        <f>IF('Input data'!B167="","",'Input data'!B167)</f>
        <v/>
      </c>
      <c r="C161" s="4" t="str">
        <f>IF('Input data'!C167="","",'Input data'!C167)</f>
        <v/>
      </c>
      <c r="D161" s="4" t="str">
        <f>IF('Input data'!D167="","",'Input data'!D167)</f>
        <v/>
      </c>
      <c r="E161" s="4" t="str">
        <f>IF('Input data'!E167="","",'Input data'!E167)</f>
        <v/>
      </c>
      <c r="F161" s="4" t="str">
        <f>IF('Input data'!F167="","",'Input data'!F167)</f>
        <v/>
      </c>
      <c r="G161" s="20" t="str">
        <f>IF('Input data'!G167=0,"",'Input data'!G167)</f>
        <v/>
      </c>
      <c r="H161" s="9" t="str">
        <f>IF('Input data'!H167="","",'Input data'!H167)</f>
        <v/>
      </c>
      <c r="I161" s="4" t="str">
        <f t="shared" si="6"/>
        <v>No</v>
      </c>
      <c r="J161" s="20" t="str">
        <f t="shared" si="7"/>
        <v/>
      </c>
      <c r="K161" s="9" t="str">
        <f t="shared" si="8"/>
        <v/>
      </c>
      <c r="L161" s="9" t="str">
        <f>IF(AND(I161="Yes",'Input data'!I167=""),10,IF(I161="Yes",'Input data'!I167/J161,""))</f>
        <v/>
      </c>
      <c r="M161" s="21" t="str">
        <f>IF(AND(I161="Yes",'Input data'!J167=""),2,IF(I161="Yes",'Input data'!J167,""))</f>
        <v/>
      </c>
      <c r="N161" s="4" t="str">
        <f>IF(AND(I161="Yes",'Input data'!K167=""),"No",IF(I161="Yes",'Input data'!K167,""))</f>
        <v/>
      </c>
      <c r="O161" s="6" t="str">
        <f>IF(AND(I161="Yes",'Input data'!L167=""),3.5,IF(I161="Yes",'Input data'!L167,""))</f>
        <v/>
      </c>
      <c r="P161" s="6" t="str">
        <f>IF(AND(I161="Yes",'Input data'!M167=""),0.5,IF(I161="Yes",'Input data'!M167,""))</f>
        <v/>
      </c>
      <c r="Q161" s="21" t="str">
        <f>IF(AND(I161="Yes",'Input data'!N167=""),2,IF(I161="Yes",'Input data'!N167,""))</f>
        <v/>
      </c>
      <c r="R161" s="4" t="str">
        <f>IF(AND(I161="Yes",'Input data'!O167=""),"No",IF(I161="Yes",'Input data'!O167,""))</f>
        <v/>
      </c>
      <c r="S161" s="4" t="str">
        <f>IF(AND(I161="Yes",'Input data'!P167=""),"No",IF(I161="Yes",'Input data'!P167,""))</f>
        <v/>
      </c>
      <c r="T161" s="21" t="str">
        <f>IF(AND(I161="Yes",'Input data'!Q167=""),0,IF(I161="Yes",'Input data'!Q167/J161,""))</f>
        <v/>
      </c>
      <c r="U161" s="22" t="str">
        <f>IF(AND(I161="Yes",'Input data'!R167=""),80,IF(I161="Yes",'Input data'!R167,""))</f>
        <v/>
      </c>
    </row>
    <row r="162" spans="1:21" x14ac:dyDescent="0.3">
      <c r="A162" s="4" t="str">
        <f>IF('Input data'!A168="","",'Input data'!A168)</f>
        <v/>
      </c>
      <c r="B162" s="4" t="str">
        <f>IF('Input data'!B168="","",'Input data'!B168)</f>
        <v/>
      </c>
      <c r="C162" s="4" t="str">
        <f>IF('Input data'!C168="","",'Input data'!C168)</f>
        <v/>
      </c>
      <c r="D162" s="4" t="str">
        <f>IF('Input data'!D168="","",'Input data'!D168)</f>
        <v/>
      </c>
      <c r="E162" s="4" t="str">
        <f>IF('Input data'!E168="","",'Input data'!E168)</f>
        <v/>
      </c>
      <c r="F162" s="4" t="str">
        <f>IF('Input data'!F168="","",'Input data'!F168)</f>
        <v/>
      </c>
      <c r="G162" s="20" t="str">
        <f>IF('Input data'!G168=0,"",'Input data'!G168)</f>
        <v/>
      </c>
      <c r="H162" s="9" t="str">
        <f>IF('Input data'!H168="","",'Input data'!H168)</f>
        <v/>
      </c>
      <c r="I162" s="4" t="str">
        <f t="shared" si="6"/>
        <v>No</v>
      </c>
      <c r="J162" s="20" t="str">
        <f t="shared" si="7"/>
        <v/>
      </c>
      <c r="K162" s="9" t="str">
        <f t="shared" si="8"/>
        <v/>
      </c>
      <c r="L162" s="9" t="str">
        <f>IF(AND(I162="Yes",'Input data'!I168=""),10,IF(I162="Yes",'Input data'!I168/J162,""))</f>
        <v/>
      </c>
      <c r="M162" s="21" t="str">
        <f>IF(AND(I162="Yes",'Input data'!J168=""),2,IF(I162="Yes",'Input data'!J168,""))</f>
        <v/>
      </c>
      <c r="N162" s="4" t="str">
        <f>IF(AND(I162="Yes",'Input data'!K168=""),"No",IF(I162="Yes",'Input data'!K168,""))</f>
        <v/>
      </c>
      <c r="O162" s="6" t="str">
        <f>IF(AND(I162="Yes",'Input data'!L168=""),3.5,IF(I162="Yes",'Input data'!L168,""))</f>
        <v/>
      </c>
      <c r="P162" s="6" t="str">
        <f>IF(AND(I162="Yes",'Input data'!M168=""),0.5,IF(I162="Yes",'Input data'!M168,""))</f>
        <v/>
      </c>
      <c r="Q162" s="21" t="str">
        <f>IF(AND(I162="Yes",'Input data'!N168=""),2,IF(I162="Yes",'Input data'!N168,""))</f>
        <v/>
      </c>
      <c r="R162" s="4" t="str">
        <f>IF(AND(I162="Yes",'Input data'!O168=""),"No",IF(I162="Yes",'Input data'!O168,""))</f>
        <v/>
      </c>
      <c r="S162" s="4" t="str">
        <f>IF(AND(I162="Yes",'Input data'!P168=""),"No",IF(I162="Yes",'Input data'!P168,""))</f>
        <v/>
      </c>
      <c r="T162" s="21" t="str">
        <f>IF(AND(I162="Yes",'Input data'!Q168=""),0,IF(I162="Yes",'Input data'!Q168/J162,""))</f>
        <v/>
      </c>
      <c r="U162" s="22" t="str">
        <f>IF(AND(I162="Yes",'Input data'!R168=""),80,IF(I162="Yes",'Input data'!R168,""))</f>
        <v/>
      </c>
    </row>
    <row r="163" spans="1:21" x14ac:dyDescent="0.3">
      <c r="A163" s="4" t="str">
        <f>IF('Input data'!A169="","",'Input data'!A169)</f>
        <v/>
      </c>
      <c r="B163" s="4" t="str">
        <f>IF('Input data'!B169="","",'Input data'!B169)</f>
        <v/>
      </c>
      <c r="C163" s="4" t="str">
        <f>IF('Input data'!C169="","",'Input data'!C169)</f>
        <v/>
      </c>
      <c r="D163" s="4" t="str">
        <f>IF('Input data'!D169="","",'Input data'!D169)</f>
        <v/>
      </c>
      <c r="E163" s="4" t="str">
        <f>IF('Input data'!E169="","",'Input data'!E169)</f>
        <v/>
      </c>
      <c r="F163" s="4" t="str">
        <f>IF('Input data'!F169="","",'Input data'!F169)</f>
        <v/>
      </c>
      <c r="G163" s="20" t="str">
        <f>IF('Input data'!G169=0,"",'Input data'!G169)</f>
        <v/>
      </c>
      <c r="H163" s="9" t="str">
        <f>IF('Input data'!H169="","",'Input data'!H169)</f>
        <v/>
      </c>
      <c r="I163" s="4" t="str">
        <f t="shared" si="6"/>
        <v>No</v>
      </c>
      <c r="J163" s="20" t="str">
        <f t="shared" si="7"/>
        <v/>
      </c>
      <c r="K163" s="9" t="str">
        <f t="shared" si="8"/>
        <v/>
      </c>
      <c r="L163" s="9" t="str">
        <f>IF(AND(I163="Yes",'Input data'!I169=""),10,IF(I163="Yes",'Input data'!I169/J163,""))</f>
        <v/>
      </c>
      <c r="M163" s="21" t="str">
        <f>IF(AND(I163="Yes",'Input data'!J169=""),2,IF(I163="Yes",'Input data'!J169,""))</f>
        <v/>
      </c>
      <c r="N163" s="4" t="str">
        <f>IF(AND(I163="Yes",'Input data'!K169=""),"No",IF(I163="Yes",'Input data'!K169,""))</f>
        <v/>
      </c>
      <c r="O163" s="6" t="str">
        <f>IF(AND(I163="Yes",'Input data'!L169=""),3.5,IF(I163="Yes",'Input data'!L169,""))</f>
        <v/>
      </c>
      <c r="P163" s="6" t="str">
        <f>IF(AND(I163="Yes",'Input data'!M169=""),0.5,IF(I163="Yes",'Input data'!M169,""))</f>
        <v/>
      </c>
      <c r="Q163" s="21" t="str">
        <f>IF(AND(I163="Yes",'Input data'!N169=""),2,IF(I163="Yes",'Input data'!N169,""))</f>
        <v/>
      </c>
      <c r="R163" s="4" t="str">
        <f>IF(AND(I163="Yes",'Input data'!O169=""),"No",IF(I163="Yes",'Input data'!O169,""))</f>
        <v/>
      </c>
      <c r="S163" s="4" t="str">
        <f>IF(AND(I163="Yes",'Input data'!P169=""),"No",IF(I163="Yes",'Input data'!P169,""))</f>
        <v/>
      </c>
      <c r="T163" s="21" t="str">
        <f>IF(AND(I163="Yes",'Input data'!Q169=""),0,IF(I163="Yes",'Input data'!Q169/J163,""))</f>
        <v/>
      </c>
      <c r="U163" s="22" t="str">
        <f>IF(AND(I163="Yes",'Input data'!R169=""),80,IF(I163="Yes",'Input data'!R169,""))</f>
        <v/>
      </c>
    </row>
    <row r="164" spans="1:21" x14ac:dyDescent="0.3">
      <c r="A164" s="4" t="str">
        <f>IF('Input data'!A170="","",'Input data'!A170)</f>
        <v/>
      </c>
      <c r="B164" s="4" t="str">
        <f>IF('Input data'!B170="","",'Input data'!B170)</f>
        <v/>
      </c>
      <c r="C164" s="4" t="str">
        <f>IF('Input data'!C170="","",'Input data'!C170)</f>
        <v/>
      </c>
      <c r="D164" s="4" t="str">
        <f>IF('Input data'!D170="","",'Input data'!D170)</f>
        <v/>
      </c>
      <c r="E164" s="4" t="str">
        <f>IF('Input data'!E170="","",'Input data'!E170)</f>
        <v/>
      </c>
      <c r="F164" s="4" t="str">
        <f>IF('Input data'!F170="","",'Input data'!F170)</f>
        <v/>
      </c>
      <c r="G164" s="20" t="str">
        <f>IF('Input data'!G170=0,"",'Input data'!G170)</f>
        <v/>
      </c>
      <c r="H164" s="9" t="str">
        <f>IF('Input data'!H170="","",'Input data'!H170)</f>
        <v/>
      </c>
      <c r="I164" s="4" t="str">
        <f t="shared" si="6"/>
        <v>No</v>
      </c>
      <c r="J164" s="20" t="str">
        <f t="shared" si="7"/>
        <v/>
      </c>
      <c r="K164" s="9" t="str">
        <f t="shared" si="8"/>
        <v/>
      </c>
      <c r="L164" s="9" t="str">
        <f>IF(AND(I164="Yes",'Input data'!I170=""),10,IF(I164="Yes",'Input data'!I170/J164,""))</f>
        <v/>
      </c>
      <c r="M164" s="21" t="str">
        <f>IF(AND(I164="Yes",'Input data'!J170=""),2,IF(I164="Yes",'Input data'!J170,""))</f>
        <v/>
      </c>
      <c r="N164" s="4" t="str">
        <f>IF(AND(I164="Yes",'Input data'!K170=""),"No",IF(I164="Yes",'Input data'!K170,""))</f>
        <v/>
      </c>
      <c r="O164" s="6" t="str">
        <f>IF(AND(I164="Yes",'Input data'!L170=""),3.5,IF(I164="Yes",'Input data'!L170,""))</f>
        <v/>
      </c>
      <c r="P164" s="6" t="str">
        <f>IF(AND(I164="Yes",'Input data'!M170=""),0.5,IF(I164="Yes",'Input data'!M170,""))</f>
        <v/>
      </c>
      <c r="Q164" s="21" t="str">
        <f>IF(AND(I164="Yes",'Input data'!N170=""),2,IF(I164="Yes",'Input data'!N170,""))</f>
        <v/>
      </c>
      <c r="R164" s="4" t="str">
        <f>IF(AND(I164="Yes",'Input data'!O170=""),"No",IF(I164="Yes",'Input data'!O170,""))</f>
        <v/>
      </c>
      <c r="S164" s="4" t="str">
        <f>IF(AND(I164="Yes",'Input data'!P170=""),"No",IF(I164="Yes",'Input data'!P170,""))</f>
        <v/>
      </c>
      <c r="T164" s="21" t="str">
        <f>IF(AND(I164="Yes",'Input data'!Q170=""),0,IF(I164="Yes",'Input data'!Q170/J164,""))</f>
        <v/>
      </c>
      <c r="U164" s="22" t="str">
        <f>IF(AND(I164="Yes",'Input data'!R170=""),80,IF(I164="Yes",'Input data'!R170,""))</f>
        <v/>
      </c>
    </row>
    <row r="165" spans="1:21" x14ac:dyDescent="0.3">
      <c r="A165" s="4" t="str">
        <f>IF('Input data'!A171="","",'Input data'!A171)</f>
        <v/>
      </c>
      <c r="B165" s="4" t="str">
        <f>IF('Input data'!B171="","",'Input data'!B171)</f>
        <v/>
      </c>
      <c r="C165" s="4" t="str">
        <f>IF('Input data'!C171="","",'Input data'!C171)</f>
        <v/>
      </c>
      <c r="D165" s="4" t="str">
        <f>IF('Input data'!D171="","",'Input data'!D171)</f>
        <v/>
      </c>
      <c r="E165" s="4" t="str">
        <f>IF('Input data'!E171="","",'Input data'!E171)</f>
        <v/>
      </c>
      <c r="F165" s="4" t="str">
        <f>IF('Input data'!F171="","",'Input data'!F171)</f>
        <v/>
      </c>
      <c r="G165" s="20" t="str">
        <f>IF('Input data'!G171=0,"",'Input data'!G171)</f>
        <v/>
      </c>
      <c r="H165" s="9" t="str">
        <f>IF('Input data'!H171="","",'Input data'!H171)</f>
        <v/>
      </c>
      <c r="I165" s="4" t="str">
        <f t="shared" si="6"/>
        <v>No</v>
      </c>
      <c r="J165" s="20" t="str">
        <f t="shared" si="7"/>
        <v/>
      </c>
      <c r="K165" s="9" t="str">
        <f t="shared" si="8"/>
        <v/>
      </c>
      <c r="L165" s="9" t="str">
        <f>IF(AND(I165="Yes",'Input data'!I171=""),10,IF(I165="Yes",'Input data'!I171/J165,""))</f>
        <v/>
      </c>
      <c r="M165" s="21" t="str">
        <f>IF(AND(I165="Yes",'Input data'!J171=""),2,IF(I165="Yes",'Input data'!J171,""))</f>
        <v/>
      </c>
      <c r="N165" s="4" t="str">
        <f>IF(AND(I165="Yes",'Input data'!K171=""),"No",IF(I165="Yes",'Input data'!K171,""))</f>
        <v/>
      </c>
      <c r="O165" s="6" t="str">
        <f>IF(AND(I165="Yes",'Input data'!L171=""),3.5,IF(I165="Yes",'Input data'!L171,""))</f>
        <v/>
      </c>
      <c r="P165" s="6" t="str">
        <f>IF(AND(I165="Yes",'Input data'!M171=""),0.5,IF(I165="Yes",'Input data'!M171,""))</f>
        <v/>
      </c>
      <c r="Q165" s="21" t="str">
        <f>IF(AND(I165="Yes",'Input data'!N171=""),2,IF(I165="Yes",'Input data'!N171,""))</f>
        <v/>
      </c>
      <c r="R165" s="4" t="str">
        <f>IF(AND(I165="Yes",'Input data'!O171=""),"No",IF(I165="Yes",'Input data'!O171,""))</f>
        <v/>
      </c>
      <c r="S165" s="4" t="str">
        <f>IF(AND(I165="Yes",'Input data'!P171=""),"No",IF(I165="Yes",'Input data'!P171,""))</f>
        <v/>
      </c>
      <c r="T165" s="21" t="str">
        <f>IF(AND(I165="Yes",'Input data'!Q171=""),0,IF(I165="Yes",'Input data'!Q171/J165,""))</f>
        <v/>
      </c>
      <c r="U165" s="22" t="str">
        <f>IF(AND(I165="Yes",'Input data'!R171=""),80,IF(I165="Yes",'Input data'!R171,""))</f>
        <v/>
      </c>
    </row>
    <row r="166" spans="1:21" x14ac:dyDescent="0.3">
      <c r="A166" s="4" t="str">
        <f>IF('Input data'!A172="","",'Input data'!A172)</f>
        <v/>
      </c>
      <c r="B166" s="4" t="str">
        <f>IF('Input data'!B172="","",'Input data'!B172)</f>
        <v/>
      </c>
      <c r="C166" s="4" t="str">
        <f>IF('Input data'!C172="","",'Input data'!C172)</f>
        <v/>
      </c>
      <c r="D166" s="4" t="str">
        <f>IF('Input data'!D172="","",'Input data'!D172)</f>
        <v/>
      </c>
      <c r="E166" s="4" t="str">
        <f>IF('Input data'!E172="","",'Input data'!E172)</f>
        <v/>
      </c>
      <c r="F166" s="4" t="str">
        <f>IF('Input data'!F172="","",'Input data'!F172)</f>
        <v/>
      </c>
      <c r="G166" s="20" t="str">
        <f>IF('Input data'!G172=0,"",'Input data'!G172)</f>
        <v/>
      </c>
      <c r="H166" s="9" t="str">
        <f>IF('Input data'!H172="","",'Input data'!H172)</f>
        <v/>
      </c>
      <c r="I166" s="4" t="str">
        <f t="shared" si="6"/>
        <v>No</v>
      </c>
      <c r="J166" s="20" t="str">
        <f t="shared" si="7"/>
        <v/>
      </c>
      <c r="K166" s="9" t="str">
        <f t="shared" si="8"/>
        <v/>
      </c>
      <c r="L166" s="9" t="str">
        <f>IF(AND(I166="Yes",'Input data'!I172=""),10,IF(I166="Yes",'Input data'!I172/J166,""))</f>
        <v/>
      </c>
      <c r="M166" s="21" t="str">
        <f>IF(AND(I166="Yes",'Input data'!J172=""),2,IF(I166="Yes",'Input data'!J172,""))</f>
        <v/>
      </c>
      <c r="N166" s="4" t="str">
        <f>IF(AND(I166="Yes",'Input data'!K172=""),"No",IF(I166="Yes",'Input data'!K172,""))</f>
        <v/>
      </c>
      <c r="O166" s="6" t="str">
        <f>IF(AND(I166="Yes",'Input data'!L172=""),3.5,IF(I166="Yes",'Input data'!L172,""))</f>
        <v/>
      </c>
      <c r="P166" s="6" t="str">
        <f>IF(AND(I166="Yes",'Input data'!M172=""),0.5,IF(I166="Yes",'Input data'!M172,""))</f>
        <v/>
      </c>
      <c r="Q166" s="21" t="str">
        <f>IF(AND(I166="Yes",'Input data'!N172=""),2,IF(I166="Yes",'Input data'!N172,""))</f>
        <v/>
      </c>
      <c r="R166" s="4" t="str">
        <f>IF(AND(I166="Yes",'Input data'!O172=""),"No",IF(I166="Yes",'Input data'!O172,""))</f>
        <v/>
      </c>
      <c r="S166" s="4" t="str">
        <f>IF(AND(I166="Yes",'Input data'!P172=""),"No",IF(I166="Yes",'Input data'!P172,""))</f>
        <v/>
      </c>
      <c r="T166" s="21" t="str">
        <f>IF(AND(I166="Yes",'Input data'!Q172=""),0,IF(I166="Yes",'Input data'!Q172/J166,""))</f>
        <v/>
      </c>
      <c r="U166" s="22" t="str">
        <f>IF(AND(I166="Yes",'Input data'!R172=""),80,IF(I166="Yes",'Input data'!R172,""))</f>
        <v/>
      </c>
    </row>
    <row r="167" spans="1:21" x14ac:dyDescent="0.3">
      <c r="A167" s="4" t="str">
        <f>IF('Input data'!A173="","",'Input data'!A173)</f>
        <v/>
      </c>
      <c r="B167" s="4" t="str">
        <f>IF('Input data'!B173="","",'Input data'!B173)</f>
        <v/>
      </c>
      <c r="C167" s="4" t="str">
        <f>IF('Input data'!C173="","",'Input data'!C173)</f>
        <v/>
      </c>
      <c r="D167" s="4" t="str">
        <f>IF('Input data'!D173="","",'Input data'!D173)</f>
        <v/>
      </c>
      <c r="E167" s="4" t="str">
        <f>IF('Input data'!E173="","",'Input data'!E173)</f>
        <v/>
      </c>
      <c r="F167" s="4" t="str">
        <f>IF('Input data'!F173="","",'Input data'!F173)</f>
        <v/>
      </c>
      <c r="G167" s="20" t="str">
        <f>IF('Input data'!G173=0,"",'Input data'!G173)</f>
        <v/>
      </c>
      <c r="H167" s="9" t="str">
        <f>IF('Input data'!H173="","",'Input data'!H173)</f>
        <v/>
      </c>
      <c r="I167" s="4" t="str">
        <f t="shared" si="6"/>
        <v>No</v>
      </c>
      <c r="J167" s="20" t="str">
        <f t="shared" si="7"/>
        <v/>
      </c>
      <c r="K167" s="9" t="str">
        <f t="shared" si="8"/>
        <v/>
      </c>
      <c r="L167" s="9" t="str">
        <f>IF(AND(I167="Yes",'Input data'!I173=""),10,IF(I167="Yes",'Input data'!I173/J167,""))</f>
        <v/>
      </c>
      <c r="M167" s="21" t="str">
        <f>IF(AND(I167="Yes",'Input data'!J173=""),2,IF(I167="Yes",'Input data'!J173,""))</f>
        <v/>
      </c>
      <c r="N167" s="4" t="str">
        <f>IF(AND(I167="Yes",'Input data'!K173=""),"No",IF(I167="Yes",'Input data'!K173,""))</f>
        <v/>
      </c>
      <c r="O167" s="6" t="str">
        <f>IF(AND(I167="Yes",'Input data'!L173=""),3.5,IF(I167="Yes",'Input data'!L173,""))</f>
        <v/>
      </c>
      <c r="P167" s="6" t="str">
        <f>IF(AND(I167="Yes",'Input data'!M173=""),0.5,IF(I167="Yes",'Input data'!M173,""))</f>
        <v/>
      </c>
      <c r="Q167" s="21" t="str">
        <f>IF(AND(I167="Yes",'Input data'!N173=""),2,IF(I167="Yes",'Input data'!N173,""))</f>
        <v/>
      </c>
      <c r="R167" s="4" t="str">
        <f>IF(AND(I167="Yes",'Input data'!O173=""),"No",IF(I167="Yes",'Input data'!O173,""))</f>
        <v/>
      </c>
      <c r="S167" s="4" t="str">
        <f>IF(AND(I167="Yes",'Input data'!P173=""),"No",IF(I167="Yes",'Input data'!P173,""))</f>
        <v/>
      </c>
      <c r="T167" s="21" t="str">
        <f>IF(AND(I167="Yes",'Input data'!Q173=""),0,IF(I167="Yes",'Input data'!Q173/J167,""))</f>
        <v/>
      </c>
      <c r="U167" s="22" t="str">
        <f>IF(AND(I167="Yes",'Input data'!R173=""),80,IF(I167="Yes",'Input data'!R173,""))</f>
        <v/>
      </c>
    </row>
    <row r="168" spans="1:21" x14ac:dyDescent="0.3">
      <c r="A168" s="4" t="str">
        <f>IF('Input data'!A174="","",'Input data'!A174)</f>
        <v/>
      </c>
      <c r="B168" s="4" t="str">
        <f>IF('Input data'!B174="","",'Input data'!B174)</f>
        <v/>
      </c>
      <c r="C168" s="4" t="str">
        <f>IF('Input data'!C174="","",'Input data'!C174)</f>
        <v/>
      </c>
      <c r="D168" s="4" t="str">
        <f>IF('Input data'!D174="","",'Input data'!D174)</f>
        <v/>
      </c>
      <c r="E168" s="4" t="str">
        <f>IF('Input data'!E174="","",'Input data'!E174)</f>
        <v/>
      </c>
      <c r="F168" s="4" t="str">
        <f>IF('Input data'!F174="","",'Input data'!F174)</f>
        <v/>
      </c>
      <c r="G168" s="20" t="str">
        <f>IF('Input data'!G174=0,"",'Input data'!G174)</f>
        <v/>
      </c>
      <c r="H168" s="9" t="str">
        <f>IF('Input data'!H174="","",'Input data'!H174)</f>
        <v/>
      </c>
      <c r="I168" s="4" t="str">
        <f t="shared" si="6"/>
        <v>No</v>
      </c>
      <c r="J168" s="20" t="str">
        <f t="shared" si="7"/>
        <v/>
      </c>
      <c r="K168" s="9" t="str">
        <f t="shared" si="8"/>
        <v/>
      </c>
      <c r="L168" s="9" t="str">
        <f>IF(AND(I168="Yes",'Input data'!I174=""),10,IF(I168="Yes",'Input data'!I174/J168,""))</f>
        <v/>
      </c>
      <c r="M168" s="21" t="str">
        <f>IF(AND(I168="Yes",'Input data'!J174=""),2,IF(I168="Yes",'Input data'!J174,""))</f>
        <v/>
      </c>
      <c r="N168" s="4" t="str">
        <f>IF(AND(I168="Yes",'Input data'!K174=""),"No",IF(I168="Yes",'Input data'!K174,""))</f>
        <v/>
      </c>
      <c r="O168" s="6" t="str">
        <f>IF(AND(I168="Yes",'Input data'!L174=""),3.5,IF(I168="Yes",'Input data'!L174,""))</f>
        <v/>
      </c>
      <c r="P168" s="6" t="str">
        <f>IF(AND(I168="Yes",'Input data'!M174=""),0.5,IF(I168="Yes",'Input data'!M174,""))</f>
        <v/>
      </c>
      <c r="Q168" s="21" t="str">
        <f>IF(AND(I168="Yes",'Input data'!N174=""),2,IF(I168="Yes",'Input data'!N174,""))</f>
        <v/>
      </c>
      <c r="R168" s="4" t="str">
        <f>IF(AND(I168="Yes",'Input data'!O174=""),"No",IF(I168="Yes",'Input data'!O174,""))</f>
        <v/>
      </c>
      <c r="S168" s="4" t="str">
        <f>IF(AND(I168="Yes",'Input data'!P174=""),"No",IF(I168="Yes",'Input data'!P174,""))</f>
        <v/>
      </c>
      <c r="T168" s="21" t="str">
        <f>IF(AND(I168="Yes",'Input data'!Q174=""),0,IF(I168="Yes",'Input data'!Q174/J168,""))</f>
        <v/>
      </c>
      <c r="U168" s="22" t="str">
        <f>IF(AND(I168="Yes",'Input data'!R174=""),80,IF(I168="Yes",'Input data'!R174,""))</f>
        <v/>
      </c>
    </row>
    <row r="169" spans="1:21" x14ac:dyDescent="0.3">
      <c r="A169" s="4" t="str">
        <f>IF('Input data'!A175="","",'Input data'!A175)</f>
        <v/>
      </c>
      <c r="B169" s="4" t="str">
        <f>IF('Input data'!B175="","",'Input data'!B175)</f>
        <v/>
      </c>
      <c r="C169" s="4" t="str">
        <f>IF('Input data'!C175="","",'Input data'!C175)</f>
        <v/>
      </c>
      <c r="D169" s="4" t="str">
        <f>IF('Input data'!D175="","",'Input data'!D175)</f>
        <v/>
      </c>
      <c r="E169" s="4" t="str">
        <f>IF('Input data'!E175="","",'Input data'!E175)</f>
        <v/>
      </c>
      <c r="F169" s="4" t="str">
        <f>IF('Input data'!F175="","",'Input data'!F175)</f>
        <v/>
      </c>
      <c r="G169" s="20" t="str">
        <f>IF('Input data'!G175=0,"",'Input data'!G175)</f>
        <v/>
      </c>
      <c r="H169" s="9" t="str">
        <f>IF('Input data'!H175="","",'Input data'!H175)</f>
        <v/>
      </c>
      <c r="I169" s="4" t="str">
        <f t="shared" si="6"/>
        <v>No</v>
      </c>
      <c r="J169" s="20" t="str">
        <f t="shared" si="7"/>
        <v/>
      </c>
      <c r="K169" s="9" t="str">
        <f t="shared" si="8"/>
        <v/>
      </c>
      <c r="L169" s="9" t="str">
        <f>IF(AND(I169="Yes",'Input data'!I175=""),10,IF(I169="Yes",'Input data'!I175/J169,""))</f>
        <v/>
      </c>
      <c r="M169" s="21" t="str">
        <f>IF(AND(I169="Yes",'Input data'!J175=""),2,IF(I169="Yes",'Input data'!J175,""))</f>
        <v/>
      </c>
      <c r="N169" s="4" t="str">
        <f>IF(AND(I169="Yes",'Input data'!K175=""),"No",IF(I169="Yes",'Input data'!K175,""))</f>
        <v/>
      </c>
      <c r="O169" s="6" t="str">
        <f>IF(AND(I169="Yes",'Input data'!L175=""),3.5,IF(I169="Yes",'Input data'!L175,""))</f>
        <v/>
      </c>
      <c r="P169" s="6" t="str">
        <f>IF(AND(I169="Yes",'Input data'!M175=""),0.5,IF(I169="Yes",'Input data'!M175,""))</f>
        <v/>
      </c>
      <c r="Q169" s="21" t="str">
        <f>IF(AND(I169="Yes",'Input data'!N175=""),2,IF(I169="Yes",'Input data'!N175,""))</f>
        <v/>
      </c>
      <c r="R169" s="4" t="str">
        <f>IF(AND(I169="Yes",'Input data'!O175=""),"No",IF(I169="Yes",'Input data'!O175,""))</f>
        <v/>
      </c>
      <c r="S169" s="4" t="str">
        <f>IF(AND(I169="Yes",'Input data'!P175=""),"No",IF(I169="Yes",'Input data'!P175,""))</f>
        <v/>
      </c>
      <c r="T169" s="21" t="str">
        <f>IF(AND(I169="Yes",'Input data'!Q175=""),0,IF(I169="Yes",'Input data'!Q175/J169,""))</f>
        <v/>
      </c>
      <c r="U169" s="22" t="str">
        <f>IF(AND(I169="Yes",'Input data'!R175=""),80,IF(I169="Yes",'Input data'!R175,""))</f>
        <v/>
      </c>
    </row>
    <row r="170" spans="1:21" x14ac:dyDescent="0.3">
      <c r="A170" s="4" t="str">
        <f>IF('Input data'!A176="","",'Input data'!A176)</f>
        <v/>
      </c>
      <c r="B170" s="4" t="str">
        <f>IF('Input data'!B176="","",'Input data'!B176)</f>
        <v/>
      </c>
      <c r="C170" s="4" t="str">
        <f>IF('Input data'!C176="","",'Input data'!C176)</f>
        <v/>
      </c>
      <c r="D170" s="4" t="str">
        <f>IF('Input data'!D176="","",'Input data'!D176)</f>
        <v/>
      </c>
      <c r="E170" s="4" t="str">
        <f>IF('Input data'!E176="","",'Input data'!E176)</f>
        <v/>
      </c>
      <c r="F170" s="4" t="str">
        <f>IF('Input data'!F176="","",'Input data'!F176)</f>
        <v/>
      </c>
      <c r="G170" s="20" t="str">
        <f>IF('Input data'!G176=0,"",'Input data'!G176)</f>
        <v/>
      </c>
      <c r="H170" s="9" t="str">
        <f>IF('Input data'!H176="","",'Input data'!H176)</f>
        <v/>
      </c>
      <c r="I170" s="4" t="str">
        <f t="shared" si="6"/>
        <v>No</v>
      </c>
      <c r="J170" s="20" t="str">
        <f t="shared" si="7"/>
        <v/>
      </c>
      <c r="K170" s="9" t="str">
        <f t="shared" si="8"/>
        <v/>
      </c>
      <c r="L170" s="9" t="str">
        <f>IF(AND(I170="Yes",'Input data'!I176=""),10,IF(I170="Yes",'Input data'!I176/J170,""))</f>
        <v/>
      </c>
      <c r="M170" s="21" t="str">
        <f>IF(AND(I170="Yes",'Input data'!J176=""),2,IF(I170="Yes",'Input data'!J176,""))</f>
        <v/>
      </c>
      <c r="N170" s="4" t="str">
        <f>IF(AND(I170="Yes",'Input data'!K176=""),"No",IF(I170="Yes",'Input data'!K176,""))</f>
        <v/>
      </c>
      <c r="O170" s="6" t="str">
        <f>IF(AND(I170="Yes",'Input data'!L176=""),3.5,IF(I170="Yes",'Input data'!L176,""))</f>
        <v/>
      </c>
      <c r="P170" s="6" t="str">
        <f>IF(AND(I170="Yes",'Input data'!M176=""),0.5,IF(I170="Yes",'Input data'!M176,""))</f>
        <v/>
      </c>
      <c r="Q170" s="21" t="str">
        <f>IF(AND(I170="Yes",'Input data'!N176=""),2,IF(I170="Yes",'Input data'!N176,""))</f>
        <v/>
      </c>
      <c r="R170" s="4" t="str">
        <f>IF(AND(I170="Yes",'Input data'!O176=""),"No",IF(I170="Yes",'Input data'!O176,""))</f>
        <v/>
      </c>
      <c r="S170" s="4" t="str">
        <f>IF(AND(I170="Yes",'Input data'!P176=""),"No",IF(I170="Yes",'Input data'!P176,""))</f>
        <v/>
      </c>
      <c r="T170" s="21" t="str">
        <f>IF(AND(I170="Yes",'Input data'!Q176=""),0,IF(I170="Yes",'Input data'!Q176/J170,""))</f>
        <v/>
      </c>
      <c r="U170" s="22" t="str">
        <f>IF(AND(I170="Yes",'Input data'!R176=""),80,IF(I170="Yes",'Input data'!R176,""))</f>
        <v/>
      </c>
    </row>
    <row r="171" spans="1:21" x14ac:dyDescent="0.3">
      <c r="A171" s="4" t="str">
        <f>IF('Input data'!A177="","",'Input data'!A177)</f>
        <v/>
      </c>
      <c r="B171" s="4" t="str">
        <f>IF('Input data'!B177="","",'Input data'!B177)</f>
        <v/>
      </c>
      <c r="C171" s="4" t="str">
        <f>IF('Input data'!C177="","",'Input data'!C177)</f>
        <v/>
      </c>
      <c r="D171" s="4" t="str">
        <f>IF('Input data'!D177="","",'Input data'!D177)</f>
        <v/>
      </c>
      <c r="E171" s="4" t="str">
        <f>IF('Input data'!E177="","",'Input data'!E177)</f>
        <v/>
      </c>
      <c r="F171" s="4" t="str">
        <f>IF('Input data'!F177="","",'Input data'!F177)</f>
        <v/>
      </c>
      <c r="G171" s="20" t="str">
        <f>IF('Input data'!G177=0,"",'Input data'!G177)</f>
        <v/>
      </c>
      <c r="H171" s="9" t="str">
        <f>IF('Input data'!H177="","",'Input data'!H177)</f>
        <v/>
      </c>
      <c r="I171" s="4" t="str">
        <f t="shared" si="6"/>
        <v>No</v>
      </c>
      <c r="J171" s="20" t="str">
        <f t="shared" si="7"/>
        <v/>
      </c>
      <c r="K171" s="9" t="str">
        <f t="shared" si="8"/>
        <v/>
      </c>
      <c r="L171" s="9" t="str">
        <f>IF(AND(I171="Yes",'Input data'!I177=""),10,IF(I171="Yes",'Input data'!I177/J171,""))</f>
        <v/>
      </c>
      <c r="M171" s="21" t="str">
        <f>IF(AND(I171="Yes",'Input data'!J177=""),2,IF(I171="Yes",'Input data'!J177,""))</f>
        <v/>
      </c>
      <c r="N171" s="4" t="str">
        <f>IF(AND(I171="Yes",'Input data'!K177=""),"No",IF(I171="Yes",'Input data'!K177,""))</f>
        <v/>
      </c>
      <c r="O171" s="6" t="str">
        <f>IF(AND(I171="Yes",'Input data'!L177=""),3.5,IF(I171="Yes",'Input data'!L177,""))</f>
        <v/>
      </c>
      <c r="P171" s="6" t="str">
        <f>IF(AND(I171="Yes",'Input data'!M177=""),0.5,IF(I171="Yes",'Input data'!M177,""))</f>
        <v/>
      </c>
      <c r="Q171" s="21" t="str">
        <f>IF(AND(I171="Yes",'Input data'!N177=""),2,IF(I171="Yes",'Input data'!N177,""))</f>
        <v/>
      </c>
      <c r="R171" s="4" t="str">
        <f>IF(AND(I171="Yes",'Input data'!O177=""),"No",IF(I171="Yes",'Input data'!O177,""))</f>
        <v/>
      </c>
      <c r="S171" s="4" t="str">
        <f>IF(AND(I171="Yes",'Input data'!P177=""),"No",IF(I171="Yes",'Input data'!P177,""))</f>
        <v/>
      </c>
      <c r="T171" s="21" t="str">
        <f>IF(AND(I171="Yes",'Input data'!Q177=""),0,IF(I171="Yes",'Input data'!Q177/J171,""))</f>
        <v/>
      </c>
      <c r="U171" s="22" t="str">
        <f>IF(AND(I171="Yes",'Input data'!R177=""),80,IF(I171="Yes",'Input data'!R177,""))</f>
        <v/>
      </c>
    </row>
    <row r="172" spans="1:21" x14ac:dyDescent="0.3">
      <c r="A172" s="4" t="str">
        <f>IF('Input data'!A178="","",'Input data'!A178)</f>
        <v/>
      </c>
      <c r="B172" s="4" t="str">
        <f>IF('Input data'!B178="","",'Input data'!B178)</f>
        <v/>
      </c>
      <c r="C172" s="4" t="str">
        <f>IF('Input data'!C178="","",'Input data'!C178)</f>
        <v/>
      </c>
      <c r="D172" s="4" t="str">
        <f>IF('Input data'!D178="","",'Input data'!D178)</f>
        <v/>
      </c>
      <c r="E172" s="4" t="str">
        <f>IF('Input data'!E178="","",'Input data'!E178)</f>
        <v/>
      </c>
      <c r="F172" s="4" t="str">
        <f>IF('Input data'!F178="","",'Input data'!F178)</f>
        <v/>
      </c>
      <c r="G172" s="20" t="str">
        <f>IF('Input data'!G178=0,"",'Input data'!G178)</f>
        <v/>
      </c>
      <c r="H172" s="9" t="str">
        <f>IF('Input data'!H178="","",'Input data'!H178)</f>
        <v/>
      </c>
      <c r="I172" s="4" t="str">
        <f t="shared" si="6"/>
        <v>No</v>
      </c>
      <c r="J172" s="20" t="str">
        <f t="shared" si="7"/>
        <v/>
      </c>
      <c r="K172" s="9" t="str">
        <f t="shared" si="8"/>
        <v/>
      </c>
      <c r="L172" s="9" t="str">
        <f>IF(AND(I172="Yes",'Input data'!I178=""),10,IF(I172="Yes",'Input data'!I178/J172,""))</f>
        <v/>
      </c>
      <c r="M172" s="21" t="str">
        <f>IF(AND(I172="Yes",'Input data'!J178=""),2,IF(I172="Yes",'Input data'!J178,""))</f>
        <v/>
      </c>
      <c r="N172" s="4" t="str">
        <f>IF(AND(I172="Yes",'Input data'!K178=""),"No",IF(I172="Yes",'Input data'!K178,""))</f>
        <v/>
      </c>
      <c r="O172" s="6" t="str">
        <f>IF(AND(I172="Yes",'Input data'!L178=""),3.5,IF(I172="Yes",'Input data'!L178,""))</f>
        <v/>
      </c>
      <c r="P172" s="6" t="str">
        <f>IF(AND(I172="Yes",'Input data'!M178=""),0.5,IF(I172="Yes",'Input data'!M178,""))</f>
        <v/>
      </c>
      <c r="Q172" s="21" t="str">
        <f>IF(AND(I172="Yes",'Input data'!N178=""),2,IF(I172="Yes",'Input data'!N178,""))</f>
        <v/>
      </c>
      <c r="R172" s="4" t="str">
        <f>IF(AND(I172="Yes",'Input data'!O178=""),"No",IF(I172="Yes",'Input data'!O178,""))</f>
        <v/>
      </c>
      <c r="S172" s="4" t="str">
        <f>IF(AND(I172="Yes",'Input data'!P178=""),"No",IF(I172="Yes",'Input data'!P178,""))</f>
        <v/>
      </c>
      <c r="T172" s="21" t="str">
        <f>IF(AND(I172="Yes",'Input data'!Q178=""),0,IF(I172="Yes",'Input data'!Q178/J172,""))</f>
        <v/>
      </c>
      <c r="U172" s="22" t="str">
        <f>IF(AND(I172="Yes",'Input data'!R178=""),80,IF(I172="Yes",'Input data'!R178,""))</f>
        <v/>
      </c>
    </row>
    <row r="173" spans="1:21" x14ac:dyDescent="0.3">
      <c r="A173" s="4" t="str">
        <f>IF('Input data'!A179="","",'Input data'!A179)</f>
        <v/>
      </c>
      <c r="B173" s="4" t="str">
        <f>IF('Input data'!B179="","",'Input data'!B179)</f>
        <v/>
      </c>
      <c r="C173" s="4" t="str">
        <f>IF('Input data'!C179="","",'Input data'!C179)</f>
        <v/>
      </c>
      <c r="D173" s="4" t="str">
        <f>IF('Input data'!D179="","",'Input data'!D179)</f>
        <v/>
      </c>
      <c r="E173" s="4" t="str">
        <f>IF('Input data'!E179="","",'Input data'!E179)</f>
        <v/>
      </c>
      <c r="F173" s="4" t="str">
        <f>IF('Input data'!F179="","",'Input data'!F179)</f>
        <v/>
      </c>
      <c r="G173" s="20" t="str">
        <f>IF('Input data'!G179=0,"",'Input data'!G179)</f>
        <v/>
      </c>
      <c r="H173" s="9" t="str">
        <f>IF('Input data'!H179="","",'Input data'!H179)</f>
        <v/>
      </c>
      <c r="I173" s="4" t="str">
        <f t="shared" si="6"/>
        <v>No</v>
      </c>
      <c r="J173" s="20" t="str">
        <f t="shared" si="7"/>
        <v/>
      </c>
      <c r="K173" s="9" t="str">
        <f t="shared" si="8"/>
        <v/>
      </c>
      <c r="L173" s="9" t="str">
        <f>IF(AND(I173="Yes",'Input data'!I179=""),10,IF(I173="Yes",'Input data'!I179/J173,""))</f>
        <v/>
      </c>
      <c r="M173" s="21" t="str">
        <f>IF(AND(I173="Yes",'Input data'!J179=""),2,IF(I173="Yes",'Input data'!J179,""))</f>
        <v/>
      </c>
      <c r="N173" s="4" t="str">
        <f>IF(AND(I173="Yes",'Input data'!K179=""),"No",IF(I173="Yes",'Input data'!K179,""))</f>
        <v/>
      </c>
      <c r="O173" s="6" t="str">
        <f>IF(AND(I173="Yes",'Input data'!L179=""),3.5,IF(I173="Yes",'Input data'!L179,""))</f>
        <v/>
      </c>
      <c r="P173" s="6" t="str">
        <f>IF(AND(I173="Yes",'Input data'!M179=""),0.5,IF(I173="Yes",'Input data'!M179,""))</f>
        <v/>
      </c>
      <c r="Q173" s="21" t="str">
        <f>IF(AND(I173="Yes",'Input data'!N179=""),2,IF(I173="Yes",'Input data'!N179,""))</f>
        <v/>
      </c>
      <c r="R173" s="4" t="str">
        <f>IF(AND(I173="Yes",'Input data'!O179=""),"No",IF(I173="Yes",'Input data'!O179,""))</f>
        <v/>
      </c>
      <c r="S173" s="4" t="str">
        <f>IF(AND(I173="Yes",'Input data'!P179=""),"No",IF(I173="Yes",'Input data'!P179,""))</f>
        <v/>
      </c>
      <c r="T173" s="21" t="str">
        <f>IF(AND(I173="Yes",'Input data'!Q179=""),0,IF(I173="Yes",'Input data'!Q179/J173,""))</f>
        <v/>
      </c>
      <c r="U173" s="22" t="str">
        <f>IF(AND(I173="Yes",'Input data'!R179=""),80,IF(I173="Yes",'Input data'!R179,""))</f>
        <v/>
      </c>
    </row>
    <row r="174" spans="1:21" x14ac:dyDescent="0.3">
      <c r="A174" s="4" t="str">
        <f>IF('Input data'!A180="","",'Input data'!A180)</f>
        <v/>
      </c>
      <c r="B174" s="4" t="str">
        <f>IF('Input data'!B180="","",'Input data'!B180)</f>
        <v/>
      </c>
      <c r="C174" s="4" t="str">
        <f>IF('Input data'!C180="","",'Input data'!C180)</f>
        <v/>
      </c>
      <c r="D174" s="4" t="str">
        <f>IF('Input data'!D180="","",'Input data'!D180)</f>
        <v/>
      </c>
      <c r="E174" s="4" t="str">
        <f>IF('Input data'!E180="","",'Input data'!E180)</f>
        <v/>
      </c>
      <c r="F174" s="4" t="str">
        <f>IF('Input data'!F180="","",'Input data'!F180)</f>
        <v/>
      </c>
      <c r="G174" s="20" t="str">
        <f>IF('Input data'!G180=0,"",'Input data'!G180)</f>
        <v/>
      </c>
      <c r="H174" s="9" t="str">
        <f>IF('Input data'!H180="","",'Input data'!H180)</f>
        <v/>
      </c>
      <c r="I174" s="4" t="str">
        <f t="shared" si="6"/>
        <v>No</v>
      </c>
      <c r="J174" s="20" t="str">
        <f t="shared" si="7"/>
        <v/>
      </c>
      <c r="K174" s="9" t="str">
        <f t="shared" si="8"/>
        <v/>
      </c>
      <c r="L174" s="9" t="str">
        <f>IF(AND(I174="Yes",'Input data'!I180=""),10,IF(I174="Yes",'Input data'!I180/J174,""))</f>
        <v/>
      </c>
      <c r="M174" s="21" t="str">
        <f>IF(AND(I174="Yes",'Input data'!J180=""),2,IF(I174="Yes",'Input data'!J180,""))</f>
        <v/>
      </c>
      <c r="N174" s="4" t="str">
        <f>IF(AND(I174="Yes",'Input data'!K180=""),"No",IF(I174="Yes",'Input data'!K180,""))</f>
        <v/>
      </c>
      <c r="O174" s="6" t="str">
        <f>IF(AND(I174="Yes",'Input data'!L180=""),3.5,IF(I174="Yes",'Input data'!L180,""))</f>
        <v/>
      </c>
      <c r="P174" s="6" t="str">
        <f>IF(AND(I174="Yes",'Input data'!M180=""),0.5,IF(I174="Yes",'Input data'!M180,""))</f>
        <v/>
      </c>
      <c r="Q174" s="21" t="str">
        <f>IF(AND(I174="Yes",'Input data'!N180=""),2,IF(I174="Yes",'Input data'!N180,""))</f>
        <v/>
      </c>
      <c r="R174" s="4" t="str">
        <f>IF(AND(I174="Yes",'Input data'!O180=""),"No",IF(I174="Yes",'Input data'!O180,""))</f>
        <v/>
      </c>
      <c r="S174" s="4" t="str">
        <f>IF(AND(I174="Yes",'Input data'!P180=""),"No",IF(I174="Yes",'Input data'!P180,""))</f>
        <v/>
      </c>
      <c r="T174" s="21" t="str">
        <f>IF(AND(I174="Yes",'Input data'!Q180=""),0,IF(I174="Yes",'Input data'!Q180/J174,""))</f>
        <v/>
      </c>
      <c r="U174" s="22" t="str">
        <f>IF(AND(I174="Yes",'Input data'!R180=""),80,IF(I174="Yes",'Input data'!R180,""))</f>
        <v/>
      </c>
    </row>
    <row r="175" spans="1:21" x14ac:dyDescent="0.3">
      <c r="A175" s="4" t="str">
        <f>IF('Input data'!A181="","",'Input data'!A181)</f>
        <v/>
      </c>
      <c r="B175" s="4" t="str">
        <f>IF('Input data'!B181="","",'Input data'!B181)</f>
        <v/>
      </c>
      <c r="C175" s="4" t="str">
        <f>IF('Input data'!C181="","",'Input data'!C181)</f>
        <v/>
      </c>
      <c r="D175" s="4" t="str">
        <f>IF('Input data'!D181="","",'Input data'!D181)</f>
        <v/>
      </c>
      <c r="E175" s="4" t="str">
        <f>IF('Input data'!E181="","",'Input data'!E181)</f>
        <v/>
      </c>
      <c r="F175" s="4" t="str">
        <f>IF('Input data'!F181="","",'Input data'!F181)</f>
        <v/>
      </c>
      <c r="G175" s="20" t="str">
        <f>IF('Input data'!G181=0,"",'Input data'!G181)</f>
        <v/>
      </c>
      <c r="H175" s="9" t="str">
        <f>IF('Input data'!H181="","",'Input data'!H181)</f>
        <v/>
      </c>
      <c r="I175" s="4" t="str">
        <f t="shared" si="6"/>
        <v>No</v>
      </c>
      <c r="J175" s="20" t="str">
        <f t="shared" si="7"/>
        <v/>
      </c>
      <c r="K175" s="9" t="str">
        <f t="shared" si="8"/>
        <v/>
      </c>
      <c r="L175" s="9" t="str">
        <f>IF(AND(I175="Yes",'Input data'!I181=""),10,IF(I175="Yes",'Input data'!I181/J175,""))</f>
        <v/>
      </c>
      <c r="M175" s="21" t="str">
        <f>IF(AND(I175="Yes",'Input data'!J181=""),2,IF(I175="Yes",'Input data'!J181,""))</f>
        <v/>
      </c>
      <c r="N175" s="4" t="str">
        <f>IF(AND(I175="Yes",'Input data'!K181=""),"No",IF(I175="Yes",'Input data'!K181,""))</f>
        <v/>
      </c>
      <c r="O175" s="6" t="str">
        <f>IF(AND(I175="Yes",'Input data'!L181=""),3.5,IF(I175="Yes",'Input data'!L181,""))</f>
        <v/>
      </c>
      <c r="P175" s="6" t="str">
        <f>IF(AND(I175="Yes",'Input data'!M181=""),0.5,IF(I175="Yes",'Input data'!M181,""))</f>
        <v/>
      </c>
      <c r="Q175" s="21" t="str">
        <f>IF(AND(I175="Yes",'Input data'!N181=""),2,IF(I175="Yes",'Input data'!N181,""))</f>
        <v/>
      </c>
      <c r="R175" s="4" t="str">
        <f>IF(AND(I175="Yes",'Input data'!O181=""),"No",IF(I175="Yes",'Input data'!O181,""))</f>
        <v/>
      </c>
      <c r="S175" s="4" t="str">
        <f>IF(AND(I175="Yes",'Input data'!P181=""),"No",IF(I175="Yes",'Input data'!P181,""))</f>
        <v/>
      </c>
      <c r="T175" s="21" t="str">
        <f>IF(AND(I175="Yes",'Input data'!Q181=""),0,IF(I175="Yes",'Input data'!Q181/J175,""))</f>
        <v/>
      </c>
      <c r="U175" s="22" t="str">
        <f>IF(AND(I175="Yes",'Input data'!R181=""),80,IF(I175="Yes",'Input data'!R181,""))</f>
        <v/>
      </c>
    </row>
    <row r="176" spans="1:21" x14ac:dyDescent="0.3">
      <c r="A176" s="4" t="str">
        <f>IF('Input data'!A182="","",'Input data'!A182)</f>
        <v/>
      </c>
      <c r="B176" s="4" t="str">
        <f>IF('Input data'!B182="","",'Input data'!B182)</f>
        <v/>
      </c>
      <c r="C176" s="4" t="str">
        <f>IF('Input data'!C182="","",'Input data'!C182)</f>
        <v/>
      </c>
      <c r="D176" s="4" t="str">
        <f>IF('Input data'!D182="","",'Input data'!D182)</f>
        <v/>
      </c>
      <c r="E176" s="4" t="str">
        <f>IF('Input data'!E182="","",'Input data'!E182)</f>
        <v/>
      </c>
      <c r="F176" s="4" t="str">
        <f>IF('Input data'!F182="","",'Input data'!F182)</f>
        <v/>
      </c>
      <c r="G176" s="20" t="str">
        <f>IF('Input data'!G182=0,"",'Input data'!G182)</f>
        <v/>
      </c>
      <c r="H176" s="9" t="str">
        <f>IF('Input data'!H182="","",'Input data'!H182)</f>
        <v/>
      </c>
      <c r="I176" s="4" t="str">
        <f t="shared" si="6"/>
        <v>No</v>
      </c>
      <c r="J176" s="20" t="str">
        <f t="shared" si="7"/>
        <v/>
      </c>
      <c r="K176" s="9" t="str">
        <f t="shared" si="8"/>
        <v/>
      </c>
      <c r="L176" s="9" t="str">
        <f>IF(AND(I176="Yes",'Input data'!I182=""),10,IF(I176="Yes",'Input data'!I182/J176,""))</f>
        <v/>
      </c>
      <c r="M176" s="21" t="str">
        <f>IF(AND(I176="Yes",'Input data'!J182=""),2,IF(I176="Yes",'Input data'!J182,""))</f>
        <v/>
      </c>
      <c r="N176" s="4" t="str">
        <f>IF(AND(I176="Yes",'Input data'!K182=""),"No",IF(I176="Yes",'Input data'!K182,""))</f>
        <v/>
      </c>
      <c r="O176" s="6" t="str">
        <f>IF(AND(I176="Yes",'Input data'!L182=""),3.5,IF(I176="Yes",'Input data'!L182,""))</f>
        <v/>
      </c>
      <c r="P176" s="6" t="str">
        <f>IF(AND(I176="Yes",'Input data'!M182=""),0.5,IF(I176="Yes",'Input data'!M182,""))</f>
        <v/>
      </c>
      <c r="Q176" s="21" t="str">
        <f>IF(AND(I176="Yes",'Input data'!N182=""),2,IF(I176="Yes",'Input data'!N182,""))</f>
        <v/>
      </c>
      <c r="R176" s="4" t="str">
        <f>IF(AND(I176="Yes",'Input data'!O182=""),"No",IF(I176="Yes",'Input data'!O182,""))</f>
        <v/>
      </c>
      <c r="S176" s="4" t="str">
        <f>IF(AND(I176="Yes",'Input data'!P182=""),"No",IF(I176="Yes",'Input data'!P182,""))</f>
        <v/>
      </c>
      <c r="T176" s="21" t="str">
        <f>IF(AND(I176="Yes",'Input data'!Q182=""),0,IF(I176="Yes",'Input data'!Q182/J176,""))</f>
        <v/>
      </c>
      <c r="U176" s="22" t="str">
        <f>IF(AND(I176="Yes",'Input data'!R182=""),80,IF(I176="Yes",'Input data'!R182,""))</f>
        <v/>
      </c>
    </row>
    <row r="177" spans="1:21" x14ac:dyDescent="0.3">
      <c r="A177" s="4" t="str">
        <f>IF('Input data'!A183="","",'Input data'!A183)</f>
        <v/>
      </c>
      <c r="B177" s="4" t="str">
        <f>IF('Input data'!B183="","",'Input data'!B183)</f>
        <v/>
      </c>
      <c r="C177" s="4" t="str">
        <f>IF('Input data'!C183="","",'Input data'!C183)</f>
        <v/>
      </c>
      <c r="D177" s="4" t="str">
        <f>IF('Input data'!D183="","",'Input data'!D183)</f>
        <v/>
      </c>
      <c r="E177" s="4" t="str">
        <f>IF('Input data'!E183="","",'Input data'!E183)</f>
        <v/>
      </c>
      <c r="F177" s="4" t="str">
        <f>IF('Input data'!F183="","",'Input data'!F183)</f>
        <v/>
      </c>
      <c r="G177" s="20" t="str">
        <f>IF('Input data'!G183=0,"",'Input data'!G183)</f>
        <v/>
      </c>
      <c r="H177" s="9" t="str">
        <f>IF('Input data'!H183="","",'Input data'!H183)</f>
        <v/>
      </c>
      <c r="I177" s="4" t="str">
        <f t="shared" si="6"/>
        <v>No</v>
      </c>
      <c r="J177" s="20" t="str">
        <f t="shared" si="7"/>
        <v/>
      </c>
      <c r="K177" s="9" t="str">
        <f t="shared" si="8"/>
        <v/>
      </c>
      <c r="L177" s="9" t="str">
        <f>IF(AND(I177="Yes",'Input data'!I183=""),10,IF(I177="Yes",'Input data'!I183/J177,""))</f>
        <v/>
      </c>
      <c r="M177" s="21" t="str">
        <f>IF(AND(I177="Yes",'Input data'!J183=""),2,IF(I177="Yes",'Input data'!J183,""))</f>
        <v/>
      </c>
      <c r="N177" s="4" t="str">
        <f>IF(AND(I177="Yes",'Input data'!K183=""),"No",IF(I177="Yes",'Input data'!K183,""))</f>
        <v/>
      </c>
      <c r="O177" s="6" t="str">
        <f>IF(AND(I177="Yes",'Input data'!L183=""),3.5,IF(I177="Yes",'Input data'!L183,""))</f>
        <v/>
      </c>
      <c r="P177" s="6" t="str">
        <f>IF(AND(I177="Yes",'Input data'!M183=""),0.5,IF(I177="Yes",'Input data'!M183,""))</f>
        <v/>
      </c>
      <c r="Q177" s="21" t="str">
        <f>IF(AND(I177="Yes",'Input data'!N183=""),2,IF(I177="Yes",'Input data'!N183,""))</f>
        <v/>
      </c>
      <c r="R177" s="4" t="str">
        <f>IF(AND(I177="Yes",'Input data'!O183=""),"No",IF(I177="Yes",'Input data'!O183,""))</f>
        <v/>
      </c>
      <c r="S177" s="4" t="str">
        <f>IF(AND(I177="Yes",'Input data'!P183=""),"No",IF(I177="Yes",'Input data'!P183,""))</f>
        <v/>
      </c>
      <c r="T177" s="21" t="str">
        <f>IF(AND(I177="Yes",'Input data'!Q183=""),0,IF(I177="Yes",'Input data'!Q183/J177,""))</f>
        <v/>
      </c>
      <c r="U177" s="22" t="str">
        <f>IF(AND(I177="Yes",'Input data'!R183=""),80,IF(I177="Yes",'Input data'!R183,""))</f>
        <v/>
      </c>
    </row>
    <row r="178" spans="1:21" x14ac:dyDescent="0.3">
      <c r="A178" s="4" t="str">
        <f>IF('Input data'!A184="","",'Input data'!A184)</f>
        <v/>
      </c>
      <c r="B178" s="4" t="str">
        <f>IF('Input data'!B184="","",'Input data'!B184)</f>
        <v/>
      </c>
      <c r="C178" s="4" t="str">
        <f>IF('Input data'!C184="","",'Input data'!C184)</f>
        <v/>
      </c>
      <c r="D178" s="4" t="str">
        <f>IF('Input data'!D184="","",'Input data'!D184)</f>
        <v/>
      </c>
      <c r="E178" s="4" t="str">
        <f>IF('Input data'!E184="","",'Input data'!E184)</f>
        <v/>
      </c>
      <c r="F178" s="4" t="str">
        <f>IF('Input data'!F184="","",'Input data'!F184)</f>
        <v/>
      </c>
      <c r="G178" s="20" t="str">
        <f>IF('Input data'!G184=0,"",'Input data'!G184)</f>
        <v/>
      </c>
      <c r="H178" s="9" t="str">
        <f>IF('Input data'!H184="","",'Input data'!H184)</f>
        <v/>
      </c>
      <c r="I178" s="4" t="str">
        <f t="shared" si="6"/>
        <v>No</v>
      </c>
      <c r="J178" s="20" t="str">
        <f t="shared" si="7"/>
        <v/>
      </c>
      <c r="K178" s="9" t="str">
        <f t="shared" si="8"/>
        <v/>
      </c>
      <c r="L178" s="9" t="str">
        <f>IF(AND(I178="Yes",'Input data'!I184=""),10,IF(I178="Yes",'Input data'!I184/J178,""))</f>
        <v/>
      </c>
      <c r="M178" s="21" t="str">
        <f>IF(AND(I178="Yes",'Input data'!J184=""),2,IF(I178="Yes",'Input data'!J184,""))</f>
        <v/>
      </c>
      <c r="N178" s="4" t="str">
        <f>IF(AND(I178="Yes",'Input data'!K184=""),"No",IF(I178="Yes",'Input data'!K184,""))</f>
        <v/>
      </c>
      <c r="O178" s="6" t="str">
        <f>IF(AND(I178="Yes",'Input data'!L184=""),3.5,IF(I178="Yes",'Input data'!L184,""))</f>
        <v/>
      </c>
      <c r="P178" s="6" t="str">
        <f>IF(AND(I178="Yes",'Input data'!M184=""),0.5,IF(I178="Yes",'Input data'!M184,""))</f>
        <v/>
      </c>
      <c r="Q178" s="21" t="str">
        <f>IF(AND(I178="Yes",'Input data'!N184=""),2,IF(I178="Yes",'Input data'!N184,""))</f>
        <v/>
      </c>
      <c r="R178" s="4" t="str">
        <f>IF(AND(I178="Yes",'Input data'!O184=""),"No",IF(I178="Yes",'Input data'!O184,""))</f>
        <v/>
      </c>
      <c r="S178" s="4" t="str">
        <f>IF(AND(I178="Yes",'Input data'!P184=""),"No",IF(I178="Yes",'Input data'!P184,""))</f>
        <v/>
      </c>
      <c r="T178" s="21" t="str">
        <f>IF(AND(I178="Yes",'Input data'!Q184=""),0,IF(I178="Yes",'Input data'!Q184/J178,""))</f>
        <v/>
      </c>
      <c r="U178" s="22" t="str">
        <f>IF(AND(I178="Yes",'Input data'!R184=""),80,IF(I178="Yes",'Input data'!R184,""))</f>
        <v/>
      </c>
    </row>
    <row r="179" spans="1:21" x14ac:dyDescent="0.3">
      <c r="A179" s="4" t="str">
        <f>IF('Input data'!A185="","",'Input data'!A185)</f>
        <v/>
      </c>
      <c r="B179" s="4" t="str">
        <f>IF('Input data'!B185="","",'Input data'!B185)</f>
        <v/>
      </c>
      <c r="C179" s="4" t="str">
        <f>IF('Input data'!C185="","",'Input data'!C185)</f>
        <v/>
      </c>
      <c r="D179" s="4" t="str">
        <f>IF('Input data'!D185="","",'Input data'!D185)</f>
        <v/>
      </c>
      <c r="E179" s="4" t="str">
        <f>IF('Input data'!E185="","",'Input data'!E185)</f>
        <v/>
      </c>
      <c r="F179" s="4" t="str">
        <f>IF('Input data'!F185="","",'Input data'!F185)</f>
        <v/>
      </c>
      <c r="G179" s="20" t="str">
        <f>IF('Input data'!G185=0,"",'Input data'!G185)</f>
        <v/>
      </c>
      <c r="H179" s="9" t="str">
        <f>IF('Input data'!H185="","",'Input data'!H185)</f>
        <v/>
      </c>
      <c r="I179" s="4" t="str">
        <f t="shared" si="6"/>
        <v>No</v>
      </c>
      <c r="J179" s="20" t="str">
        <f t="shared" si="7"/>
        <v/>
      </c>
      <c r="K179" s="9" t="str">
        <f t="shared" si="8"/>
        <v/>
      </c>
      <c r="L179" s="9" t="str">
        <f>IF(AND(I179="Yes",'Input data'!I185=""),10,IF(I179="Yes",'Input data'!I185/J179,""))</f>
        <v/>
      </c>
      <c r="M179" s="21" t="str">
        <f>IF(AND(I179="Yes",'Input data'!J185=""),2,IF(I179="Yes",'Input data'!J185,""))</f>
        <v/>
      </c>
      <c r="N179" s="4" t="str">
        <f>IF(AND(I179="Yes",'Input data'!K185=""),"No",IF(I179="Yes",'Input data'!K185,""))</f>
        <v/>
      </c>
      <c r="O179" s="6" t="str">
        <f>IF(AND(I179="Yes",'Input data'!L185=""),3.5,IF(I179="Yes",'Input data'!L185,""))</f>
        <v/>
      </c>
      <c r="P179" s="6" t="str">
        <f>IF(AND(I179="Yes",'Input data'!M185=""),0.5,IF(I179="Yes",'Input data'!M185,""))</f>
        <v/>
      </c>
      <c r="Q179" s="21" t="str">
        <f>IF(AND(I179="Yes",'Input data'!N185=""),2,IF(I179="Yes",'Input data'!N185,""))</f>
        <v/>
      </c>
      <c r="R179" s="4" t="str">
        <f>IF(AND(I179="Yes",'Input data'!O185=""),"No",IF(I179="Yes",'Input data'!O185,""))</f>
        <v/>
      </c>
      <c r="S179" s="4" t="str">
        <f>IF(AND(I179="Yes",'Input data'!P185=""),"No",IF(I179="Yes",'Input data'!P185,""))</f>
        <v/>
      </c>
      <c r="T179" s="21" t="str">
        <f>IF(AND(I179="Yes",'Input data'!Q185=""),0,IF(I179="Yes",'Input data'!Q185/J179,""))</f>
        <v/>
      </c>
      <c r="U179" s="22" t="str">
        <f>IF(AND(I179="Yes",'Input data'!R185=""),80,IF(I179="Yes",'Input data'!R185,""))</f>
        <v/>
      </c>
    </row>
    <row r="180" spans="1:21" x14ac:dyDescent="0.3">
      <c r="A180" s="4" t="str">
        <f>IF('Input data'!A186="","",'Input data'!A186)</f>
        <v/>
      </c>
      <c r="B180" s="4" t="str">
        <f>IF('Input data'!B186="","",'Input data'!B186)</f>
        <v/>
      </c>
      <c r="C180" s="4" t="str">
        <f>IF('Input data'!C186="","",'Input data'!C186)</f>
        <v/>
      </c>
      <c r="D180" s="4" t="str">
        <f>IF('Input data'!D186="","",'Input data'!D186)</f>
        <v/>
      </c>
      <c r="E180" s="4" t="str">
        <f>IF('Input data'!E186="","",'Input data'!E186)</f>
        <v/>
      </c>
      <c r="F180" s="4" t="str">
        <f>IF('Input data'!F186="","",'Input data'!F186)</f>
        <v/>
      </c>
      <c r="G180" s="20" t="str">
        <f>IF('Input data'!G186=0,"",'Input data'!G186)</f>
        <v/>
      </c>
      <c r="H180" s="9" t="str">
        <f>IF('Input data'!H186="","",'Input data'!H186)</f>
        <v/>
      </c>
      <c r="I180" s="4" t="str">
        <f t="shared" si="6"/>
        <v>No</v>
      </c>
      <c r="J180" s="20" t="str">
        <f t="shared" si="7"/>
        <v/>
      </c>
      <c r="K180" s="9" t="str">
        <f t="shared" si="8"/>
        <v/>
      </c>
      <c r="L180" s="9" t="str">
        <f>IF(AND(I180="Yes",'Input data'!I186=""),10,IF(I180="Yes",'Input data'!I186/J180,""))</f>
        <v/>
      </c>
      <c r="M180" s="21" t="str">
        <f>IF(AND(I180="Yes",'Input data'!J186=""),2,IF(I180="Yes",'Input data'!J186,""))</f>
        <v/>
      </c>
      <c r="N180" s="4" t="str">
        <f>IF(AND(I180="Yes",'Input data'!K186=""),"No",IF(I180="Yes",'Input data'!K186,""))</f>
        <v/>
      </c>
      <c r="O180" s="6" t="str">
        <f>IF(AND(I180="Yes",'Input data'!L186=""),3.5,IF(I180="Yes",'Input data'!L186,""))</f>
        <v/>
      </c>
      <c r="P180" s="6" t="str">
        <f>IF(AND(I180="Yes",'Input data'!M186=""),0.5,IF(I180="Yes",'Input data'!M186,""))</f>
        <v/>
      </c>
      <c r="Q180" s="21" t="str">
        <f>IF(AND(I180="Yes",'Input data'!N186=""),2,IF(I180="Yes",'Input data'!N186,""))</f>
        <v/>
      </c>
      <c r="R180" s="4" t="str">
        <f>IF(AND(I180="Yes",'Input data'!O186=""),"No",IF(I180="Yes",'Input data'!O186,""))</f>
        <v/>
      </c>
      <c r="S180" s="4" t="str">
        <f>IF(AND(I180="Yes",'Input data'!P186=""),"No",IF(I180="Yes",'Input data'!P186,""))</f>
        <v/>
      </c>
      <c r="T180" s="21" t="str">
        <f>IF(AND(I180="Yes",'Input data'!Q186=""),0,IF(I180="Yes",'Input data'!Q186/J180,""))</f>
        <v/>
      </c>
      <c r="U180" s="22" t="str">
        <f>IF(AND(I180="Yes",'Input data'!R186=""),80,IF(I180="Yes",'Input data'!R186,""))</f>
        <v/>
      </c>
    </row>
    <row r="181" spans="1:21" x14ac:dyDescent="0.3">
      <c r="A181" s="4" t="str">
        <f>IF('Input data'!A187="","",'Input data'!A187)</f>
        <v/>
      </c>
      <c r="B181" s="4" t="str">
        <f>IF('Input data'!B187="","",'Input data'!B187)</f>
        <v/>
      </c>
      <c r="C181" s="4" t="str">
        <f>IF('Input data'!C187="","",'Input data'!C187)</f>
        <v/>
      </c>
      <c r="D181" s="4" t="str">
        <f>IF('Input data'!D187="","",'Input data'!D187)</f>
        <v/>
      </c>
      <c r="E181" s="4" t="str">
        <f>IF('Input data'!E187="","",'Input data'!E187)</f>
        <v/>
      </c>
      <c r="F181" s="4" t="str">
        <f>IF('Input data'!F187="","",'Input data'!F187)</f>
        <v/>
      </c>
      <c r="G181" s="20" t="str">
        <f>IF('Input data'!G187=0,"",'Input data'!G187)</f>
        <v/>
      </c>
      <c r="H181" s="9" t="str">
        <f>IF('Input data'!H187="","",'Input data'!H187)</f>
        <v/>
      </c>
      <c r="I181" s="4" t="str">
        <f t="shared" si="6"/>
        <v>No</v>
      </c>
      <c r="J181" s="20" t="str">
        <f t="shared" si="7"/>
        <v/>
      </c>
      <c r="K181" s="9" t="str">
        <f t="shared" si="8"/>
        <v/>
      </c>
      <c r="L181" s="9" t="str">
        <f>IF(AND(I181="Yes",'Input data'!I187=""),10,IF(I181="Yes",'Input data'!I187/J181,""))</f>
        <v/>
      </c>
      <c r="M181" s="21" t="str">
        <f>IF(AND(I181="Yes",'Input data'!J187=""),2,IF(I181="Yes",'Input data'!J187,""))</f>
        <v/>
      </c>
      <c r="N181" s="4" t="str">
        <f>IF(AND(I181="Yes",'Input data'!K187=""),"No",IF(I181="Yes",'Input data'!K187,""))</f>
        <v/>
      </c>
      <c r="O181" s="6" t="str">
        <f>IF(AND(I181="Yes",'Input data'!L187=""),3.5,IF(I181="Yes",'Input data'!L187,""))</f>
        <v/>
      </c>
      <c r="P181" s="6" t="str">
        <f>IF(AND(I181="Yes",'Input data'!M187=""),0.5,IF(I181="Yes",'Input data'!M187,""))</f>
        <v/>
      </c>
      <c r="Q181" s="21" t="str">
        <f>IF(AND(I181="Yes",'Input data'!N187=""),2,IF(I181="Yes",'Input data'!N187,""))</f>
        <v/>
      </c>
      <c r="R181" s="4" t="str">
        <f>IF(AND(I181="Yes",'Input data'!O187=""),"No",IF(I181="Yes",'Input data'!O187,""))</f>
        <v/>
      </c>
      <c r="S181" s="4" t="str">
        <f>IF(AND(I181="Yes",'Input data'!P187=""),"No",IF(I181="Yes",'Input data'!P187,""))</f>
        <v/>
      </c>
      <c r="T181" s="21" t="str">
        <f>IF(AND(I181="Yes",'Input data'!Q187=""),0,IF(I181="Yes",'Input data'!Q187/J181,""))</f>
        <v/>
      </c>
      <c r="U181" s="22" t="str">
        <f>IF(AND(I181="Yes",'Input data'!R187=""),80,IF(I181="Yes",'Input data'!R187,""))</f>
        <v/>
      </c>
    </row>
    <row r="182" spans="1:21" x14ac:dyDescent="0.3">
      <c r="A182" s="4" t="str">
        <f>IF('Input data'!A188="","",'Input data'!A188)</f>
        <v/>
      </c>
      <c r="B182" s="4" t="str">
        <f>IF('Input data'!B188="","",'Input data'!B188)</f>
        <v/>
      </c>
      <c r="C182" s="4" t="str">
        <f>IF('Input data'!C188="","",'Input data'!C188)</f>
        <v/>
      </c>
      <c r="D182" s="4" t="str">
        <f>IF('Input data'!D188="","",'Input data'!D188)</f>
        <v/>
      </c>
      <c r="E182" s="4" t="str">
        <f>IF('Input data'!E188="","",'Input data'!E188)</f>
        <v/>
      </c>
      <c r="F182" s="4" t="str">
        <f>IF('Input data'!F188="","",'Input data'!F188)</f>
        <v/>
      </c>
      <c r="G182" s="20" t="str">
        <f>IF('Input data'!G188=0,"",'Input data'!G188)</f>
        <v/>
      </c>
      <c r="H182" s="9" t="str">
        <f>IF('Input data'!H188="","",'Input data'!H188)</f>
        <v/>
      </c>
      <c r="I182" s="4" t="str">
        <f t="shared" si="6"/>
        <v>No</v>
      </c>
      <c r="J182" s="20" t="str">
        <f t="shared" si="7"/>
        <v/>
      </c>
      <c r="K182" s="9" t="str">
        <f t="shared" si="8"/>
        <v/>
      </c>
      <c r="L182" s="9" t="str">
        <f>IF(AND(I182="Yes",'Input data'!I188=""),10,IF(I182="Yes",'Input data'!I188/J182,""))</f>
        <v/>
      </c>
      <c r="M182" s="21" t="str">
        <f>IF(AND(I182="Yes",'Input data'!J188=""),2,IF(I182="Yes",'Input data'!J188,""))</f>
        <v/>
      </c>
      <c r="N182" s="4" t="str">
        <f>IF(AND(I182="Yes",'Input data'!K188=""),"No",IF(I182="Yes",'Input data'!K188,""))</f>
        <v/>
      </c>
      <c r="O182" s="6" t="str">
        <f>IF(AND(I182="Yes",'Input data'!L188=""),3.5,IF(I182="Yes",'Input data'!L188,""))</f>
        <v/>
      </c>
      <c r="P182" s="6" t="str">
        <f>IF(AND(I182="Yes",'Input data'!M188=""),0.5,IF(I182="Yes",'Input data'!M188,""))</f>
        <v/>
      </c>
      <c r="Q182" s="21" t="str">
        <f>IF(AND(I182="Yes",'Input data'!N188=""),2,IF(I182="Yes",'Input data'!N188,""))</f>
        <v/>
      </c>
      <c r="R182" s="4" t="str">
        <f>IF(AND(I182="Yes",'Input data'!O188=""),"No",IF(I182="Yes",'Input data'!O188,""))</f>
        <v/>
      </c>
      <c r="S182" s="4" t="str">
        <f>IF(AND(I182="Yes",'Input data'!P188=""),"No",IF(I182="Yes",'Input data'!P188,""))</f>
        <v/>
      </c>
      <c r="T182" s="21" t="str">
        <f>IF(AND(I182="Yes",'Input data'!Q188=""),0,IF(I182="Yes",'Input data'!Q188/J182,""))</f>
        <v/>
      </c>
      <c r="U182" s="22" t="str">
        <f>IF(AND(I182="Yes",'Input data'!R188=""),80,IF(I182="Yes",'Input data'!R188,""))</f>
        <v/>
      </c>
    </row>
    <row r="183" spans="1:21" x14ac:dyDescent="0.3">
      <c r="A183" s="4" t="str">
        <f>IF('Input data'!A189="","",'Input data'!A189)</f>
        <v/>
      </c>
      <c r="B183" s="4" t="str">
        <f>IF('Input data'!B189="","",'Input data'!B189)</f>
        <v/>
      </c>
      <c r="C183" s="4" t="str">
        <f>IF('Input data'!C189="","",'Input data'!C189)</f>
        <v/>
      </c>
      <c r="D183" s="4" t="str">
        <f>IF('Input data'!D189="","",'Input data'!D189)</f>
        <v/>
      </c>
      <c r="E183" s="4" t="str">
        <f>IF('Input data'!E189="","",'Input data'!E189)</f>
        <v/>
      </c>
      <c r="F183" s="4" t="str">
        <f>IF('Input data'!F189="","",'Input data'!F189)</f>
        <v/>
      </c>
      <c r="G183" s="20" t="str">
        <f>IF('Input data'!G189=0,"",'Input data'!G189)</f>
        <v/>
      </c>
      <c r="H183" s="9" t="str">
        <f>IF('Input data'!H189="","",'Input data'!H189)</f>
        <v/>
      </c>
      <c r="I183" s="4" t="str">
        <f t="shared" si="6"/>
        <v>No</v>
      </c>
      <c r="J183" s="20" t="str">
        <f t="shared" si="7"/>
        <v/>
      </c>
      <c r="K183" s="9" t="str">
        <f t="shared" si="8"/>
        <v/>
      </c>
      <c r="L183" s="9" t="str">
        <f>IF(AND(I183="Yes",'Input data'!I189=""),10,IF(I183="Yes",'Input data'!I189/J183,""))</f>
        <v/>
      </c>
      <c r="M183" s="21" t="str">
        <f>IF(AND(I183="Yes",'Input data'!J189=""),2,IF(I183="Yes",'Input data'!J189,""))</f>
        <v/>
      </c>
      <c r="N183" s="4" t="str">
        <f>IF(AND(I183="Yes",'Input data'!K189=""),"No",IF(I183="Yes",'Input data'!K189,""))</f>
        <v/>
      </c>
      <c r="O183" s="6" t="str">
        <f>IF(AND(I183="Yes",'Input data'!L189=""),3.5,IF(I183="Yes",'Input data'!L189,""))</f>
        <v/>
      </c>
      <c r="P183" s="6" t="str">
        <f>IF(AND(I183="Yes",'Input data'!M189=""),0.5,IF(I183="Yes",'Input data'!M189,""))</f>
        <v/>
      </c>
      <c r="Q183" s="21" t="str">
        <f>IF(AND(I183="Yes",'Input data'!N189=""),2,IF(I183="Yes",'Input data'!N189,""))</f>
        <v/>
      </c>
      <c r="R183" s="4" t="str">
        <f>IF(AND(I183="Yes",'Input data'!O189=""),"No",IF(I183="Yes",'Input data'!O189,""))</f>
        <v/>
      </c>
      <c r="S183" s="4" t="str">
        <f>IF(AND(I183="Yes",'Input data'!P189=""),"No",IF(I183="Yes",'Input data'!P189,""))</f>
        <v/>
      </c>
      <c r="T183" s="21" t="str">
        <f>IF(AND(I183="Yes",'Input data'!Q189=""),0,IF(I183="Yes",'Input data'!Q189/J183,""))</f>
        <v/>
      </c>
      <c r="U183" s="22" t="str">
        <f>IF(AND(I183="Yes",'Input data'!R189=""),80,IF(I183="Yes",'Input data'!R189,""))</f>
        <v/>
      </c>
    </row>
    <row r="184" spans="1:21" x14ac:dyDescent="0.3">
      <c r="A184" s="4" t="str">
        <f>IF('Input data'!A190="","",'Input data'!A190)</f>
        <v/>
      </c>
      <c r="B184" s="4" t="str">
        <f>IF('Input data'!B190="","",'Input data'!B190)</f>
        <v/>
      </c>
      <c r="C184" s="4" t="str">
        <f>IF('Input data'!C190="","",'Input data'!C190)</f>
        <v/>
      </c>
      <c r="D184" s="4" t="str">
        <f>IF('Input data'!D190="","",'Input data'!D190)</f>
        <v/>
      </c>
      <c r="E184" s="4" t="str">
        <f>IF('Input data'!E190="","",'Input data'!E190)</f>
        <v/>
      </c>
      <c r="F184" s="4" t="str">
        <f>IF('Input data'!F190="","",'Input data'!F190)</f>
        <v/>
      </c>
      <c r="G184" s="20" t="str">
        <f>IF('Input data'!G190=0,"",'Input data'!G190)</f>
        <v/>
      </c>
      <c r="H184" s="9" t="str">
        <f>IF('Input data'!H190="","",'Input data'!H190)</f>
        <v/>
      </c>
      <c r="I184" s="4" t="str">
        <f t="shared" si="6"/>
        <v>No</v>
      </c>
      <c r="J184" s="20" t="str">
        <f t="shared" si="7"/>
        <v/>
      </c>
      <c r="K184" s="9" t="str">
        <f t="shared" si="8"/>
        <v/>
      </c>
      <c r="L184" s="9" t="str">
        <f>IF(AND(I184="Yes",'Input data'!I190=""),10,IF(I184="Yes",'Input data'!I190/J184,""))</f>
        <v/>
      </c>
      <c r="M184" s="21" t="str">
        <f>IF(AND(I184="Yes",'Input data'!J190=""),2,IF(I184="Yes",'Input data'!J190,""))</f>
        <v/>
      </c>
      <c r="N184" s="4" t="str">
        <f>IF(AND(I184="Yes",'Input data'!K190=""),"No",IF(I184="Yes",'Input data'!K190,""))</f>
        <v/>
      </c>
      <c r="O184" s="6" t="str">
        <f>IF(AND(I184="Yes",'Input data'!L190=""),3.5,IF(I184="Yes",'Input data'!L190,""))</f>
        <v/>
      </c>
      <c r="P184" s="6" t="str">
        <f>IF(AND(I184="Yes",'Input data'!M190=""),0.5,IF(I184="Yes",'Input data'!M190,""))</f>
        <v/>
      </c>
      <c r="Q184" s="21" t="str">
        <f>IF(AND(I184="Yes",'Input data'!N190=""),2,IF(I184="Yes",'Input data'!N190,""))</f>
        <v/>
      </c>
      <c r="R184" s="4" t="str">
        <f>IF(AND(I184="Yes",'Input data'!O190=""),"No",IF(I184="Yes",'Input data'!O190,""))</f>
        <v/>
      </c>
      <c r="S184" s="4" t="str">
        <f>IF(AND(I184="Yes",'Input data'!P190=""),"No",IF(I184="Yes",'Input data'!P190,""))</f>
        <v/>
      </c>
      <c r="T184" s="21" t="str">
        <f>IF(AND(I184="Yes",'Input data'!Q190=""),0,IF(I184="Yes",'Input data'!Q190/J184,""))</f>
        <v/>
      </c>
      <c r="U184" s="22" t="str">
        <f>IF(AND(I184="Yes",'Input data'!R190=""),80,IF(I184="Yes",'Input data'!R190,""))</f>
        <v/>
      </c>
    </row>
    <row r="185" spans="1:21" x14ac:dyDescent="0.3">
      <c r="A185" s="4" t="str">
        <f>IF('Input data'!A191="","",'Input data'!A191)</f>
        <v/>
      </c>
      <c r="B185" s="4" t="str">
        <f>IF('Input data'!B191="","",'Input data'!B191)</f>
        <v/>
      </c>
      <c r="C185" s="4" t="str">
        <f>IF('Input data'!C191="","",'Input data'!C191)</f>
        <v/>
      </c>
      <c r="D185" s="4" t="str">
        <f>IF('Input data'!D191="","",'Input data'!D191)</f>
        <v/>
      </c>
      <c r="E185" s="4" t="str">
        <f>IF('Input data'!E191="","",'Input data'!E191)</f>
        <v/>
      </c>
      <c r="F185" s="4" t="str">
        <f>IF('Input data'!F191="","",'Input data'!F191)</f>
        <v/>
      </c>
      <c r="G185" s="20" t="str">
        <f>IF('Input data'!G191=0,"",'Input data'!G191)</f>
        <v/>
      </c>
      <c r="H185" s="9" t="str">
        <f>IF('Input data'!H191="","",'Input data'!H191)</f>
        <v/>
      </c>
      <c r="I185" s="4" t="str">
        <f t="shared" si="6"/>
        <v>No</v>
      </c>
      <c r="J185" s="20" t="str">
        <f t="shared" si="7"/>
        <v/>
      </c>
      <c r="K185" s="9" t="str">
        <f t="shared" si="8"/>
        <v/>
      </c>
      <c r="L185" s="9" t="str">
        <f>IF(AND(I185="Yes",'Input data'!I191=""),10,IF(I185="Yes",'Input data'!I191/J185,""))</f>
        <v/>
      </c>
      <c r="M185" s="21" t="str">
        <f>IF(AND(I185="Yes",'Input data'!J191=""),2,IF(I185="Yes",'Input data'!J191,""))</f>
        <v/>
      </c>
      <c r="N185" s="4" t="str">
        <f>IF(AND(I185="Yes",'Input data'!K191=""),"No",IF(I185="Yes",'Input data'!K191,""))</f>
        <v/>
      </c>
      <c r="O185" s="6" t="str">
        <f>IF(AND(I185="Yes",'Input data'!L191=""),3.5,IF(I185="Yes",'Input data'!L191,""))</f>
        <v/>
      </c>
      <c r="P185" s="6" t="str">
        <f>IF(AND(I185="Yes",'Input data'!M191=""),0.5,IF(I185="Yes",'Input data'!M191,""))</f>
        <v/>
      </c>
      <c r="Q185" s="21" t="str">
        <f>IF(AND(I185="Yes",'Input data'!N191=""),2,IF(I185="Yes",'Input data'!N191,""))</f>
        <v/>
      </c>
      <c r="R185" s="4" t="str">
        <f>IF(AND(I185="Yes",'Input data'!O191=""),"No",IF(I185="Yes",'Input data'!O191,""))</f>
        <v/>
      </c>
      <c r="S185" s="4" t="str">
        <f>IF(AND(I185="Yes",'Input data'!P191=""),"No",IF(I185="Yes",'Input data'!P191,""))</f>
        <v/>
      </c>
      <c r="T185" s="21" t="str">
        <f>IF(AND(I185="Yes",'Input data'!Q191=""),0,IF(I185="Yes",'Input data'!Q191/J185,""))</f>
        <v/>
      </c>
      <c r="U185" s="22" t="str">
        <f>IF(AND(I185="Yes",'Input data'!R191=""),80,IF(I185="Yes",'Input data'!R191,""))</f>
        <v/>
      </c>
    </row>
    <row r="186" spans="1:21" x14ac:dyDescent="0.3">
      <c r="A186" s="4" t="str">
        <f>IF('Input data'!A192="","",'Input data'!A192)</f>
        <v/>
      </c>
      <c r="B186" s="4" t="str">
        <f>IF('Input data'!B192="","",'Input data'!B192)</f>
        <v/>
      </c>
      <c r="C186" s="4" t="str">
        <f>IF('Input data'!C192="","",'Input data'!C192)</f>
        <v/>
      </c>
      <c r="D186" s="4" t="str">
        <f>IF('Input data'!D192="","",'Input data'!D192)</f>
        <v/>
      </c>
      <c r="E186" s="4" t="str">
        <f>IF('Input data'!E192="","",'Input data'!E192)</f>
        <v/>
      </c>
      <c r="F186" s="4" t="str">
        <f>IF('Input data'!F192="","",'Input data'!F192)</f>
        <v/>
      </c>
      <c r="G186" s="20" t="str">
        <f>IF('Input data'!G192=0,"",'Input data'!G192)</f>
        <v/>
      </c>
      <c r="H186" s="9" t="str">
        <f>IF('Input data'!H192="","",'Input data'!H192)</f>
        <v/>
      </c>
      <c r="I186" s="4" t="str">
        <f t="shared" si="6"/>
        <v>No</v>
      </c>
      <c r="J186" s="20" t="str">
        <f t="shared" si="7"/>
        <v/>
      </c>
      <c r="K186" s="9" t="str">
        <f t="shared" si="8"/>
        <v/>
      </c>
      <c r="L186" s="9" t="str">
        <f>IF(AND(I186="Yes",'Input data'!I192=""),10,IF(I186="Yes",'Input data'!I192/J186,""))</f>
        <v/>
      </c>
      <c r="M186" s="21" t="str">
        <f>IF(AND(I186="Yes",'Input data'!J192=""),2,IF(I186="Yes",'Input data'!J192,""))</f>
        <v/>
      </c>
      <c r="N186" s="4" t="str">
        <f>IF(AND(I186="Yes",'Input data'!K192=""),"No",IF(I186="Yes",'Input data'!K192,""))</f>
        <v/>
      </c>
      <c r="O186" s="6" t="str">
        <f>IF(AND(I186="Yes",'Input data'!L192=""),3.5,IF(I186="Yes",'Input data'!L192,""))</f>
        <v/>
      </c>
      <c r="P186" s="6" t="str">
        <f>IF(AND(I186="Yes",'Input data'!M192=""),0.5,IF(I186="Yes",'Input data'!M192,""))</f>
        <v/>
      </c>
      <c r="Q186" s="21" t="str">
        <f>IF(AND(I186="Yes",'Input data'!N192=""),2,IF(I186="Yes",'Input data'!N192,""))</f>
        <v/>
      </c>
      <c r="R186" s="4" t="str">
        <f>IF(AND(I186="Yes",'Input data'!O192=""),"No",IF(I186="Yes",'Input data'!O192,""))</f>
        <v/>
      </c>
      <c r="S186" s="4" t="str">
        <f>IF(AND(I186="Yes",'Input data'!P192=""),"No",IF(I186="Yes",'Input data'!P192,""))</f>
        <v/>
      </c>
      <c r="T186" s="21" t="str">
        <f>IF(AND(I186="Yes",'Input data'!Q192=""),0,IF(I186="Yes",'Input data'!Q192/J186,""))</f>
        <v/>
      </c>
      <c r="U186" s="22" t="str">
        <f>IF(AND(I186="Yes",'Input data'!R192=""),80,IF(I186="Yes",'Input data'!R192,""))</f>
        <v/>
      </c>
    </row>
    <row r="187" spans="1:21" x14ac:dyDescent="0.3">
      <c r="A187" s="4" t="str">
        <f>IF('Input data'!A193="","",'Input data'!A193)</f>
        <v/>
      </c>
      <c r="B187" s="4" t="str">
        <f>IF('Input data'!B193="","",'Input data'!B193)</f>
        <v/>
      </c>
      <c r="C187" s="4" t="str">
        <f>IF('Input data'!C193="","",'Input data'!C193)</f>
        <v/>
      </c>
      <c r="D187" s="4" t="str">
        <f>IF('Input data'!D193="","",'Input data'!D193)</f>
        <v/>
      </c>
      <c r="E187" s="4" t="str">
        <f>IF('Input data'!E193="","",'Input data'!E193)</f>
        <v/>
      </c>
      <c r="F187" s="4" t="str">
        <f>IF('Input data'!F193="","",'Input data'!F193)</f>
        <v/>
      </c>
      <c r="G187" s="20" t="str">
        <f>IF('Input data'!G193=0,"",'Input data'!G193)</f>
        <v/>
      </c>
      <c r="H187" s="9" t="str">
        <f>IF('Input data'!H193="","",'Input data'!H193)</f>
        <v/>
      </c>
      <c r="I187" s="4" t="str">
        <f t="shared" si="6"/>
        <v>No</v>
      </c>
      <c r="J187" s="20" t="str">
        <f t="shared" si="7"/>
        <v/>
      </c>
      <c r="K187" s="9" t="str">
        <f t="shared" si="8"/>
        <v/>
      </c>
      <c r="L187" s="9" t="str">
        <f>IF(AND(I187="Yes",'Input data'!I193=""),10,IF(I187="Yes",'Input data'!I193/J187,""))</f>
        <v/>
      </c>
      <c r="M187" s="21" t="str">
        <f>IF(AND(I187="Yes",'Input data'!J193=""),2,IF(I187="Yes",'Input data'!J193,""))</f>
        <v/>
      </c>
      <c r="N187" s="4" t="str">
        <f>IF(AND(I187="Yes",'Input data'!K193=""),"No",IF(I187="Yes",'Input data'!K193,""))</f>
        <v/>
      </c>
      <c r="O187" s="6" t="str">
        <f>IF(AND(I187="Yes",'Input data'!L193=""),3.5,IF(I187="Yes",'Input data'!L193,""))</f>
        <v/>
      </c>
      <c r="P187" s="6" t="str">
        <f>IF(AND(I187="Yes",'Input data'!M193=""),0.5,IF(I187="Yes",'Input data'!M193,""))</f>
        <v/>
      </c>
      <c r="Q187" s="21" t="str">
        <f>IF(AND(I187="Yes",'Input data'!N193=""),2,IF(I187="Yes",'Input data'!N193,""))</f>
        <v/>
      </c>
      <c r="R187" s="4" t="str">
        <f>IF(AND(I187="Yes",'Input data'!O193=""),"No",IF(I187="Yes",'Input data'!O193,""))</f>
        <v/>
      </c>
      <c r="S187" s="4" t="str">
        <f>IF(AND(I187="Yes",'Input data'!P193=""),"No",IF(I187="Yes",'Input data'!P193,""))</f>
        <v/>
      </c>
      <c r="T187" s="21" t="str">
        <f>IF(AND(I187="Yes",'Input data'!Q193=""),0,IF(I187="Yes",'Input data'!Q193/J187,""))</f>
        <v/>
      </c>
      <c r="U187" s="22" t="str">
        <f>IF(AND(I187="Yes",'Input data'!R193=""),80,IF(I187="Yes",'Input data'!R193,""))</f>
        <v/>
      </c>
    </row>
    <row r="188" spans="1:21" x14ac:dyDescent="0.3">
      <c r="A188" s="4" t="str">
        <f>IF('Input data'!A194="","",'Input data'!A194)</f>
        <v/>
      </c>
      <c r="B188" s="4" t="str">
        <f>IF('Input data'!B194="","",'Input data'!B194)</f>
        <v/>
      </c>
      <c r="C188" s="4" t="str">
        <f>IF('Input data'!C194="","",'Input data'!C194)</f>
        <v/>
      </c>
      <c r="D188" s="4" t="str">
        <f>IF('Input data'!D194="","",'Input data'!D194)</f>
        <v/>
      </c>
      <c r="E188" s="4" t="str">
        <f>IF('Input data'!E194="","",'Input data'!E194)</f>
        <v/>
      </c>
      <c r="F188" s="4" t="str">
        <f>IF('Input data'!F194="","",'Input data'!F194)</f>
        <v/>
      </c>
      <c r="G188" s="20" t="str">
        <f>IF('Input data'!G194=0,"",'Input data'!G194)</f>
        <v/>
      </c>
      <c r="H188" s="9" t="str">
        <f>IF('Input data'!H194="","",'Input data'!H194)</f>
        <v/>
      </c>
      <c r="I188" s="4" t="str">
        <f t="shared" si="6"/>
        <v>No</v>
      </c>
      <c r="J188" s="20" t="str">
        <f t="shared" si="7"/>
        <v/>
      </c>
      <c r="K188" s="9" t="str">
        <f t="shared" si="8"/>
        <v/>
      </c>
      <c r="L188" s="9" t="str">
        <f>IF(AND(I188="Yes",'Input data'!I194=""),10,IF(I188="Yes",'Input data'!I194/J188,""))</f>
        <v/>
      </c>
      <c r="M188" s="21" t="str">
        <f>IF(AND(I188="Yes",'Input data'!J194=""),2,IF(I188="Yes",'Input data'!J194,""))</f>
        <v/>
      </c>
      <c r="N188" s="4" t="str">
        <f>IF(AND(I188="Yes",'Input data'!K194=""),"No",IF(I188="Yes",'Input data'!K194,""))</f>
        <v/>
      </c>
      <c r="O188" s="6" t="str">
        <f>IF(AND(I188="Yes",'Input data'!L194=""),3.5,IF(I188="Yes",'Input data'!L194,""))</f>
        <v/>
      </c>
      <c r="P188" s="6" t="str">
        <f>IF(AND(I188="Yes",'Input data'!M194=""),0.5,IF(I188="Yes",'Input data'!M194,""))</f>
        <v/>
      </c>
      <c r="Q188" s="21" t="str">
        <f>IF(AND(I188="Yes",'Input data'!N194=""),2,IF(I188="Yes",'Input data'!N194,""))</f>
        <v/>
      </c>
      <c r="R188" s="4" t="str">
        <f>IF(AND(I188="Yes",'Input data'!O194=""),"No",IF(I188="Yes",'Input data'!O194,""))</f>
        <v/>
      </c>
      <c r="S188" s="4" t="str">
        <f>IF(AND(I188="Yes",'Input data'!P194=""),"No",IF(I188="Yes",'Input data'!P194,""))</f>
        <v/>
      </c>
      <c r="T188" s="21" t="str">
        <f>IF(AND(I188="Yes",'Input data'!Q194=""),0,IF(I188="Yes",'Input data'!Q194/J188,""))</f>
        <v/>
      </c>
      <c r="U188" s="22" t="str">
        <f>IF(AND(I188="Yes",'Input data'!R194=""),80,IF(I188="Yes",'Input data'!R194,""))</f>
        <v/>
      </c>
    </row>
    <row r="189" spans="1:21" x14ac:dyDescent="0.3">
      <c r="A189" s="4" t="str">
        <f>IF('Input data'!A195="","",'Input data'!A195)</f>
        <v/>
      </c>
      <c r="B189" s="4" t="str">
        <f>IF('Input data'!B195="","",'Input data'!B195)</f>
        <v/>
      </c>
      <c r="C189" s="4" t="str">
        <f>IF('Input data'!C195="","",'Input data'!C195)</f>
        <v/>
      </c>
      <c r="D189" s="4" t="str">
        <f>IF('Input data'!D195="","",'Input data'!D195)</f>
        <v/>
      </c>
      <c r="E189" s="4" t="str">
        <f>IF('Input data'!E195="","",'Input data'!E195)</f>
        <v/>
      </c>
      <c r="F189" s="4" t="str">
        <f>IF('Input data'!F195="","",'Input data'!F195)</f>
        <v/>
      </c>
      <c r="G189" s="20" t="str">
        <f>IF('Input data'!G195=0,"",'Input data'!G195)</f>
        <v/>
      </c>
      <c r="H189" s="9" t="str">
        <f>IF('Input data'!H195="","",'Input data'!H195)</f>
        <v/>
      </c>
      <c r="I189" s="4" t="str">
        <f t="shared" si="6"/>
        <v>No</v>
      </c>
      <c r="J189" s="20" t="str">
        <f t="shared" si="7"/>
        <v/>
      </c>
      <c r="K189" s="9" t="str">
        <f t="shared" si="8"/>
        <v/>
      </c>
      <c r="L189" s="9" t="str">
        <f>IF(AND(I189="Yes",'Input data'!I195=""),10,IF(I189="Yes",'Input data'!I195/J189,""))</f>
        <v/>
      </c>
      <c r="M189" s="21" t="str">
        <f>IF(AND(I189="Yes",'Input data'!J195=""),2,IF(I189="Yes",'Input data'!J195,""))</f>
        <v/>
      </c>
      <c r="N189" s="4" t="str">
        <f>IF(AND(I189="Yes",'Input data'!K195=""),"No",IF(I189="Yes",'Input data'!K195,""))</f>
        <v/>
      </c>
      <c r="O189" s="6" t="str">
        <f>IF(AND(I189="Yes",'Input data'!L195=""),3.5,IF(I189="Yes",'Input data'!L195,""))</f>
        <v/>
      </c>
      <c r="P189" s="6" t="str">
        <f>IF(AND(I189="Yes",'Input data'!M195=""),0.5,IF(I189="Yes",'Input data'!M195,""))</f>
        <v/>
      </c>
      <c r="Q189" s="21" t="str">
        <f>IF(AND(I189="Yes",'Input data'!N195=""),2,IF(I189="Yes",'Input data'!N195,""))</f>
        <v/>
      </c>
      <c r="R189" s="4" t="str">
        <f>IF(AND(I189="Yes",'Input data'!O195=""),"No",IF(I189="Yes",'Input data'!O195,""))</f>
        <v/>
      </c>
      <c r="S189" s="4" t="str">
        <f>IF(AND(I189="Yes",'Input data'!P195=""),"No",IF(I189="Yes",'Input data'!P195,""))</f>
        <v/>
      </c>
      <c r="T189" s="21" t="str">
        <f>IF(AND(I189="Yes",'Input data'!Q195=""),0,IF(I189="Yes",'Input data'!Q195/J189,""))</f>
        <v/>
      </c>
      <c r="U189" s="22" t="str">
        <f>IF(AND(I189="Yes",'Input data'!R195=""),80,IF(I189="Yes",'Input data'!R195,""))</f>
        <v/>
      </c>
    </row>
    <row r="190" spans="1:21" x14ac:dyDescent="0.3">
      <c r="A190" s="4" t="str">
        <f>IF('Input data'!A196="","",'Input data'!A196)</f>
        <v/>
      </c>
      <c r="B190" s="4" t="str">
        <f>IF('Input data'!B196="","",'Input data'!B196)</f>
        <v/>
      </c>
      <c r="C190" s="4" t="str">
        <f>IF('Input data'!C196="","",'Input data'!C196)</f>
        <v/>
      </c>
      <c r="D190" s="4" t="str">
        <f>IF('Input data'!D196="","",'Input data'!D196)</f>
        <v/>
      </c>
      <c r="E190" s="4" t="str">
        <f>IF('Input data'!E196="","",'Input data'!E196)</f>
        <v/>
      </c>
      <c r="F190" s="4" t="str">
        <f>IF('Input data'!F196="","",'Input data'!F196)</f>
        <v/>
      </c>
      <c r="G190" s="20" t="str">
        <f>IF('Input data'!G196=0,"",'Input data'!G196)</f>
        <v/>
      </c>
      <c r="H190" s="9" t="str">
        <f>IF('Input data'!H196="","",'Input data'!H196)</f>
        <v/>
      </c>
      <c r="I190" s="4" t="str">
        <f t="shared" si="6"/>
        <v>No</v>
      </c>
      <c r="J190" s="20" t="str">
        <f t="shared" si="7"/>
        <v/>
      </c>
      <c r="K190" s="9" t="str">
        <f t="shared" si="8"/>
        <v/>
      </c>
      <c r="L190" s="9" t="str">
        <f>IF(AND(I190="Yes",'Input data'!I196=""),10,IF(I190="Yes",'Input data'!I196/J190,""))</f>
        <v/>
      </c>
      <c r="M190" s="21" t="str">
        <f>IF(AND(I190="Yes",'Input data'!J196=""),2,IF(I190="Yes",'Input data'!J196,""))</f>
        <v/>
      </c>
      <c r="N190" s="4" t="str">
        <f>IF(AND(I190="Yes",'Input data'!K196=""),"No",IF(I190="Yes",'Input data'!K196,""))</f>
        <v/>
      </c>
      <c r="O190" s="6" t="str">
        <f>IF(AND(I190="Yes",'Input data'!L196=""),3.5,IF(I190="Yes",'Input data'!L196,""))</f>
        <v/>
      </c>
      <c r="P190" s="6" t="str">
        <f>IF(AND(I190="Yes",'Input data'!M196=""),0.5,IF(I190="Yes",'Input data'!M196,""))</f>
        <v/>
      </c>
      <c r="Q190" s="21" t="str">
        <f>IF(AND(I190="Yes",'Input data'!N196=""),2,IF(I190="Yes",'Input data'!N196,""))</f>
        <v/>
      </c>
      <c r="R190" s="4" t="str">
        <f>IF(AND(I190="Yes",'Input data'!O196=""),"No",IF(I190="Yes",'Input data'!O196,""))</f>
        <v/>
      </c>
      <c r="S190" s="4" t="str">
        <f>IF(AND(I190="Yes",'Input data'!P196=""),"No",IF(I190="Yes",'Input data'!P196,""))</f>
        <v/>
      </c>
      <c r="T190" s="21" t="str">
        <f>IF(AND(I190="Yes",'Input data'!Q196=""),0,IF(I190="Yes",'Input data'!Q196/J190,""))</f>
        <v/>
      </c>
      <c r="U190" s="22" t="str">
        <f>IF(AND(I190="Yes",'Input data'!R196=""),80,IF(I190="Yes",'Input data'!R196,""))</f>
        <v/>
      </c>
    </row>
    <row r="191" spans="1:21" x14ac:dyDescent="0.3">
      <c r="A191" s="4" t="str">
        <f>IF('Input data'!A197="","",'Input data'!A197)</f>
        <v/>
      </c>
      <c r="B191" s="4" t="str">
        <f>IF('Input data'!B197="","",'Input data'!B197)</f>
        <v/>
      </c>
      <c r="C191" s="4" t="str">
        <f>IF('Input data'!C197="","",'Input data'!C197)</f>
        <v/>
      </c>
      <c r="D191" s="4" t="str">
        <f>IF('Input data'!D197="","",'Input data'!D197)</f>
        <v/>
      </c>
      <c r="E191" s="4" t="str">
        <f>IF('Input data'!E197="","",'Input data'!E197)</f>
        <v/>
      </c>
      <c r="F191" s="4" t="str">
        <f>IF('Input data'!F197="","",'Input data'!F197)</f>
        <v/>
      </c>
      <c r="G191" s="20" t="str">
        <f>IF('Input data'!G197=0,"",'Input data'!G197)</f>
        <v/>
      </c>
      <c r="H191" s="9" t="str">
        <f>IF('Input data'!H197="","",'Input data'!H197)</f>
        <v/>
      </c>
      <c r="I191" s="4" t="str">
        <f t="shared" si="6"/>
        <v>No</v>
      </c>
      <c r="J191" s="20" t="str">
        <f t="shared" si="7"/>
        <v/>
      </c>
      <c r="K191" s="9" t="str">
        <f t="shared" si="8"/>
        <v/>
      </c>
      <c r="L191" s="9" t="str">
        <f>IF(AND(I191="Yes",'Input data'!I197=""),10,IF(I191="Yes",'Input data'!I197/J191,""))</f>
        <v/>
      </c>
      <c r="M191" s="21" t="str">
        <f>IF(AND(I191="Yes",'Input data'!J197=""),2,IF(I191="Yes",'Input data'!J197,""))</f>
        <v/>
      </c>
      <c r="N191" s="4" t="str">
        <f>IF(AND(I191="Yes",'Input data'!K197=""),"No",IF(I191="Yes",'Input data'!K197,""))</f>
        <v/>
      </c>
      <c r="O191" s="6" t="str">
        <f>IF(AND(I191="Yes",'Input data'!L197=""),3.5,IF(I191="Yes",'Input data'!L197,""))</f>
        <v/>
      </c>
      <c r="P191" s="6" t="str">
        <f>IF(AND(I191="Yes",'Input data'!M197=""),0.5,IF(I191="Yes",'Input data'!M197,""))</f>
        <v/>
      </c>
      <c r="Q191" s="21" t="str">
        <f>IF(AND(I191="Yes",'Input data'!N197=""),2,IF(I191="Yes",'Input data'!N197,""))</f>
        <v/>
      </c>
      <c r="R191" s="4" t="str">
        <f>IF(AND(I191="Yes",'Input data'!O197=""),"No",IF(I191="Yes",'Input data'!O197,""))</f>
        <v/>
      </c>
      <c r="S191" s="4" t="str">
        <f>IF(AND(I191="Yes",'Input data'!P197=""),"No",IF(I191="Yes",'Input data'!P197,""))</f>
        <v/>
      </c>
      <c r="T191" s="21" t="str">
        <f>IF(AND(I191="Yes",'Input data'!Q197=""),0,IF(I191="Yes",'Input data'!Q197/J191,""))</f>
        <v/>
      </c>
      <c r="U191" s="22" t="str">
        <f>IF(AND(I191="Yes",'Input data'!R197=""),80,IF(I191="Yes",'Input data'!R197,""))</f>
        <v/>
      </c>
    </row>
    <row r="192" spans="1:21" x14ac:dyDescent="0.3">
      <c r="A192" s="4" t="str">
        <f>IF('Input data'!A198="","",'Input data'!A198)</f>
        <v/>
      </c>
      <c r="B192" s="4" t="str">
        <f>IF('Input data'!B198="","",'Input data'!B198)</f>
        <v/>
      </c>
      <c r="C192" s="4" t="str">
        <f>IF('Input data'!C198="","",'Input data'!C198)</f>
        <v/>
      </c>
      <c r="D192" s="4" t="str">
        <f>IF('Input data'!D198="","",'Input data'!D198)</f>
        <v/>
      </c>
      <c r="E192" s="4" t="str">
        <f>IF('Input data'!E198="","",'Input data'!E198)</f>
        <v/>
      </c>
      <c r="F192" s="4" t="str">
        <f>IF('Input data'!F198="","",'Input data'!F198)</f>
        <v/>
      </c>
      <c r="G192" s="20" t="str">
        <f>IF('Input data'!G198=0,"",'Input data'!G198)</f>
        <v/>
      </c>
      <c r="H192" s="9" t="str">
        <f>IF('Input data'!H198="","",'Input data'!H198)</f>
        <v/>
      </c>
      <c r="I192" s="4" t="str">
        <f t="shared" si="6"/>
        <v>No</v>
      </c>
      <c r="J192" s="20" t="str">
        <f t="shared" si="7"/>
        <v/>
      </c>
      <c r="K192" s="9" t="str">
        <f t="shared" si="8"/>
        <v/>
      </c>
      <c r="L192" s="9" t="str">
        <f>IF(AND(I192="Yes",'Input data'!I198=""),10,IF(I192="Yes",'Input data'!I198/J192,""))</f>
        <v/>
      </c>
      <c r="M192" s="21" t="str">
        <f>IF(AND(I192="Yes",'Input data'!J198=""),2,IF(I192="Yes",'Input data'!J198,""))</f>
        <v/>
      </c>
      <c r="N192" s="4" t="str">
        <f>IF(AND(I192="Yes",'Input data'!K198=""),"No",IF(I192="Yes",'Input data'!K198,""))</f>
        <v/>
      </c>
      <c r="O192" s="6" t="str">
        <f>IF(AND(I192="Yes",'Input data'!L198=""),3.5,IF(I192="Yes",'Input data'!L198,""))</f>
        <v/>
      </c>
      <c r="P192" s="6" t="str">
        <f>IF(AND(I192="Yes",'Input data'!M198=""),0.5,IF(I192="Yes",'Input data'!M198,""))</f>
        <v/>
      </c>
      <c r="Q192" s="21" t="str">
        <f>IF(AND(I192="Yes",'Input data'!N198=""),2,IF(I192="Yes",'Input data'!N198,""))</f>
        <v/>
      </c>
      <c r="R192" s="4" t="str">
        <f>IF(AND(I192="Yes",'Input data'!O198=""),"No",IF(I192="Yes",'Input data'!O198,""))</f>
        <v/>
      </c>
      <c r="S192" s="4" t="str">
        <f>IF(AND(I192="Yes",'Input data'!P198=""),"No",IF(I192="Yes",'Input data'!P198,""))</f>
        <v/>
      </c>
      <c r="T192" s="21" t="str">
        <f>IF(AND(I192="Yes",'Input data'!Q198=""),0,IF(I192="Yes",'Input data'!Q198/J192,""))</f>
        <v/>
      </c>
      <c r="U192" s="22" t="str">
        <f>IF(AND(I192="Yes",'Input data'!R198=""),80,IF(I192="Yes",'Input data'!R198,""))</f>
        <v/>
      </c>
    </row>
    <row r="193" spans="1:21" x14ac:dyDescent="0.3">
      <c r="A193" s="4" t="str">
        <f>IF('Input data'!A199="","",'Input data'!A199)</f>
        <v/>
      </c>
      <c r="B193" s="4" t="str">
        <f>IF('Input data'!B199="","",'Input data'!B199)</f>
        <v/>
      </c>
      <c r="C193" s="4" t="str">
        <f>IF('Input data'!C199="","",'Input data'!C199)</f>
        <v/>
      </c>
      <c r="D193" s="4" t="str">
        <f>IF('Input data'!D199="","",'Input data'!D199)</f>
        <v/>
      </c>
      <c r="E193" s="4" t="str">
        <f>IF('Input data'!E199="","",'Input data'!E199)</f>
        <v/>
      </c>
      <c r="F193" s="4" t="str">
        <f>IF('Input data'!F199="","",'Input data'!F199)</f>
        <v/>
      </c>
      <c r="G193" s="20" t="str">
        <f>IF('Input data'!G199=0,"",'Input data'!G199)</f>
        <v/>
      </c>
      <c r="H193" s="9" t="str">
        <f>IF('Input data'!H199="","",'Input data'!H199)</f>
        <v/>
      </c>
      <c r="I193" s="4" t="str">
        <f t="shared" si="6"/>
        <v>No</v>
      </c>
      <c r="J193" s="20" t="str">
        <f t="shared" si="7"/>
        <v/>
      </c>
      <c r="K193" s="9" t="str">
        <f t="shared" si="8"/>
        <v/>
      </c>
      <c r="L193" s="9" t="str">
        <f>IF(AND(I193="Yes",'Input data'!I199=""),10,IF(I193="Yes",'Input data'!I199/J193,""))</f>
        <v/>
      </c>
      <c r="M193" s="21" t="str">
        <f>IF(AND(I193="Yes",'Input data'!J199=""),2,IF(I193="Yes",'Input data'!J199,""))</f>
        <v/>
      </c>
      <c r="N193" s="4" t="str">
        <f>IF(AND(I193="Yes",'Input data'!K199=""),"No",IF(I193="Yes",'Input data'!K199,""))</f>
        <v/>
      </c>
      <c r="O193" s="6" t="str">
        <f>IF(AND(I193="Yes",'Input data'!L199=""),3.5,IF(I193="Yes",'Input data'!L199,""))</f>
        <v/>
      </c>
      <c r="P193" s="6" t="str">
        <f>IF(AND(I193="Yes",'Input data'!M199=""),0.5,IF(I193="Yes",'Input data'!M199,""))</f>
        <v/>
      </c>
      <c r="Q193" s="21" t="str">
        <f>IF(AND(I193="Yes",'Input data'!N199=""),2,IF(I193="Yes",'Input data'!N199,""))</f>
        <v/>
      </c>
      <c r="R193" s="4" t="str">
        <f>IF(AND(I193="Yes",'Input data'!O199=""),"No",IF(I193="Yes",'Input data'!O199,""))</f>
        <v/>
      </c>
      <c r="S193" s="4" t="str">
        <f>IF(AND(I193="Yes",'Input data'!P199=""),"No",IF(I193="Yes",'Input data'!P199,""))</f>
        <v/>
      </c>
      <c r="T193" s="21" t="str">
        <f>IF(AND(I193="Yes",'Input data'!Q199=""),0,IF(I193="Yes",'Input data'!Q199/J193,""))</f>
        <v/>
      </c>
      <c r="U193" s="22" t="str">
        <f>IF(AND(I193="Yes",'Input data'!R199=""),80,IF(I193="Yes",'Input data'!R199,""))</f>
        <v/>
      </c>
    </row>
    <row r="194" spans="1:21" x14ac:dyDescent="0.3">
      <c r="A194" s="4" t="str">
        <f>IF('Input data'!A200="","",'Input data'!A200)</f>
        <v/>
      </c>
      <c r="B194" s="4" t="str">
        <f>IF('Input data'!B200="","",'Input data'!B200)</f>
        <v/>
      </c>
      <c r="C194" s="4" t="str">
        <f>IF('Input data'!C200="","",'Input data'!C200)</f>
        <v/>
      </c>
      <c r="D194" s="4" t="str">
        <f>IF('Input data'!D200="","",'Input data'!D200)</f>
        <v/>
      </c>
      <c r="E194" s="4" t="str">
        <f>IF('Input data'!E200="","",'Input data'!E200)</f>
        <v/>
      </c>
      <c r="F194" s="4" t="str">
        <f>IF('Input data'!F200="","",'Input data'!F200)</f>
        <v/>
      </c>
      <c r="G194" s="20" t="str">
        <f>IF('Input data'!G200=0,"",'Input data'!G200)</f>
        <v/>
      </c>
      <c r="H194" s="9" t="str">
        <f>IF('Input data'!H200="","",'Input data'!H200)</f>
        <v/>
      </c>
      <c r="I194" s="4" t="str">
        <f t="shared" si="6"/>
        <v>No</v>
      </c>
      <c r="J194" s="20" t="str">
        <f t="shared" si="7"/>
        <v/>
      </c>
      <c r="K194" s="9" t="str">
        <f t="shared" si="8"/>
        <v/>
      </c>
      <c r="L194" s="9" t="str">
        <f>IF(AND(I194="Yes",'Input data'!I200=""),10,IF(I194="Yes",'Input data'!I200/J194,""))</f>
        <v/>
      </c>
      <c r="M194" s="21" t="str">
        <f>IF(AND(I194="Yes",'Input data'!J200=""),2,IF(I194="Yes",'Input data'!J200,""))</f>
        <v/>
      </c>
      <c r="N194" s="4" t="str">
        <f>IF(AND(I194="Yes",'Input data'!K200=""),"No",IF(I194="Yes",'Input data'!K200,""))</f>
        <v/>
      </c>
      <c r="O194" s="6" t="str">
        <f>IF(AND(I194="Yes",'Input data'!L200=""),3.5,IF(I194="Yes",'Input data'!L200,""))</f>
        <v/>
      </c>
      <c r="P194" s="6" t="str">
        <f>IF(AND(I194="Yes",'Input data'!M200=""),0.5,IF(I194="Yes",'Input data'!M200,""))</f>
        <v/>
      </c>
      <c r="Q194" s="21" t="str">
        <f>IF(AND(I194="Yes",'Input data'!N200=""),2,IF(I194="Yes",'Input data'!N200,""))</f>
        <v/>
      </c>
      <c r="R194" s="4" t="str">
        <f>IF(AND(I194="Yes",'Input data'!O200=""),"No",IF(I194="Yes",'Input data'!O200,""))</f>
        <v/>
      </c>
      <c r="S194" s="4" t="str">
        <f>IF(AND(I194="Yes",'Input data'!P200=""),"No",IF(I194="Yes",'Input data'!P200,""))</f>
        <v/>
      </c>
      <c r="T194" s="21" t="str">
        <f>IF(AND(I194="Yes",'Input data'!Q200=""),0,IF(I194="Yes",'Input data'!Q200/J194,""))</f>
        <v/>
      </c>
      <c r="U194" s="22" t="str">
        <f>IF(AND(I194="Yes",'Input data'!R200=""),80,IF(I194="Yes",'Input data'!R200,""))</f>
        <v/>
      </c>
    </row>
    <row r="195" spans="1:21" x14ac:dyDescent="0.3">
      <c r="A195" s="4" t="str">
        <f>IF('Input data'!A201="","",'Input data'!A201)</f>
        <v/>
      </c>
      <c r="B195" s="4" t="str">
        <f>IF('Input data'!B201="","",'Input data'!B201)</f>
        <v/>
      </c>
      <c r="C195" s="4" t="str">
        <f>IF('Input data'!C201="","",'Input data'!C201)</f>
        <v/>
      </c>
      <c r="D195" s="4" t="str">
        <f>IF('Input data'!D201="","",'Input data'!D201)</f>
        <v/>
      </c>
      <c r="E195" s="4" t="str">
        <f>IF('Input data'!E201="","",'Input data'!E201)</f>
        <v/>
      </c>
      <c r="F195" s="4" t="str">
        <f>IF('Input data'!F201="","",'Input data'!F201)</f>
        <v/>
      </c>
      <c r="G195" s="20" t="str">
        <f>IF('Input data'!G201=0,"",'Input data'!G201)</f>
        <v/>
      </c>
      <c r="H195" s="9" t="str">
        <f>IF('Input data'!H201="","",'Input data'!H201)</f>
        <v/>
      </c>
      <c r="I195" s="4" t="str">
        <f t="shared" si="6"/>
        <v>No</v>
      </c>
      <c r="J195" s="20" t="str">
        <f t="shared" si="7"/>
        <v/>
      </c>
      <c r="K195" s="9" t="str">
        <f t="shared" si="8"/>
        <v/>
      </c>
      <c r="L195" s="9" t="str">
        <f>IF(AND(I195="Yes",'Input data'!I201=""),10,IF(I195="Yes",'Input data'!I201/J195,""))</f>
        <v/>
      </c>
      <c r="M195" s="21" t="str">
        <f>IF(AND(I195="Yes",'Input data'!J201=""),2,IF(I195="Yes",'Input data'!J201,""))</f>
        <v/>
      </c>
      <c r="N195" s="4" t="str">
        <f>IF(AND(I195="Yes",'Input data'!K201=""),"No",IF(I195="Yes",'Input data'!K201,""))</f>
        <v/>
      </c>
      <c r="O195" s="6" t="str">
        <f>IF(AND(I195="Yes",'Input data'!L201=""),3.5,IF(I195="Yes",'Input data'!L201,""))</f>
        <v/>
      </c>
      <c r="P195" s="6" t="str">
        <f>IF(AND(I195="Yes",'Input data'!M201=""),0.5,IF(I195="Yes",'Input data'!M201,""))</f>
        <v/>
      </c>
      <c r="Q195" s="21" t="str">
        <f>IF(AND(I195="Yes",'Input data'!N201=""),2,IF(I195="Yes",'Input data'!N201,""))</f>
        <v/>
      </c>
      <c r="R195" s="4" t="str">
        <f>IF(AND(I195="Yes",'Input data'!O201=""),"No",IF(I195="Yes",'Input data'!O201,""))</f>
        <v/>
      </c>
      <c r="S195" s="4" t="str">
        <f>IF(AND(I195="Yes",'Input data'!P201=""),"No",IF(I195="Yes",'Input data'!P201,""))</f>
        <v/>
      </c>
      <c r="T195" s="21" t="str">
        <f>IF(AND(I195="Yes",'Input data'!Q201=""),0,IF(I195="Yes",'Input data'!Q201/J195,""))</f>
        <v/>
      </c>
      <c r="U195" s="22" t="str">
        <f>IF(AND(I195="Yes",'Input data'!R201=""),80,IF(I195="Yes",'Input data'!R201,""))</f>
        <v/>
      </c>
    </row>
    <row r="196" spans="1:21" x14ac:dyDescent="0.3">
      <c r="A196" s="4" t="str">
        <f>IF('Input data'!A202="","",'Input data'!A202)</f>
        <v/>
      </c>
      <c r="B196" s="4" t="str">
        <f>IF('Input data'!B202="","",'Input data'!B202)</f>
        <v/>
      </c>
      <c r="C196" s="4" t="str">
        <f>IF('Input data'!C202="","",'Input data'!C202)</f>
        <v/>
      </c>
      <c r="D196" s="4" t="str">
        <f>IF('Input data'!D202="","",'Input data'!D202)</f>
        <v/>
      </c>
      <c r="E196" s="4" t="str">
        <f>IF('Input data'!E202="","",'Input data'!E202)</f>
        <v/>
      </c>
      <c r="F196" s="4" t="str">
        <f>IF('Input data'!F202="","",'Input data'!F202)</f>
        <v/>
      </c>
      <c r="G196" s="20" t="str">
        <f>IF('Input data'!G202=0,"",'Input data'!G202)</f>
        <v/>
      </c>
      <c r="H196" s="9" t="str">
        <f>IF('Input data'!H202="","",'Input data'!H202)</f>
        <v/>
      </c>
      <c r="I196" s="4" t="str">
        <f t="shared" si="6"/>
        <v>No</v>
      </c>
      <c r="J196" s="20" t="str">
        <f t="shared" si="7"/>
        <v/>
      </c>
      <c r="K196" s="9" t="str">
        <f t="shared" si="8"/>
        <v/>
      </c>
      <c r="L196" s="9" t="str">
        <f>IF(AND(I196="Yes",'Input data'!I202=""),10,IF(I196="Yes",'Input data'!I202/J196,""))</f>
        <v/>
      </c>
      <c r="M196" s="21" t="str">
        <f>IF(AND(I196="Yes",'Input data'!J202=""),2,IF(I196="Yes",'Input data'!J202,""))</f>
        <v/>
      </c>
      <c r="N196" s="4" t="str">
        <f>IF(AND(I196="Yes",'Input data'!K202=""),"No",IF(I196="Yes",'Input data'!K202,""))</f>
        <v/>
      </c>
      <c r="O196" s="6" t="str">
        <f>IF(AND(I196="Yes",'Input data'!L202=""),3.5,IF(I196="Yes",'Input data'!L202,""))</f>
        <v/>
      </c>
      <c r="P196" s="6" t="str">
        <f>IF(AND(I196="Yes",'Input data'!M202=""),0.5,IF(I196="Yes",'Input data'!M202,""))</f>
        <v/>
      </c>
      <c r="Q196" s="21" t="str">
        <f>IF(AND(I196="Yes",'Input data'!N202=""),2,IF(I196="Yes",'Input data'!N202,""))</f>
        <v/>
      </c>
      <c r="R196" s="4" t="str">
        <f>IF(AND(I196="Yes",'Input data'!O202=""),"No",IF(I196="Yes",'Input data'!O202,""))</f>
        <v/>
      </c>
      <c r="S196" s="4" t="str">
        <f>IF(AND(I196="Yes",'Input data'!P202=""),"No",IF(I196="Yes",'Input data'!P202,""))</f>
        <v/>
      </c>
      <c r="T196" s="21" t="str">
        <f>IF(AND(I196="Yes",'Input data'!Q202=""),0,IF(I196="Yes",'Input data'!Q202/J196,""))</f>
        <v/>
      </c>
      <c r="U196" s="22" t="str">
        <f>IF(AND(I196="Yes",'Input data'!R202=""),80,IF(I196="Yes",'Input data'!R202,""))</f>
        <v/>
      </c>
    </row>
    <row r="197" spans="1:21" x14ac:dyDescent="0.3">
      <c r="A197" s="4" t="str">
        <f>IF('Input data'!A203="","",'Input data'!A203)</f>
        <v/>
      </c>
      <c r="B197" s="4" t="str">
        <f>IF('Input data'!B203="","",'Input data'!B203)</f>
        <v/>
      </c>
      <c r="C197" s="4" t="str">
        <f>IF('Input data'!C203="","",'Input data'!C203)</f>
        <v/>
      </c>
      <c r="D197" s="4" t="str">
        <f>IF('Input data'!D203="","",'Input data'!D203)</f>
        <v/>
      </c>
      <c r="E197" s="4" t="str">
        <f>IF('Input data'!E203="","",'Input data'!E203)</f>
        <v/>
      </c>
      <c r="F197" s="4" t="str">
        <f>IF('Input data'!F203="","",'Input data'!F203)</f>
        <v/>
      </c>
      <c r="G197" s="20" t="str">
        <f>IF('Input data'!G203=0,"",'Input data'!G203)</f>
        <v/>
      </c>
      <c r="H197" s="9" t="str">
        <f>IF('Input data'!H203="","",'Input data'!H203)</f>
        <v/>
      </c>
      <c r="I197" s="4" t="str">
        <f t="shared" si="6"/>
        <v>No</v>
      </c>
      <c r="J197" s="20" t="str">
        <f t="shared" si="7"/>
        <v/>
      </c>
      <c r="K197" s="9" t="str">
        <f t="shared" si="8"/>
        <v/>
      </c>
      <c r="L197" s="9" t="str">
        <f>IF(AND(I197="Yes",'Input data'!I203=""),10,IF(I197="Yes",'Input data'!I203/J197,""))</f>
        <v/>
      </c>
      <c r="M197" s="21" t="str">
        <f>IF(AND(I197="Yes",'Input data'!J203=""),2,IF(I197="Yes",'Input data'!J203,""))</f>
        <v/>
      </c>
      <c r="N197" s="4" t="str">
        <f>IF(AND(I197="Yes",'Input data'!K203=""),"No",IF(I197="Yes",'Input data'!K203,""))</f>
        <v/>
      </c>
      <c r="O197" s="6" t="str">
        <f>IF(AND(I197="Yes",'Input data'!L203=""),3.5,IF(I197="Yes",'Input data'!L203,""))</f>
        <v/>
      </c>
      <c r="P197" s="6" t="str">
        <f>IF(AND(I197="Yes",'Input data'!M203=""),0.5,IF(I197="Yes",'Input data'!M203,""))</f>
        <v/>
      </c>
      <c r="Q197" s="21" t="str">
        <f>IF(AND(I197="Yes",'Input data'!N203=""),2,IF(I197="Yes",'Input data'!N203,""))</f>
        <v/>
      </c>
      <c r="R197" s="4" t="str">
        <f>IF(AND(I197="Yes",'Input data'!O203=""),"No",IF(I197="Yes",'Input data'!O203,""))</f>
        <v/>
      </c>
      <c r="S197" s="4" t="str">
        <f>IF(AND(I197="Yes",'Input data'!P203=""),"No",IF(I197="Yes",'Input data'!P203,""))</f>
        <v/>
      </c>
      <c r="T197" s="21" t="str">
        <f>IF(AND(I197="Yes",'Input data'!Q203=""),0,IF(I197="Yes",'Input data'!Q203/J197,""))</f>
        <v/>
      </c>
      <c r="U197" s="22" t="str">
        <f>IF(AND(I197="Yes",'Input data'!R203=""),80,IF(I197="Yes",'Input data'!R203,""))</f>
        <v/>
      </c>
    </row>
    <row r="198" spans="1:21" x14ac:dyDescent="0.3">
      <c r="A198" s="4" t="str">
        <f>IF('Input data'!A204="","",'Input data'!A204)</f>
        <v/>
      </c>
      <c r="B198" s="4" t="str">
        <f>IF('Input data'!B204="","",'Input data'!B204)</f>
        <v/>
      </c>
      <c r="C198" s="4" t="str">
        <f>IF('Input data'!C204="","",'Input data'!C204)</f>
        <v/>
      </c>
      <c r="D198" s="4" t="str">
        <f>IF('Input data'!D204="","",'Input data'!D204)</f>
        <v/>
      </c>
      <c r="E198" s="4" t="str">
        <f>IF('Input data'!E204="","",'Input data'!E204)</f>
        <v/>
      </c>
      <c r="F198" s="4" t="str">
        <f>IF('Input data'!F204="","",'Input data'!F204)</f>
        <v/>
      </c>
      <c r="G198" s="20" t="str">
        <f>IF('Input data'!G204=0,"",'Input data'!G204)</f>
        <v/>
      </c>
      <c r="H198" s="9" t="str">
        <f>IF('Input data'!H204="","",'Input data'!H204)</f>
        <v/>
      </c>
      <c r="I198" s="4" t="str">
        <f t="shared" si="6"/>
        <v>No</v>
      </c>
      <c r="J198" s="20" t="str">
        <f t="shared" si="7"/>
        <v/>
      </c>
      <c r="K198" s="9" t="str">
        <f t="shared" si="8"/>
        <v/>
      </c>
      <c r="L198" s="9" t="str">
        <f>IF(AND(I198="Yes",'Input data'!I204=""),10,IF(I198="Yes",'Input data'!I204/J198,""))</f>
        <v/>
      </c>
      <c r="M198" s="21" t="str">
        <f>IF(AND(I198="Yes",'Input data'!J204=""),2,IF(I198="Yes",'Input data'!J204,""))</f>
        <v/>
      </c>
      <c r="N198" s="4" t="str">
        <f>IF(AND(I198="Yes",'Input data'!K204=""),"No",IF(I198="Yes",'Input data'!K204,""))</f>
        <v/>
      </c>
      <c r="O198" s="6" t="str">
        <f>IF(AND(I198="Yes",'Input data'!L204=""),3.5,IF(I198="Yes",'Input data'!L204,""))</f>
        <v/>
      </c>
      <c r="P198" s="6" t="str">
        <f>IF(AND(I198="Yes",'Input data'!M204=""),0.5,IF(I198="Yes",'Input data'!M204,""))</f>
        <v/>
      </c>
      <c r="Q198" s="21" t="str">
        <f>IF(AND(I198="Yes",'Input data'!N204=""),2,IF(I198="Yes",'Input data'!N204,""))</f>
        <v/>
      </c>
      <c r="R198" s="4" t="str">
        <f>IF(AND(I198="Yes",'Input data'!O204=""),"No",IF(I198="Yes",'Input data'!O204,""))</f>
        <v/>
      </c>
      <c r="S198" s="4" t="str">
        <f>IF(AND(I198="Yes",'Input data'!P204=""),"No",IF(I198="Yes",'Input data'!P204,""))</f>
        <v/>
      </c>
      <c r="T198" s="21" t="str">
        <f>IF(AND(I198="Yes",'Input data'!Q204=""),0,IF(I198="Yes",'Input data'!Q204/J198,""))</f>
        <v/>
      </c>
      <c r="U198" s="22" t="str">
        <f>IF(AND(I198="Yes",'Input data'!R204=""),80,IF(I198="Yes",'Input data'!R204,""))</f>
        <v/>
      </c>
    </row>
    <row r="199" spans="1:21" x14ac:dyDescent="0.3">
      <c r="A199" s="4" t="str">
        <f>IF('Input data'!A205="","",'Input data'!A205)</f>
        <v/>
      </c>
      <c r="B199" s="4" t="str">
        <f>IF('Input data'!B205="","",'Input data'!B205)</f>
        <v/>
      </c>
      <c r="C199" s="4" t="str">
        <f>IF('Input data'!C205="","",'Input data'!C205)</f>
        <v/>
      </c>
      <c r="D199" s="4" t="str">
        <f>IF('Input data'!D205="","",'Input data'!D205)</f>
        <v/>
      </c>
      <c r="E199" s="4" t="str">
        <f>IF('Input data'!E205="","",'Input data'!E205)</f>
        <v/>
      </c>
      <c r="F199" s="4" t="str">
        <f>IF('Input data'!F205="","",'Input data'!F205)</f>
        <v/>
      </c>
      <c r="G199" s="20" t="str">
        <f>IF('Input data'!G205=0,"",'Input data'!G205)</f>
        <v/>
      </c>
      <c r="H199" s="9" t="str">
        <f>IF('Input data'!H205="","",'Input data'!H205)</f>
        <v/>
      </c>
      <c r="I199" s="4" t="str">
        <f t="shared" ref="I199:I262" si="9">IF(AND(G199&gt;0,G199&lt;100,H199&gt;0.5,H199&lt;50000.5),"Yes","No")</f>
        <v>No</v>
      </c>
      <c r="J199" s="20" t="str">
        <f t="shared" ref="J199:J262" si="10">IF(I199="Yes",G199,"")</f>
        <v/>
      </c>
      <c r="K199" s="9" t="str">
        <f t="shared" ref="K199:K262" si="11">IF(I199="Yes",H199,"")</f>
        <v/>
      </c>
      <c r="L199" s="9" t="str">
        <f>IF(AND(I199="Yes",'Input data'!I205=""),10,IF(I199="Yes",'Input data'!I205/J199,""))</f>
        <v/>
      </c>
      <c r="M199" s="21" t="str">
        <f>IF(AND(I199="Yes",'Input data'!J205=""),2,IF(I199="Yes",'Input data'!J205,""))</f>
        <v/>
      </c>
      <c r="N199" s="4" t="str">
        <f>IF(AND(I199="Yes",'Input data'!K205=""),"No",IF(I199="Yes",'Input data'!K205,""))</f>
        <v/>
      </c>
      <c r="O199" s="6" t="str">
        <f>IF(AND(I199="Yes",'Input data'!L205=""),3.5,IF(I199="Yes",'Input data'!L205,""))</f>
        <v/>
      </c>
      <c r="P199" s="6" t="str">
        <f>IF(AND(I199="Yes",'Input data'!M205=""),0.5,IF(I199="Yes",'Input data'!M205,""))</f>
        <v/>
      </c>
      <c r="Q199" s="21" t="str">
        <f>IF(AND(I199="Yes",'Input data'!N205=""),2,IF(I199="Yes",'Input data'!N205,""))</f>
        <v/>
      </c>
      <c r="R199" s="4" t="str">
        <f>IF(AND(I199="Yes",'Input data'!O205=""),"No",IF(I199="Yes",'Input data'!O205,""))</f>
        <v/>
      </c>
      <c r="S199" s="4" t="str">
        <f>IF(AND(I199="Yes",'Input data'!P205=""),"No",IF(I199="Yes",'Input data'!P205,""))</f>
        <v/>
      </c>
      <c r="T199" s="21" t="str">
        <f>IF(AND(I199="Yes",'Input data'!Q205=""),0,IF(I199="Yes",'Input data'!Q205/J199,""))</f>
        <v/>
      </c>
      <c r="U199" s="22" t="str">
        <f>IF(AND(I199="Yes",'Input data'!R205=""),80,IF(I199="Yes",'Input data'!R205,""))</f>
        <v/>
      </c>
    </row>
    <row r="200" spans="1:21" x14ac:dyDescent="0.3">
      <c r="A200" s="4" t="str">
        <f>IF('Input data'!A206="","",'Input data'!A206)</f>
        <v/>
      </c>
      <c r="B200" s="4" t="str">
        <f>IF('Input data'!B206="","",'Input data'!B206)</f>
        <v/>
      </c>
      <c r="C200" s="4" t="str">
        <f>IF('Input data'!C206="","",'Input data'!C206)</f>
        <v/>
      </c>
      <c r="D200" s="4" t="str">
        <f>IF('Input data'!D206="","",'Input data'!D206)</f>
        <v/>
      </c>
      <c r="E200" s="4" t="str">
        <f>IF('Input data'!E206="","",'Input data'!E206)</f>
        <v/>
      </c>
      <c r="F200" s="4" t="str">
        <f>IF('Input data'!F206="","",'Input data'!F206)</f>
        <v/>
      </c>
      <c r="G200" s="20" t="str">
        <f>IF('Input data'!G206=0,"",'Input data'!G206)</f>
        <v/>
      </c>
      <c r="H200" s="9" t="str">
        <f>IF('Input data'!H206="","",'Input data'!H206)</f>
        <v/>
      </c>
      <c r="I200" s="4" t="str">
        <f t="shared" si="9"/>
        <v>No</v>
      </c>
      <c r="J200" s="20" t="str">
        <f t="shared" si="10"/>
        <v/>
      </c>
      <c r="K200" s="9" t="str">
        <f t="shared" si="11"/>
        <v/>
      </c>
      <c r="L200" s="9" t="str">
        <f>IF(AND(I200="Yes",'Input data'!I206=""),10,IF(I200="Yes",'Input data'!I206/J200,""))</f>
        <v/>
      </c>
      <c r="M200" s="21" t="str">
        <f>IF(AND(I200="Yes",'Input data'!J206=""),2,IF(I200="Yes",'Input data'!J206,""))</f>
        <v/>
      </c>
      <c r="N200" s="4" t="str">
        <f>IF(AND(I200="Yes",'Input data'!K206=""),"No",IF(I200="Yes",'Input data'!K206,""))</f>
        <v/>
      </c>
      <c r="O200" s="6" t="str">
        <f>IF(AND(I200="Yes",'Input data'!L206=""),3.5,IF(I200="Yes",'Input data'!L206,""))</f>
        <v/>
      </c>
      <c r="P200" s="6" t="str">
        <f>IF(AND(I200="Yes",'Input data'!M206=""),0.5,IF(I200="Yes",'Input data'!M206,""))</f>
        <v/>
      </c>
      <c r="Q200" s="21" t="str">
        <f>IF(AND(I200="Yes",'Input data'!N206=""),2,IF(I200="Yes",'Input data'!N206,""))</f>
        <v/>
      </c>
      <c r="R200" s="4" t="str">
        <f>IF(AND(I200="Yes",'Input data'!O206=""),"No",IF(I200="Yes",'Input data'!O206,""))</f>
        <v/>
      </c>
      <c r="S200" s="4" t="str">
        <f>IF(AND(I200="Yes",'Input data'!P206=""),"No",IF(I200="Yes",'Input data'!P206,""))</f>
        <v/>
      </c>
      <c r="T200" s="21" t="str">
        <f>IF(AND(I200="Yes",'Input data'!Q206=""),0,IF(I200="Yes",'Input data'!Q206/J200,""))</f>
        <v/>
      </c>
      <c r="U200" s="22" t="str">
        <f>IF(AND(I200="Yes",'Input data'!R206=""),80,IF(I200="Yes",'Input data'!R206,""))</f>
        <v/>
      </c>
    </row>
    <row r="201" spans="1:21" x14ac:dyDescent="0.3">
      <c r="A201" s="4" t="str">
        <f>IF('Input data'!A207="","",'Input data'!A207)</f>
        <v/>
      </c>
      <c r="B201" s="4" t="str">
        <f>IF('Input data'!B207="","",'Input data'!B207)</f>
        <v/>
      </c>
      <c r="C201" s="4" t="str">
        <f>IF('Input data'!C207="","",'Input data'!C207)</f>
        <v/>
      </c>
      <c r="D201" s="4" t="str">
        <f>IF('Input data'!D207="","",'Input data'!D207)</f>
        <v/>
      </c>
      <c r="E201" s="4" t="str">
        <f>IF('Input data'!E207="","",'Input data'!E207)</f>
        <v/>
      </c>
      <c r="F201" s="4" t="str">
        <f>IF('Input data'!F207="","",'Input data'!F207)</f>
        <v/>
      </c>
      <c r="G201" s="20" t="str">
        <f>IF('Input data'!G207=0,"",'Input data'!G207)</f>
        <v/>
      </c>
      <c r="H201" s="9" t="str">
        <f>IF('Input data'!H207="","",'Input data'!H207)</f>
        <v/>
      </c>
      <c r="I201" s="4" t="str">
        <f t="shared" si="9"/>
        <v>No</v>
      </c>
      <c r="J201" s="20" t="str">
        <f t="shared" si="10"/>
        <v/>
      </c>
      <c r="K201" s="9" t="str">
        <f t="shared" si="11"/>
        <v/>
      </c>
      <c r="L201" s="9" t="str">
        <f>IF(AND(I201="Yes",'Input data'!I207=""),10,IF(I201="Yes",'Input data'!I207/J201,""))</f>
        <v/>
      </c>
      <c r="M201" s="21" t="str">
        <f>IF(AND(I201="Yes",'Input data'!J207=""),2,IF(I201="Yes",'Input data'!J207,""))</f>
        <v/>
      </c>
      <c r="N201" s="4" t="str">
        <f>IF(AND(I201="Yes",'Input data'!K207=""),"No",IF(I201="Yes",'Input data'!K207,""))</f>
        <v/>
      </c>
      <c r="O201" s="6" t="str">
        <f>IF(AND(I201="Yes",'Input data'!L207=""),3.5,IF(I201="Yes",'Input data'!L207,""))</f>
        <v/>
      </c>
      <c r="P201" s="6" t="str">
        <f>IF(AND(I201="Yes",'Input data'!M207=""),0.5,IF(I201="Yes",'Input data'!M207,""))</f>
        <v/>
      </c>
      <c r="Q201" s="21" t="str">
        <f>IF(AND(I201="Yes",'Input data'!N207=""),2,IF(I201="Yes",'Input data'!N207,""))</f>
        <v/>
      </c>
      <c r="R201" s="4" t="str">
        <f>IF(AND(I201="Yes",'Input data'!O207=""),"No",IF(I201="Yes",'Input data'!O207,""))</f>
        <v/>
      </c>
      <c r="S201" s="4" t="str">
        <f>IF(AND(I201="Yes",'Input data'!P207=""),"No",IF(I201="Yes",'Input data'!P207,""))</f>
        <v/>
      </c>
      <c r="T201" s="21" t="str">
        <f>IF(AND(I201="Yes",'Input data'!Q207=""),0,IF(I201="Yes",'Input data'!Q207/J201,""))</f>
        <v/>
      </c>
      <c r="U201" s="22" t="str">
        <f>IF(AND(I201="Yes",'Input data'!R207=""),80,IF(I201="Yes",'Input data'!R207,""))</f>
        <v/>
      </c>
    </row>
    <row r="202" spans="1:21" x14ac:dyDescent="0.3">
      <c r="A202" s="4" t="str">
        <f>IF('Input data'!A208="","",'Input data'!A208)</f>
        <v/>
      </c>
      <c r="B202" s="4" t="str">
        <f>IF('Input data'!B208="","",'Input data'!B208)</f>
        <v/>
      </c>
      <c r="C202" s="4" t="str">
        <f>IF('Input data'!C208="","",'Input data'!C208)</f>
        <v/>
      </c>
      <c r="D202" s="4" t="str">
        <f>IF('Input data'!D208="","",'Input data'!D208)</f>
        <v/>
      </c>
      <c r="E202" s="4" t="str">
        <f>IF('Input data'!E208="","",'Input data'!E208)</f>
        <v/>
      </c>
      <c r="F202" s="4" t="str">
        <f>IF('Input data'!F208="","",'Input data'!F208)</f>
        <v/>
      </c>
      <c r="G202" s="20" t="str">
        <f>IF('Input data'!G208=0,"",'Input data'!G208)</f>
        <v/>
      </c>
      <c r="H202" s="9" t="str">
        <f>IF('Input data'!H208="","",'Input data'!H208)</f>
        <v/>
      </c>
      <c r="I202" s="4" t="str">
        <f t="shared" si="9"/>
        <v>No</v>
      </c>
      <c r="J202" s="20" t="str">
        <f t="shared" si="10"/>
        <v/>
      </c>
      <c r="K202" s="9" t="str">
        <f t="shared" si="11"/>
        <v/>
      </c>
      <c r="L202" s="9" t="str">
        <f>IF(AND(I202="Yes",'Input data'!I208=""),10,IF(I202="Yes",'Input data'!I208/J202,""))</f>
        <v/>
      </c>
      <c r="M202" s="21" t="str">
        <f>IF(AND(I202="Yes",'Input data'!J208=""),2,IF(I202="Yes",'Input data'!J208,""))</f>
        <v/>
      </c>
      <c r="N202" s="4" t="str">
        <f>IF(AND(I202="Yes",'Input data'!K208=""),"No",IF(I202="Yes",'Input data'!K208,""))</f>
        <v/>
      </c>
      <c r="O202" s="6" t="str">
        <f>IF(AND(I202="Yes",'Input data'!L208=""),3.5,IF(I202="Yes",'Input data'!L208,""))</f>
        <v/>
      </c>
      <c r="P202" s="6" t="str">
        <f>IF(AND(I202="Yes",'Input data'!M208=""),0.5,IF(I202="Yes",'Input data'!M208,""))</f>
        <v/>
      </c>
      <c r="Q202" s="21" t="str">
        <f>IF(AND(I202="Yes",'Input data'!N208=""),2,IF(I202="Yes",'Input data'!N208,""))</f>
        <v/>
      </c>
      <c r="R202" s="4" t="str">
        <f>IF(AND(I202="Yes",'Input data'!O208=""),"No",IF(I202="Yes",'Input data'!O208,""))</f>
        <v/>
      </c>
      <c r="S202" s="4" t="str">
        <f>IF(AND(I202="Yes",'Input data'!P208=""),"No",IF(I202="Yes",'Input data'!P208,""))</f>
        <v/>
      </c>
      <c r="T202" s="21" t="str">
        <f>IF(AND(I202="Yes",'Input data'!Q208=""),0,IF(I202="Yes",'Input data'!Q208/J202,""))</f>
        <v/>
      </c>
      <c r="U202" s="22" t="str">
        <f>IF(AND(I202="Yes",'Input data'!R208=""),80,IF(I202="Yes",'Input data'!R208,""))</f>
        <v/>
      </c>
    </row>
    <row r="203" spans="1:21" x14ac:dyDescent="0.3">
      <c r="A203" s="4" t="str">
        <f>IF('Input data'!A209="","",'Input data'!A209)</f>
        <v/>
      </c>
      <c r="B203" s="4" t="str">
        <f>IF('Input data'!B209="","",'Input data'!B209)</f>
        <v/>
      </c>
      <c r="C203" s="4" t="str">
        <f>IF('Input data'!C209="","",'Input data'!C209)</f>
        <v/>
      </c>
      <c r="D203" s="4" t="str">
        <f>IF('Input data'!D209="","",'Input data'!D209)</f>
        <v/>
      </c>
      <c r="E203" s="4" t="str">
        <f>IF('Input data'!E209="","",'Input data'!E209)</f>
        <v/>
      </c>
      <c r="F203" s="4" t="str">
        <f>IF('Input data'!F209="","",'Input data'!F209)</f>
        <v/>
      </c>
      <c r="G203" s="20" t="str">
        <f>IF('Input data'!G209=0,"",'Input data'!G209)</f>
        <v/>
      </c>
      <c r="H203" s="9" t="str">
        <f>IF('Input data'!H209="","",'Input data'!H209)</f>
        <v/>
      </c>
      <c r="I203" s="4" t="str">
        <f t="shared" si="9"/>
        <v>No</v>
      </c>
      <c r="J203" s="20" t="str">
        <f t="shared" si="10"/>
        <v/>
      </c>
      <c r="K203" s="9" t="str">
        <f t="shared" si="11"/>
        <v/>
      </c>
      <c r="L203" s="9" t="str">
        <f>IF(AND(I203="Yes",'Input data'!I209=""),10,IF(I203="Yes",'Input data'!I209/J203,""))</f>
        <v/>
      </c>
      <c r="M203" s="21" t="str">
        <f>IF(AND(I203="Yes",'Input data'!J209=""),2,IF(I203="Yes",'Input data'!J209,""))</f>
        <v/>
      </c>
      <c r="N203" s="4" t="str">
        <f>IF(AND(I203="Yes",'Input data'!K209=""),"No",IF(I203="Yes",'Input data'!K209,""))</f>
        <v/>
      </c>
      <c r="O203" s="6" t="str">
        <f>IF(AND(I203="Yes",'Input data'!L209=""),3.5,IF(I203="Yes",'Input data'!L209,""))</f>
        <v/>
      </c>
      <c r="P203" s="6" t="str">
        <f>IF(AND(I203="Yes",'Input data'!M209=""),0.5,IF(I203="Yes",'Input data'!M209,""))</f>
        <v/>
      </c>
      <c r="Q203" s="21" t="str">
        <f>IF(AND(I203="Yes",'Input data'!N209=""),2,IF(I203="Yes",'Input data'!N209,""))</f>
        <v/>
      </c>
      <c r="R203" s="4" t="str">
        <f>IF(AND(I203="Yes",'Input data'!O209=""),"No",IF(I203="Yes",'Input data'!O209,""))</f>
        <v/>
      </c>
      <c r="S203" s="4" t="str">
        <f>IF(AND(I203="Yes",'Input data'!P209=""),"No",IF(I203="Yes",'Input data'!P209,""))</f>
        <v/>
      </c>
      <c r="T203" s="21" t="str">
        <f>IF(AND(I203="Yes",'Input data'!Q209=""),0,IF(I203="Yes",'Input data'!Q209/J203,""))</f>
        <v/>
      </c>
      <c r="U203" s="22" t="str">
        <f>IF(AND(I203="Yes",'Input data'!R209=""),80,IF(I203="Yes",'Input data'!R209,""))</f>
        <v/>
      </c>
    </row>
    <row r="204" spans="1:21" x14ac:dyDescent="0.3">
      <c r="A204" s="4" t="str">
        <f>IF('Input data'!A210="","",'Input data'!A210)</f>
        <v/>
      </c>
      <c r="B204" s="4" t="str">
        <f>IF('Input data'!B210="","",'Input data'!B210)</f>
        <v/>
      </c>
      <c r="C204" s="4" t="str">
        <f>IF('Input data'!C210="","",'Input data'!C210)</f>
        <v/>
      </c>
      <c r="D204" s="4" t="str">
        <f>IF('Input data'!D210="","",'Input data'!D210)</f>
        <v/>
      </c>
      <c r="E204" s="4" t="str">
        <f>IF('Input data'!E210="","",'Input data'!E210)</f>
        <v/>
      </c>
      <c r="F204" s="4" t="str">
        <f>IF('Input data'!F210="","",'Input data'!F210)</f>
        <v/>
      </c>
      <c r="G204" s="20" t="str">
        <f>IF('Input data'!G210=0,"",'Input data'!G210)</f>
        <v/>
      </c>
      <c r="H204" s="9" t="str">
        <f>IF('Input data'!H210="","",'Input data'!H210)</f>
        <v/>
      </c>
      <c r="I204" s="4" t="str">
        <f t="shared" si="9"/>
        <v>No</v>
      </c>
      <c r="J204" s="20" t="str">
        <f t="shared" si="10"/>
        <v/>
      </c>
      <c r="K204" s="9" t="str">
        <f t="shared" si="11"/>
        <v/>
      </c>
      <c r="L204" s="9" t="str">
        <f>IF(AND(I204="Yes",'Input data'!I210=""),10,IF(I204="Yes",'Input data'!I210/J204,""))</f>
        <v/>
      </c>
      <c r="M204" s="21" t="str">
        <f>IF(AND(I204="Yes",'Input data'!J210=""),2,IF(I204="Yes",'Input data'!J210,""))</f>
        <v/>
      </c>
      <c r="N204" s="4" t="str">
        <f>IF(AND(I204="Yes",'Input data'!K210=""),"No",IF(I204="Yes",'Input data'!K210,""))</f>
        <v/>
      </c>
      <c r="O204" s="6" t="str">
        <f>IF(AND(I204="Yes",'Input data'!L210=""),3.5,IF(I204="Yes",'Input data'!L210,""))</f>
        <v/>
      </c>
      <c r="P204" s="6" t="str">
        <f>IF(AND(I204="Yes",'Input data'!M210=""),0.5,IF(I204="Yes",'Input data'!M210,""))</f>
        <v/>
      </c>
      <c r="Q204" s="21" t="str">
        <f>IF(AND(I204="Yes",'Input data'!N210=""),2,IF(I204="Yes",'Input data'!N210,""))</f>
        <v/>
      </c>
      <c r="R204" s="4" t="str">
        <f>IF(AND(I204="Yes",'Input data'!O210=""),"No",IF(I204="Yes",'Input data'!O210,""))</f>
        <v/>
      </c>
      <c r="S204" s="4" t="str">
        <f>IF(AND(I204="Yes",'Input data'!P210=""),"No",IF(I204="Yes",'Input data'!P210,""))</f>
        <v/>
      </c>
      <c r="T204" s="21" t="str">
        <f>IF(AND(I204="Yes",'Input data'!Q210=""),0,IF(I204="Yes",'Input data'!Q210/J204,""))</f>
        <v/>
      </c>
      <c r="U204" s="22" t="str">
        <f>IF(AND(I204="Yes",'Input data'!R210=""),80,IF(I204="Yes",'Input data'!R210,""))</f>
        <v/>
      </c>
    </row>
    <row r="205" spans="1:21" x14ac:dyDescent="0.3">
      <c r="A205" s="4" t="str">
        <f>IF('Input data'!A211="","",'Input data'!A211)</f>
        <v/>
      </c>
      <c r="B205" s="4" t="str">
        <f>IF('Input data'!B211="","",'Input data'!B211)</f>
        <v/>
      </c>
      <c r="C205" s="4" t="str">
        <f>IF('Input data'!C211="","",'Input data'!C211)</f>
        <v/>
      </c>
      <c r="D205" s="4" t="str">
        <f>IF('Input data'!D211="","",'Input data'!D211)</f>
        <v/>
      </c>
      <c r="E205" s="4" t="str">
        <f>IF('Input data'!E211="","",'Input data'!E211)</f>
        <v/>
      </c>
      <c r="F205" s="4" t="str">
        <f>IF('Input data'!F211="","",'Input data'!F211)</f>
        <v/>
      </c>
      <c r="G205" s="20" t="str">
        <f>IF('Input data'!G211=0,"",'Input data'!G211)</f>
        <v/>
      </c>
      <c r="H205" s="9" t="str">
        <f>IF('Input data'!H211="","",'Input data'!H211)</f>
        <v/>
      </c>
      <c r="I205" s="4" t="str">
        <f t="shared" si="9"/>
        <v>No</v>
      </c>
      <c r="J205" s="20" t="str">
        <f t="shared" si="10"/>
        <v/>
      </c>
      <c r="K205" s="9" t="str">
        <f t="shared" si="11"/>
        <v/>
      </c>
      <c r="L205" s="9" t="str">
        <f>IF(AND(I205="Yes",'Input data'!I211=""),10,IF(I205="Yes",'Input data'!I211/J205,""))</f>
        <v/>
      </c>
      <c r="M205" s="21" t="str">
        <f>IF(AND(I205="Yes",'Input data'!J211=""),2,IF(I205="Yes",'Input data'!J211,""))</f>
        <v/>
      </c>
      <c r="N205" s="4" t="str">
        <f>IF(AND(I205="Yes",'Input data'!K211=""),"No",IF(I205="Yes",'Input data'!K211,""))</f>
        <v/>
      </c>
      <c r="O205" s="6" t="str">
        <f>IF(AND(I205="Yes",'Input data'!L211=""),3.5,IF(I205="Yes",'Input data'!L211,""))</f>
        <v/>
      </c>
      <c r="P205" s="6" t="str">
        <f>IF(AND(I205="Yes",'Input data'!M211=""),0.5,IF(I205="Yes",'Input data'!M211,""))</f>
        <v/>
      </c>
      <c r="Q205" s="21" t="str">
        <f>IF(AND(I205="Yes",'Input data'!N211=""),2,IF(I205="Yes",'Input data'!N211,""))</f>
        <v/>
      </c>
      <c r="R205" s="4" t="str">
        <f>IF(AND(I205="Yes",'Input data'!O211=""),"No",IF(I205="Yes",'Input data'!O211,""))</f>
        <v/>
      </c>
      <c r="S205" s="4" t="str">
        <f>IF(AND(I205="Yes",'Input data'!P211=""),"No",IF(I205="Yes",'Input data'!P211,""))</f>
        <v/>
      </c>
      <c r="T205" s="21" t="str">
        <f>IF(AND(I205="Yes",'Input data'!Q211=""),0,IF(I205="Yes",'Input data'!Q211/J205,""))</f>
        <v/>
      </c>
      <c r="U205" s="22" t="str">
        <f>IF(AND(I205="Yes",'Input data'!R211=""),80,IF(I205="Yes",'Input data'!R211,""))</f>
        <v/>
      </c>
    </row>
    <row r="206" spans="1:21" x14ac:dyDescent="0.3">
      <c r="A206" s="4" t="str">
        <f>IF('Input data'!A212="","",'Input data'!A212)</f>
        <v/>
      </c>
      <c r="B206" s="4" t="str">
        <f>IF('Input data'!B212="","",'Input data'!B212)</f>
        <v/>
      </c>
      <c r="C206" s="4" t="str">
        <f>IF('Input data'!C212="","",'Input data'!C212)</f>
        <v/>
      </c>
      <c r="D206" s="4" t="str">
        <f>IF('Input data'!D212="","",'Input data'!D212)</f>
        <v/>
      </c>
      <c r="E206" s="4" t="str">
        <f>IF('Input data'!E212="","",'Input data'!E212)</f>
        <v/>
      </c>
      <c r="F206" s="4" t="str">
        <f>IF('Input data'!F212="","",'Input data'!F212)</f>
        <v/>
      </c>
      <c r="G206" s="20" t="str">
        <f>IF('Input data'!G212=0,"",'Input data'!G212)</f>
        <v/>
      </c>
      <c r="H206" s="9" t="str">
        <f>IF('Input data'!H212="","",'Input data'!H212)</f>
        <v/>
      </c>
      <c r="I206" s="4" t="str">
        <f t="shared" si="9"/>
        <v>No</v>
      </c>
      <c r="J206" s="20" t="str">
        <f t="shared" si="10"/>
        <v/>
      </c>
      <c r="K206" s="9" t="str">
        <f t="shared" si="11"/>
        <v/>
      </c>
      <c r="L206" s="9" t="str">
        <f>IF(AND(I206="Yes",'Input data'!I212=""),10,IF(I206="Yes",'Input data'!I212/J206,""))</f>
        <v/>
      </c>
      <c r="M206" s="21" t="str">
        <f>IF(AND(I206="Yes",'Input data'!J212=""),2,IF(I206="Yes",'Input data'!J212,""))</f>
        <v/>
      </c>
      <c r="N206" s="4" t="str">
        <f>IF(AND(I206="Yes",'Input data'!K212=""),"No",IF(I206="Yes",'Input data'!K212,""))</f>
        <v/>
      </c>
      <c r="O206" s="6" t="str">
        <f>IF(AND(I206="Yes",'Input data'!L212=""),3.5,IF(I206="Yes",'Input data'!L212,""))</f>
        <v/>
      </c>
      <c r="P206" s="6" t="str">
        <f>IF(AND(I206="Yes",'Input data'!M212=""),0.5,IF(I206="Yes",'Input data'!M212,""))</f>
        <v/>
      </c>
      <c r="Q206" s="21" t="str">
        <f>IF(AND(I206="Yes",'Input data'!N212=""),2,IF(I206="Yes",'Input data'!N212,""))</f>
        <v/>
      </c>
      <c r="R206" s="4" t="str">
        <f>IF(AND(I206="Yes",'Input data'!O212=""),"No",IF(I206="Yes",'Input data'!O212,""))</f>
        <v/>
      </c>
      <c r="S206" s="4" t="str">
        <f>IF(AND(I206="Yes",'Input data'!P212=""),"No",IF(I206="Yes",'Input data'!P212,""))</f>
        <v/>
      </c>
      <c r="T206" s="21" t="str">
        <f>IF(AND(I206="Yes",'Input data'!Q212=""),0,IF(I206="Yes",'Input data'!Q212/J206,""))</f>
        <v/>
      </c>
      <c r="U206" s="22" t="str">
        <f>IF(AND(I206="Yes",'Input data'!R212=""),80,IF(I206="Yes",'Input data'!R212,""))</f>
        <v/>
      </c>
    </row>
    <row r="207" spans="1:21" x14ac:dyDescent="0.3">
      <c r="A207" s="4" t="str">
        <f>IF('Input data'!A213="","",'Input data'!A213)</f>
        <v/>
      </c>
      <c r="B207" s="4" t="str">
        <f>IF('Input data'!B213="","",'Input data'!B213)</f>
        <v/>
      </c>
      <c r="C207" s="4" t="str">
        <f>IF('Input data'!C213="","",'Input data'!C213)</f>
        <v/>
      </c>
      <c r="D207" s="4" t="str">
        <f>IF('Input data'!D213="","",'Input data'!D213)</f>
        <v/>
      </c>
      <c r="E207" s="4" t="str">
        <f>IF('Input data'!E213="","",'Input data'!E213)</f>
        <v/>
      </c>
      <c r="F207" s="4" t="str">
        <f>IF('Input data'!F213="","",'Input data'!F213)</f>
        <v/>
      </c>
      <c r="G207" s="20" t="str">
        <f>IF('Input data'!G213=0,"",'Input data'!G213)</f>
        <v/>
      </c>
      <c r="H207" s="9" t="str">
        <f>IF('Input data'!H213="","",'Input data'!H213)</f>
        <v/>
      </c>
      <c r="I207" s="4" t="str">
        <f t="shared" si="9"/>
        <v>No</v>
      </c>
      <c r="J207" s="20" t="str">
        <f t="shared" si="10"/>
        <v/>
      </c>
      <c r="K207" s="9" t="str">
        <f t="shared" si="11"/>
        <v/>
      </c>
      <c r="L207" s="9" t="str">
        <f>IF(AND(I207="Yes",'Input data'!I213=""),10,IF(I207="Yes",'Input data'!I213/J207,""))</f>
        <v/>
      </c>
      <c r="M207" s="21" t="str">
        <f>IF(AND(I207="Yes",'Input data'!J213=""),2,IF(I207="Yes",'Input data'!J213,""))</f>
        <v/>
      </c>
      <c r="N207" s="4" t="str">
        <f>IF(AND(I207="Yes",'Input data'!K213=""),"No",IF(I207="Yes",'Input data'!K213,""))</f>
        <v/>
      </c>
      <c r="O207" s="6" t="str">
        <f>IF(AND(I207="Yes",'Input data'!L213=""),3.5,IF(I207="Yes",'Input data'!L213,""))</f>
        <v/>
      </c>
      <c r="P207" s="6" t="str">
        <f>IF(AND(I207="Yes",'Input data'!M213=""),0.5,IF(I207="Yes",'Input data'!M213,""))</f>
        <v/>
      </c>
      <c r="Q207" s="21" t="str">
        <f>IF(AND(I207="Yes",'Input data'!N213=""),2,IF(I207="Yes",'Input data'!N213,""))</f>
        <v/>
      </c>
      <c r="R207" s="4" t="str">
        <f>IF(AND(I207="Yes",'Input data'!O213=""),"No",IF(I207="Yes",'Input data'!O213,""))</f>
        <v/>
      </c>
      <c r="S207" s="4" t="str">
        <f>IF(AND(I207="Yes",'Input data'!P213=""),"No",IF(I207="Yes",'Input data'!P213,""))</f>
        <v/>
      </c>
      <c r="T207" s="21" t="str">
        <f>IF(AND(I207="Yes",'Input data'!Q213=""),0,IF(I207="Yes",'Input data'!Q213/J207,""))</f>
        <v/>
      </c>
      <c r="U207" s="22" t="str">
        <f>IF(AND(I207="Yes",'Input data'!R213=""),80,IF(I207="Yes",'Input data'!R213,""))</f>
        <v/>
      </c>
    </row>
    <row r="208" spans="1:21" x14ac:dyDescent="0.3">
      <c r="A208" s="4" t="str">
        <f>IF('Input data'!A214="","",'Input data'!A214)</f>
        <v/>
      </c>
      <c r="B208" s="4" t="str">
        <f>IF('Input data'!B214="","",'Input data'!B214)</f>
        <v/>
      </c>
      <c r="C208" s="4" t="str">
        <f>IF('Input data'!C214="","",'Input data'!C214)</f>
        <v/>
      </c>
      <c r="D208" s="4" t="str">
        <f>IF('Input data'!D214="","",'Input data'!D214)</f>
        <v/>
      </c>
      <c r="E208" s="4" t="str">
        <f>IF('Input data'!E214="","",'Input data'!E214)</f>
        <v/>
      </c>
      <c r="F208" s="4" t="str">
        <f>IF('Input data'!F214="","",'Input data'!F214)</f>
        <v/>
      </c>
      <c r="G208" s="20" t="str">
        <f>IF('Input data'!G214=0,"",'Input data'!G214)</f>
        <v/>
      </c>
      <c r="H208" s="9" t="str">
        <f>IF('Input data'!H214="","",'Input data'!H214)</f>
        <v/>
      </c>
      <c r="I208" s="4" t="str">
        <f t="shared" si="9"/>
        <v>No</v>
      </c>
      <c r="J208" s="20" t="str">
        <f t="shared" si="10"/>
        <v/>
      </c>
      <c r="K208" s="9" t="str">
        <f t="shared" si="11"/>
        <v/>
      </c>
      <c r="L208" s="9" t="str">
        <f>IF(AND(I208="Yes",'Input data'!I214=""),10,IF(I208="Yes",'Input data'!I214/J208,""))</f>
        <v/>
      </c>
      <c r="M208" s="21" t="str">
        <f>IF(AND(I208="Yes",'Input data'!J214=""),2,IF(I208="Yes",'Input data'!J214,""))</f>
        <v/>
      </c>
      <c r="N208" s="4" t="str">
        <f>IF(AND(I208="Yes",'Input data'!K214=""),"No",IF(I208="Yes",'Input data'!K214,""))</f>
        <v/>
      </c>
      <c r="O208" s="6" t="str">
        <f>IF(AND(I208="Yes",'Input data'!L214=""),3.5,IF(I208="Yes",'Input data'!L214,""))</f>
        <v/>
      </c>
      <c r="P208" s="6" t="str">
        <f>IF(AND(I208="Yes",'Input data'!M214=""),0.5,IF(I208="Yes",'Input data'!M214,""))</f>
        <v/>
      </c>
      <c r="Q208" s="21" t="str">
        <f>IF(AND(I208="Yes",'Input data'!N214=""),2,IF(I208="Yes",'Input data'!N214,""))</f>
        <v/>
      </c>
      <c r="R208" s="4" t="str">
        <f>IF(AND(I208="Yes",'Input data'!O214=""),"No",IF(I208="Yes",'Input data'!O214,""))</f>
        <v/>
      </c>
      <c r="S208" s="4" t="str">
        <f>IF(AND(I208="Yes",'Input data'!P214=""),"No",IF(I208="Yes",'Input data'!P214,""))</f>
        <v/>
      </c>
      <c r="T208" s="21" t="str">
        <f>IF(AND(I208="Yes",'Input data'!Q214=""),0,IF(I208="Yes",'Input data'!Q214/J208,""))</f>
        <v/>
      </c>
      <c r="U208" s="22" t="str">
        <f>IF(AND(I208="Yes",'Input data'!R214=""),80,IF(I208="Yes",'Input data'!R214,""))</f>
        <v/>
      </c>
    </row>
    <row r="209" spans="1:21" x14ac:dyDescent="0.3">
      <c r="A209" s="4" t="str">
        <f>IF('Input data'!A215="","",'Input data'!A215)</f>
        <v/>
      </c>
      <c r="B209" s="4" t="str">
        <f>IF('Input data'!B215="","",'Input data'!B215)</f>
        <v/>
      </c>
      <c r="C209" s="4" t="str">
        <f>IF('Input data'!C215="","",'Input data'!C215)</f>
        <v/>
      </c>
      <c r="D209" s="4" t="str">
        <f>IF('Input data'!D215="","",'Input data'!D215)</f>
        <v/>
      </c>
      <c r="E209" s="4" t="str">
        <f>IF('Input data'!E215="","",'Input data'!E215)</f>
        <v/>
      </c>
      <c r="F209" s="4" t="str">
        <f>IF('Input data'!F215="","",'Input data'!F215)</f>
        <v/>
      </c>
      <c r="G209" s="20" t="str">
        <f>IF('Input data'!G215=0,"",'Input data'!G215)</f>
        <v/>
      </c>
      <c r="H209" s="9" t="str">
        <f>IF('Input data'!H215="","",'Input data'!H215)</f>
        <v/>
      </c>
      <c r="I209" s="4" t="str">
        <f t="shared" si="9"/>
        <v>No</v>
      </c>
      <c r="J209" s="20" t="str">
        <f t="shared" si="10"/>
        <v/>
      </c>
      <c r="K209" s="9" t="str">
        <f t="shared" si="11"/>
        <v/>
      </c>
      <c r="L209" s="9" t="str">
        <f>IF(AND(I209="Yes",'Input data'!I215=""),10,IF(I209="Yes",'Input data'!I215/J209,""))</f>
        <v/>
      </c>
      <c r="M209" s="21" t="str">
        <f>IF(AND(I209="Yes",'Input data'!J215=""),2,IF(I209="Yes",'Input data'!J215,""))</f>
        <v/>
      </c>
      <c r="N209" s="4" t="str">
        <f>IF(AND(I209="Yes",'Input data'!K215=""),"No",IF(I209="Yes",'Input data'!K215,""))</f>
        <v/>
      </c>
      <c r="O209" s="6" t="str">
        <f>IF(AND(I209="Yes",'Input data'!L215=""),3.5,IF(I209="Yes",'Input data'!L215,""))</f>
        <v/>
      </c>
      <c r="P209" s="6" t="str">
        <f>IF(AND(I209="Yes",'Input data'!M215=""),0.5,IF(I209="Yes",'Input data'!M215,""))</f>
        <v/>
      </c>
      <c r="Q209" s="21" t="str">
        <f>IF(AND(I209="Yes",'Input data'!N215=""),2,IF(I209="Yes",'Input data'!N215,""))</f>
        <v/>
      </c>
      <c r="R209" s="4" t="str">
        <f>IF(AND(I209="Yes",'Input data'!O215=""),"No",IF(I209="Yes",'Input data'!O215,""))</f>
        <v/>
      </c>
      <c r="S209" s="4" t="str">
        <f>IF(AND(I209="Yes",'Input data'!P215=""),"No",IF(I209="Yes",'Input data'!P215,""))</f>
        <v/>
      </c>
      <c r="T209" s="21" t="str">
        <f>IF(AND(I209="Yes",'Input data'!Q215=""),0,IF(I209="Yes",'Input data'!Q215/J209,""))</f>
        <v/>
      </c>
      <c r="U209" s="22" t="str">
        <f>IF(AND(I209="Yes",'Input data'!R215=""),80,IF(I209="Yes",'Input data'!R215,""))</f>
        <v/>
      </c>
    </row>
    <row r="210" spans="1:21" x14ac:dyDescent="0.3">
      <c r="A210" s="4" t="str">
        <f>IF('Input data'!A216="","",'Input data'!A216)</f>
        <v/>
      </c>
      <c r="B210" s="4" t="str">
        <f>IF('Input data'!B216="","",'Input data'!B216)</f>
        <v/>
      </c>
      <c r="C210" s="4" t="str">
        <f>IF('Input data'!C216="","",'Input data'!C216)</f>
        <v/>
      </c>
      <c r="D210" s="4" t="str">
        <f>IF('Input data'!D216="","",'Input data'!D216)</f>
        <v/>
      </c>
      <c r="E210" s="4" t="str">
        <f>IF('Input data'!E216="","",'Input data'!E216)</f>
        <v/>
      </c>
      <c r="F210" s="4" t="str">
        <f>IF('Input data'!F216="","",'Input data'!F216)</f>
        <v/>
      </c>
      <c r="G210" s="20" t="str">
        <f>IF('Input data'!G216=0,"",'Input data'!G216)</f>
        <v/>
      </c>
      <c r="H210" s="9" t="str">
        <f>IF('Input data'!H216="","",'Input data'!H216)</f>
        <v/>
      </c>
      <c r="I210" s="4" t="str">
        <f t="shared" si="9"/>
        <v>No</v>
      </c>
      <c r="J210" s="20" t="str">
        <f t="shared" si="10"/>
        <v/>
      </c>
      <c r="K210" s="9" t="str">
        <f t="shared" si="11"/>
        <v/>
      </c>
      <c r="L210" s="9" t="str">
        <f>IF(AND(I210="Yes",'Input data'!I216=""),10,IF(I210="Yes",'Input data'!I216/J210,""))</f>
        <v/>
      </c>
      <c r="M210" s="21" t="str">
        <f>IF(AND(I210="Yes",'Input data'!J216=""),2,IF(I210="Yes",'Input data'!J216,""))</f>
        <v/>
      </c>
      <c r="N210" s="4" t="str">
        <f>IF(AND(I210="Yes",'Input data'!K216=""),"No",IF(I210="Yes",'Input data'!K216,""))</f>
        <v/>
      </c>
      <c r="O210" s="6" t="str">
        <f>IF(AND(I210="Yes",'Input data'!L216=""),3.5,IF(I210="Yes",'Input data'!L216,""))</f>
        <v/>
      </c>
      <c r="P210" s="6" t="str">
        <f>IF(AND(I210="Yes",'Input data'!M216=""),0.5,IF(I210="Yes",'Input data'!M216,""))</f>
        <v/>
      </c>
      <c r="Q210" s="21" t="str">
        <f>IF(AND(I210="Yes",'Input data'!N216=""),2,IF(I210="Yes",'Input data'!N216,""))</f>
        <v/>
      </c>
      <c r="R210" s="4" t="str">
        <f>IF(AND(I210="Yes",'Input data'!O216=""),"No",IF(I210="Yes",'Input data'!O216,""))</f>
        <v/>
      </c>
      <c r="S210" s="4" t="str">
        <f>IF(AND(I210="Yes",'Input data'!P216=""),"No",IF(I210="Yes",'Input data'!P216,""))</f>
        <v/>
      </c>
      <c r="T210" s="21" t="str">
        <f>IF(AND(I210="Yes",'Input data'!Q216=""),0,IF(I210="Yes",'Input data'!Q216/J210,""))</f>
        <v/>
      </c>
      <c r="U210" s="22" t="str">
        <f>IF(AND(I210="Yes",'Input data'!R216=""),80,IF(I210="Yes",'Input data'!R216,""))</f>
        <v/>
      </c>
    </row>
    <row r="211" spans="1:21" x14ac:dyDescent="0.3">
      <c r="A211" s="4" t="str">
        <f>IF('Input data'!A217="","",'Input data'!A217)</f>
        <v/>
      </c>
      <c r="B211" s="4" t="str">
        <f>IF('Input data'!B217="","",'Input data'!B217)</f>
        <v/>
      </c>
      <c r="C211" s="4" t="str">
        <f>IF('Input data'!C217="","",'Input data'!C217)</f>
        <v/>
      </c>
      <c r="D211" s="4" t="str">
        <f>IF('Input data'!D217="","",'Input data'!D217)</f>
        <v/>
      </c>
      <c r="E211" s="4" t="str">
        <f>IF('Input data'!E217="","",'Input data'!E217)</f>
        <v/>
      </c>
      <c r="F211" s="4" t="str">
        <f>IF('Input data'!F217="","",'Input data'!F217)</f>
        <v/>
      </c>
      <c r="G211" s="20" t="str">
        <f>IF('Input data'!G217=0,"",'Input data'!G217)</f>
        <v/>
      </c>
      <c r="H211" s="9" t="str">
        <f>IF('Input data'!H217="","",'Input data'!H217)</f>
        <v/>
      </c>
      <c r="I211" s="4" t="str">
        <f t="shared" si="9"/>
        <v>No</v>
      </c>
      <c r="J211" s="20" t="str">
        <f t="shared" si="10"/>
        <v/>
      </c>
      <c r="K211" s="9" t="str">
        <f t="shared" si="11"/>
        <v/>
      </c>
      <c r="L211" s="9" t="str">
        <f>IF(AND(I211="Yes",'Input data'!I217=""),10,IF(I211="Yes",'Input data'!I217/J211,""))</f>
        <v/>
      </c>
      <c r="M211" s="21" t="str">
        <f>IF(AND(I211="Yes",'Input data'!J217=""),2,IF(I211="Yes",'Input data'!J217,""))</f>
        <v/>
      </c>
      <c r="N211" s="4" t="str">
        <f>IF(AND(I211="Yes",'Input data'!K217=""),"No",IF(I211="Yes",'Input data'!K217,""))</f>
        <v/>
      </c>
      <c r="O211" s="6" t="str">
        <f>IF(AND(I211="Yes",'Input data'!L217=""),3.5,IF(I211="Yes",'Input data'!L217,""))</f>
        <v/>
      </c>
      <c r="P211" s="6" t="str">
        <f>IF(AND(I211="Yes",'Input data'!M217=""),0.5,IF(I211="Yes",'Input data'!M217,""))</f>
        <v/>
      </c>
      <c r="Q211" s="21" t="str">
        <f>IF(AND(I211="Yes",'Input data'!N217=""),2,IF(I211="Yes",'Input data'!N217,""))</f>
        <v/>
      </c>
      <c r="R211" s="4" t="str">
        <f>IF(AND(I211="Yes",'Input data'!O217=""),"No",IF(I211="Yes",'Input data'!O217,""))</f>
        <v/>
      </c>
      <c r="S211" s="4" t="str">
        <f>IF(AND(I211="Yes",'Input data'!P217=""),"No",IF(I211="Yes",'Input data'!P217,""))</f>
        <v/>
      </c>
      <c r="T211" s="21" t="str">
        <f>IF(AND(I211="Yes",'Input data'!Q217=""),0,IF(I211="Yes",'Input data'!Q217/J211,""))</f>
        <v/>
      </c>
      <c r="U211" s="22" t="str">
        <f>IF(AND(I211="Yes",'Input data'!R217=""),80,IF(I211="Yes",'Input data'!R217,""))</f>
        <v/>
      </c>
    </row>
    <row r="212" spans="1:21" x14ac:dyDescent="0.3">
      <c r="A212" s="4" t="str">
        <f>IF('Input data'!A218="","",'Input data'!A218)</f>
        <v/>
      </c>
      <c r="B212" s="4" t="str">
        <f>IF('Input data'!B218="","",'Input data'!B218)</f>
        <v/>
      </c>
      <c r="C212" s="4" t="str">
        <f>IF('Input data'!C218="","",'Input data'!C218)</f>
        <v/>
      </c>
      <c r="D212" s="4" t="str">
        <f>IF('Input data'!D218="","",'Input data'!D218)</f>
        <v/>
      </c>
      <c r="E212" s="4" t="str">
        <f>IF('Input data'!E218="","",'Input data'!E218)</f>
        <v/>
      </c>
      <c r="F212" s="4" t="str">
        <f>IF('Input data'!F218="","",'Input data'!F218)</f>
        <v/>
      </c>
      <c r="G212" s="20" t="str">
        <f>IF('Input data'!G218=0,"",'Input data'!G218)</f>
        <v/>
      </c>
      <c r="H212" s="9" t="str">
        <f>IF('Input data'!H218="","",'Input data'!H218)</f>
        <v/>
      </c>
      <c r="I212" s="4" t="str">
        <f t="shared" si="9"/>
        <v>No</v>
      </c>
      <c r="J212" s="20" t="str">
        <f t="shared" si="10"/>
        <v/>
      </c>
      <c r="K212" s="9" t="str">
        <f t="shared" si="11"/>
        <v/>
      </c>
      <c r="L212" s="9" t="str">
        <f>IF(AND(I212="Yes",'Input data'!I218=""),10,IF(I212="Yes",'Input data'!I218/J212,""))</f>
        <v/>
      </c>
      <c r="M212" s="21" t="str">
        <f>IF(AND(I212="Yes",'Input data'!J218=""),2,IF(I212="Yes",'Input data'!J218,""))</f>
        <v/>
      </c>
      <c r="N212" s="4" t="str">
        <f>IF(AND(I212="Yes",'Input data'!K218=""),"No",IF(I212="Yes",'Input data'!K218,""))</f>
        <v/>
      </c>
      <c r="O212" s="6" t="str">
        <f>IF(AND(I212="Yes",'Input data'!L218=""),3.5,IF(I212="Yes",'Input data'!L218,""))</f>
        <v/>
      </c>
      <c r="P212" s="6" t="str">
        <f>IF(AND(I212="Yes",'Input data'!M218=""),0.5,IF(I212="Yes",'Input data'!M218,""))</f>
        <v/>
      </c>
      <c r="Q212" s="21" t="str">
        <f>IF(AND(I212="Yes",'Input data'!N218=""),2,IF(I212="Yes",'Input data'!N218,""))</f>
        <v/>
      </c>
      <c r="R212" s="4" t="str">
        <f>IF(AND(I212="Yes",'Input data'!O218=""),"No",IF(I212="Yes",'Input data'!O218,""))</f>
        <v/>
      </c>
      <c r="S212" s="4" t="str">
        <f>IF(AND(I212="Yes",'Input data'!P218=""),"No",IF(I212="Yes",'Input data'!P218,""))</f>
        <v/>
      </c>
      <c r="T212" s="21" t="str">
        <f>IF(AND(I212="Yes",'Input data'!Q218=""),0,IF(I212="Yes",'Input data'!Q218/J212,""))</f>
        <v/>
      </c>
      <c r="U212" s="22" t="str">
        <f>IF(AND(I212="Yes",'Input data'!R218=""),80,IF(I212="Yes",'Input data'!R218,""))</f>
        <v/>
      </c>
    </row>
    <row r="213" spans="1:21" x14ac:dyDescent="0.3">
      <c r="A213" s="4" t="str">
        <f>IF('Input data'!A219="","",'Input data'!A219)</f>
        <v/>
      </c>
      <c r="B213" s="4" t="str">
        <f>IF('Input data'!B219="","",'Input data'!B219)</f>
        <v/>
      </c>
      <c r="C213" s="4" t="str">
        <f>IF('Input data'!C219="","",'Input data'!C219)</f>
        <v/>
      </c>
      <c r="D213" s="4" t="str">
        <f>IF('Input data'!D219="","",'Input data'!D219)</f>
        <v/>
      </c>
      <c r="E213" s="4" t="str">
        <f>IF('Input data'!E219="","",'Input data'!E219)</f>
        <v/>
      </c>
      <c r="F213" s="4" t="str">
        <f>IF('Input data'!F219="","",'Input data'!F219)</f>
        <v/>
      </c>
      <c r="G213" s="20" t="str">
        <f>IF('Input data'!G219=0,"",'Input data'!G219)</f>
        <v/>
      </c>
      <c r="H213" s="9" t="str">
        <f>IF('Input data'!H219="","",'Input data'!H219)</f>
        <v/>
      </c>
      <c r="I213" s="4" t="str">
        <f t="shared" si="9"/>
        <v>No</v>
      </c>
      <c r="J213" s="20" t="str">
        <f t="shared" si="10"/>
        <v/>
      </c>
      <c r="K213" s="9" t="str">
        <f t="shared" si="11"/>
        <v/>
      </c>
      <c r="L213" s="9" t="str">
        <f>IF(AND(I213="Yes",'Input data'!I219=""),10,IF(I213="Yes",'Input data'!I219/J213,""))</f>
        <v/>
      </c>
      <c r="M213" s="21" t="str">
        <f>IF(AND(I213="Yes",'Input data'!J219=""),2,IF(I213="Yes",'Input data'!J219,""))</f>
        <v/>
      </c>
      <c r="N213" s="4" t="str">
        <f>IF(AND(I213="Yes",'Input data'!K219=""),"No",IF(I213="Yes",'Input data'!K219,""))</f>
        <v/>
      </c>
      <c r="O213" s="6" t="str">
        <f>IF(AND(I213="Yes",'Input data'!L219=""),3.5,IF(I213="Yes",'Input data'!L219,""))</f>
        <v/>
      </c>
      <c r="P213" s="6" t="str">
        <f>IF(AND(I213="Yes",'Input data'!M219=""),0.5,IF(I213="Yes",'Input data'!M219,""))</f>
        <v/>
      </c>
      <c r="Q213" s="21" t="str">
        <f>IF(AND(I213="Yes",'Input data'!N219=""),2,IF(I213="Yes",'Input data'!N219,""))</f>
        <v/>
      </c>
      <c r="R213" s="4" t="str">
        <f>IF(AND(I213="Yes",'Input data'!O219=""),"No",IF(I213="Yes",'Input data'!O219,""))</f>
        <v/>
      </c>
      <c r="S213" s="4" t="str">
        <f>IF(AND(I213="Yes",'Input data'!P219=""),"No",IF(I213="Yes",'Input data'!P219,""))</f>
        <v/>
      </c>
      <c r="T213" s="21" t="str">
        <f>IF(AND(I213="Yes",'Input data'!Q219=""),0,IF(I213="Yes",'Input data'!Q219/J213,""))</f>
        <v/>
      </c>
      <c r="U213" s="22" t="str">
        <f>IF(AND(I213="Yes",'Input data'!R219=""),80,IF(I213="Yes",'Input data'!R219,""))</f>
        <v/>
      </c>
    </row>
    <row r="214" spans="1:21" x14ac:dyDescent="0.3">
      <c r="A214" s="4" t="str">
        <f>IF('Input data'!A220="","",'Input data'!A220)</f>
        <v/>
      </c>
      <c r="B214" s="4" t="str">
        <f>IF('Input data'!B220="","",'Input data'!B220)</f>
        <v/>
      </c>
      <c r="C214" s="4" t="str">
        <f>IF('Input data'!C220="","",'Input data'!C220)</f>
        <v/>
      </c>
      <c r="D214" s="4" t="str">
        <f>IF('Input data'!D220="","",'Input data'!D220)</f>
        <v/>
      </c>
      <c r="E214" s="4" t="str">
        <f>IF('Input data'!E220="","",'Input data'!E220)</f>
        <v/>
      </c>
      <c r="F214" s="4" t="str">
        <f>IF('Input data'!F220="","",'Input data'!F220)</f>
        <v/>
      </c>
      <c r="G214" s="20" t="str">
        <f>IF('Input data'!G220=0,"",'Input data'!G220)</f>
        <v/>
      </c>
      <c r="H214" s="9" t="str">
        <f>IF('Input data'!H220="","",'Input data'!H220)</f>
        <v/>
      </c>
      <c r="I214" s="4" t="str">
        <f t="shared" si="9"/>
        <v>No</v>
      </c>
      <c r="J214" s="20" t="str">
        <f t="shared" si="10"/>
        <v/>
      </c>
      <c r="K214" s="9" t="str">
        <f t="shared" si="11"/>
        <v/>
      </c>
      <c r="L214" s="9" t="str">
        <f>IF(AND(I214="Yes",'Input data'!I220=""),10,IF(I214="Yes",'Input data'!I220/J214,""))</f>
        <v/>
      </c>
      <c r="M214" s="21" t="str">
        <f>IF(AND(I214="Yes",'Input data'!J220=""),2,IF(I214="Yes",'Input data'!J220,""))</f>
        <v/>
      </c>
      <c r="N214" s="4" t="str">
        <f>IF(AND(I214="Yes",'Input data'!K220=""),"No",IF(I214="Yes",'Input data'!K220,""))</f>
        <v/>
      </c>
      <c r="O214" s="6" t="str">
        <f>IF(AND(I214="Yes",'Input data'!L220=""),3.5,IF(I214="Yes",'Input data'!L220,""))</f>
        <v/>
      </c>
      <c r="P214" s="6" t="str">
        <f>IF(AND(I214="Yes",'Input data'!M220=""),0.5,IF(I214="Yes",'Input data'!M220,""))</f>
        <v/>
      </c>
      <c r="Q214" s="21" t="str">
        <f>IF(AND(I214="Yes",'Input data'!N220=""),2,IF(I214="Yes",'Input data'!N220,""))</f>
        <v/>
      </c>
      <c r="R214" s="4" t="str">
        <f>IF(AND(I214="Yes",'Input data'!O220=""),"No",IF(I214="Yes",'Input data'!O220,""))</f>
        <v/>
      </c>
      <c r="S214" s="4" t="str">
        <f>IF(AND(I214="Yes",'Input data'!P220=""),"No",IF(I214="Yes",'Input data'!P220,""))</f>
        <v/>
      </c>
      <c r="T214" s="21" t="str">
        <f>IF(AND(I214="Yes",'Input data'!Q220=""),0,IF(I214="Yes",'Input data'!Q220/J214,""))</f>
        <v/>
      </c>
      <c r="U214" s="22" t="str">
        <f>IF(AND(I214="Yes",'Input data'!R220=""),80,IF(I214="Yes",'Input data'!R220,""))</f>
        <v/>
      </c>
    </row>
    <row r="215" spans="1:21" x14ac:dyDescent="0.3">
      <c r="A215" s="4" t="str">
        <f>IF('Input data'!A221="","",'Input data'!A221)</f>
        <v/>
      </c>
      <c r="B215" s="4" t="str">
        <f>IF('Input data'!B221="","",'Input data'!B221)</f>
        <v/>
      </c>
      <c r="C215" s="4" t="str">
        <f>IF('Input data'!C221="","",'Input data'!C221)</f>
        <v/>
      </c>
      <c r="D215" s="4" t="str">
        <f>IF('Input data'!D221="","",'Input data'!D221)</f>
        <v/>
      </c>
      <c r="E215" s="4" t="str">
        <f>IF('Input data'!E221="","",'Input data'!E221)</f>
        <v/>
      </c>
      <c r="F215" s="4" t="str">
        <f>IF('Input data'!F221="","",'Input data'!F221)</f>
        <v/>
      </c>
      <c r="G215" s="20" t="str">
        <f>IF('Input data'!G221=0,"",'Input data'!G221)</f>
        <v/>
      </c>
      <c r="H215" s="9" t="str">
        <f>IF('Input data'!H221="","",'Input data'!H221)</f>
        <v/>
      </c>
      <c r="I215" s="4" t="str">
        <f t="shared" si="9"/>
        <v>No</v>
      </c>
      <c r="J215" s="20" t="str">
        <f t="shared" si="10"/>
        <v/>
      </c>
      <c r="K215" s="9" t="str">
        <f t="shared" si="11"/>
        <v/>
      </c>
      <c r="L215" s="9" t="str">
        <f>IF(AND(I215="Yes",'Input data'!I221=""),10,IF(I215="Yes",'Input data'!I221/J215,""))</f>
        <v/>
      </c>
      <c r="M215" s="21" t="str">
        <f>IF(AND(I215="Yes",'Input data'!J221=""),2,IF(I215="Yes",'Input data'!J221,""))</f>
        <v/>
      </c>
      <c r="N215" s="4" t="str">
        <f>IF(AND(I215="Yes",'Input data'!K221=""),"No",IF(I215="Yes",'Input data'!K221,""))</f>
        <v/>
      </c>
      <c r="O215" s="6" t="str">
        <f>IF(AND(I215="Yes",'Input data'!L221=""),3.5,IF(I215="Yes",'Input data'!L221,""))</f>
        <v/>
      </c>
      <c r="P215" s="6" t="str">
        <f>IF(AND(I215="Yes",'Input data'!M221=""),0.5,IF(I215="Yes",'Input data'!M221,""))</f>
        <v/>
      </c>
      <c r="Q215" s="21" t="str">
        <f>IF(AND(I215="Yes",'Input data'!N221=""),2,IF(I215="Yes",'Input data'!N221,""))</f>
        <v/>
      </c>
      <c r="R215" s="4" t="str">
        <f>IF(AND(I215="Yes",'Input data'!O221=""),"No",IF(I215="Yes",'Input data'!O221,""))</f>
        <v/>
      </c>
      <c r="S215" s="4" t="str">
        <f>IF(AND(I215="Yes",'Input data'!P221=""),"No",IF(I215="Yes",'Input data'!P221,""))</f>
        <v/>
      </c>
      <c r="T215" s="21" t="str">
        <f>IF(AND(I215="Yes",'Input data'!Q221=""),0,IF(I215="Yes",'Input data'!Q221/J215,""))</f>
        <v/>
      </c>
      <c r="U215" s="22" t="str">
        <f>IF(AND(I215="Yes",'Input data'!R221=""),80,IF(I215="Yes",'Input data'!R221,""))</f>
        <v/>
      </c>
    </row>
    <row r="216" spans="1:21" x14ac:dyDescent="0.3">
      <c r="A216" s="4" t="str">
        <f>IF('Input data'!A222="","",'Input data'!A222)</f>
        <v/>
      </c>
      <c r="B216" s="4" t="str">
        <f>IF('Input data'!B222="","",'Input data'!B222)</f>
        <v/>
      </c>
      <c r="C216" s="4" t="str">
        <f>IF('Input data'!C222="","",'Input data'!C222)</f>
        <v/>
      </c>
      <c r="D216" s="4" t="str">
        <f>IF('Input data'!D222="","",'Input data'!D222)</f>
        <v/>
      </c>
      <c r="E216" s="4" t="str">
        <f>IF('Input data'!E222="","",'Input data'!E222)</f>
        <v/>
      </c>
      <c r="F216" s="4" t="str">
        <f>IF('Input data'!F222="","",'Input data'!F222)</f>
        <v/>
      </c>
      <c r="G216" s="20" t="str">
        <f>IF('Input data'!G222=0,"",'Input data'!G222)</f>
        <v/>
      </c>
      <c r="H216" s="9" t="str">
        <f>IF('Input data'!H222="","",'Input data'!H222)</f>
        <v/>
      </c>
      <c r="I216" s="4" t="str">
        <f t="shared" si="9"/>
        <v>No</v>
      </c>
      <c r="J216" s="20" t="str">
        <f t="shared" si="10"/>
        <v/>
      </c>
      <c r="K216" s="9" t="str">
        <f t="shared" si="11"/>
        <v/>
      </c>
      <c r="L216" s="9" t="str">
        <f>IF(AND(I216="Yes",'Input data'!I222=""),10,IF(I216="Yes",'Input data'!I222/J216,""))</f>
        <v/>
      </c>
      <c r="M216" s="21" t="str">
        <f>IF(AND(I216="Yes",'Input data'!J222=""),2,IF(I216="Yes",'Input data'!J222,""))</f>
        <v/>
      </c>
      <c r="N216" s="4" t="str">
        <f>IF(AND(I216="Yes",'Input data'!K222=""),"No",IF(I216="Yes",'Input data'!K222,""))</f>
        <v/>
      </c>
      <c r="O216" s="6" t="str">
        <f>IF(AND(I216="Yes",'Input data'!L222=""),3.5,IF(I216="Yes",'Input data'!L222,""))</f>
        <v/>
      </c>
      <c r="P216" s="6" t="str">
        <f>IF(AND(I216="Yes",'Input data'!M222=""),0.5,IF(I216="Yes",'Input data'!M222,""))</f>
        <v/>
      </c>
      <c r="Q216" s="21" t="str">
        <f>IF(AND(I216="Yes",'Input data'!N222=""),2,IF(I216="Yes",'Input data'!N222,""))</f>
        <v/>
      </c>
      <c r="R216" s="4" t="str">
        <f>IF(AND(I216="Yes",'Input data'!O222=""),"No",IF(I216="Yes",'Input data'!O222,""))</f>
        <v/>
      </c>
      <c r="S216" s="4" t="str">
        <f>IF(AND(I216="Yes",'Input data'!P222=""),"No",IF(I216="Yes",'Input data'!P222,""))</f>
        <v/>
      </c>
      <c r="T216" s="21" t="str">
        <f>IF(AND(I216="Yes",'Input data'!Q222=""),0,IF(I216="Yes",'Input data'!Q222/J216,""))</f>
        <v/>
      </c>
      <c r="U216" s="22" t="str">
        <f>IF(AND(I216="Yes",'Input data'!R222=""),80,IF(I216="Yes",'Input data'!R222,""))</f>
        <v/>
      </c>
    </row>
    <row r="217" spans="1:21" x14ac:dyDescent="0.3">
      <c r="A217" s="4" t="str">
        <f>IF('Input data'!A223="","",'Input data'!A223)</f>
        <v/>
      </c>
      <c r="B217" s="4" t="str">
        <f>IF('Input data'!B223="","",'Input data'!B223)</f>
        <v/>
      </c>
      <c r="C217" s="4" t="str">
        <f>IF('Input data'!C223="","",'Input data'!C223)</f>
        <v/>
      </c>
      <c r="D217" s="4" t="str">
        <f>IF('Input data'!D223="","",'Input data'!D223)</f>
        <v/>
      </c>
      <c r="E217" s="4" t="str">
        <f>IF('Input data'!E223="","",'Input data'!E223)</f>
        <v/>
      </c>
      <c r="F217" s="4" t="str">
        <f>IF('Input data'!F223="","",'Input data'!F223)</f>
        <v/>
      </c>
      <c r="G217" s="20" t="str">
        <f>IF('Input data'!G223=0,"",'Input data'!G223)</f>
        <v/>
      </c>
      <c r="H217" s="9" t="str">
        <f>IF('Input data'!H223="","",'Input data'!H223)</f>
        <v/>
      </c>
      <c r="I217" s="4" t="str">
        <f t="shared" si="9"/>
        <v>No</v>
      </c>
      <c r="J217" s="20" t="str">
        <f t="shared" si="10"/>
        <v/>
      </c>
      <c r="K217" s="9" t="str">
        <f t="shared" si="11"/>
        <v/>
      </c>
      <c r="L217" s="9" t="str">
        <f>IF(AND(I217="Yes",'Input data'!I223=""),10,IF(I217="Yes",'Input data'!I223/J217,""))</f>
        <v/>
      </c>
      <c r="M217" s="21" t="str">
        <f>IF(AND(I217="Yes",'Input data'!J223=""),2,IF(I217="Yes",'Input data'!J223,""))</f>
        <v/>
      </c>
      <c r="N217" s="4" t="str">
        <f>IF(AND(I217="Yes",'Input data'!K223=""),"No",IF(I217="Yes",'Input data'!K223,""))</f>
        <v/>
      </c>
      <c r="O217" s="6" t="str">
        <f>IF(AND(I217="Yes",'Input data'!L223=""),3.5,IF(I217="Yes",'Input data'!L223,""))</f>
        <v/>
      </c>
      <c r="P217" s="6" t="str">
        <f>IF(AND(I217="Yes",'Input data'!M223=""),0.5,IF(I217="Yes",'Input data'!M223,""))</f>
        <v/>
      </c>
      <c r="Q217" s="21" t="str">
        <f>IF(AND(I217="Yes",'Input data'!N223=""),2,IF(I217="Yes",'Input data'!N223,""))</f>
        <v/>
      </c>
      <c r="R217" s="4" t="str">
        <f>IF(AND(I217="Yes",'Input data'!O223=""),"No",IF(I217="Yes",'Input data'!O223,""))</f>
        <v/>
      </c>
      <c r="S217" s="4" t="str">
        <f>IF(AND(I217="Yes",'Input data'!P223=""),"No",IF(I217="Yes",'Input data'!P223,""))</f>
        <v/>
      </c>
      <c r="T217" s="21" t="str">
        <f>IF(AND(I217="Yes",'Input data'!Q223=""),0,IF(I217="Yes",'Input data'!Q223/J217,""))</f>
        <v/>
      </c>
      <c r="U217" s="22" t="str">
        <f>IF(AND(I217="Yes",'Input data'!R223=""),80,IF(I217="Yes",'Input data'!R223,""))</f>
        <v/>
      </c>
    </row>
    <row r="218" spans="1:21" x14ac:dyDescent="0.3">
      <c r="A218" s="4" t="str">
        <f>IF('Input data'!A224="","",'Input data'!A224)</f>
        <v/>
      </c>
      <c r="B218" s="4" t="str">
        <f>IF('Input data'!B224="","",'Input data'!B224)</f>
        <v/>
      </c>
      <c r="C218" s="4" t="str">
        <f>IF('Input data'!C224="","",'Input data'!C224)</f>
        <v/>
      </c>
      <c r="D218" s="4" t="str">
        <f>IF('Input data'!D224="","",'Input data'!D224)</f>
        <v/>
      </c>
      <c r="E218" s="4" t="str">
        <f>IF('Input data'!E224="","",'Input data'!E224)</f>
        <v/>
      </c>
      <c r="F218" s="4" t="str">
        <f>IF('Input data'!F224="","",'Input data'!F224)</f>
        <v/>
      </c>
      <c r="G218" s="20" t="str">
        <f>IF('Input data'!G224=0,"",'Input data'!G224)</f>
        <v/>
      </c>
      <c r="H218" s="9" t="str">
        <f>IF('Input data'!H224="","",'Input data'!H224)</f>
        <v/>
      </c>
      <c r="I218" s="4" t="str">
        <f t="shared" si="9"/>
        <v>No</v>
      </c>
      <c r="J218" s="20" t="str">
        <f t="shared" si="10"/>
        <v/>
      </c>
      <c r="K218" s="9" t="str">
        <f t="shared" si="11"/>
        <v/>
      </c>
      <c r="L218" s="9" t="str">
        <f>IF(AND(I218="Yes",'Input data'!I224=""),10,IF(I218="Yes",'Input data'!I224/J218,""))</f>
        <v/>
      </c>
      <c r="M218" s="21" t="str">
        <f>IF(AND(I218="Yes",'Input data'!J224=""),2,IF(I218="Yes",'Input data'!J224,""))</f>
        <v/>
      </c>
      <c r="N218" s="4" t="str">
        <f>IF(AND(I218="Yes",'Input data'!K224=""),"No",IF(I218="Yes",'Input data'!K224,""))</f>
        <v/>
      </c>
      <c r="O218" s="6" t="str">
        <f>IF(AND(I218="Yes",'Input data'!L224=""),3.5,IF(I218="Yes",'Input data'!L224,""))</f>
        <v/>
      </c>
      <c r="P218" s="6" t="str">
        <f>IF(AND(I218="Yes",'Input data'!M224=""),0.5,IF(I218="Yes",'Input data'!M224,""))</f>
        <v/>
      </c>
      <c r="Q218" s="21" t="str">
        <f>IF(AND(I218="Yes",'Input data'!N224=""),2,IF(I218="Yes",'Input data'!N224,""))</f>
        <v/>
      </c>
      <c r="R218" s="4" t="str">
        <f>IF(AND(I218="Yes",'Input data'!O224=""),"No",IF(I218="Yes",'Input data'!O224,""))</f>
        <v/>
      </c>
      <c r="S218" s="4" t="str">
        <f>IF(AND(I218="Yes",'Input data'!P224=""),"No",IF(I218="Yes",'Input data'!P224,""))</f>
        <v/>
      </c>
      <c r="T218" s="21" t="str">
        <f>IF(AND(I218="Yes",'Input data'!Q224=""),0,IF(I218="Yes",'Input data'!Q224/J218,""))</f>
        <v/>
      </c>
      <c r="U218" s="22" t="str">
        <f>IF(AND(I218="Yes",'Input data'!R224=""),80,IF(I218="Yes",'Input data'!R224,""))</f>
        <v/>
      </c>
    </row>
    <row r="219" spans="1:21" x14ac:dyDescent="0.3">
      <c r="A219" s="4" t="str">
        <f>IF('Input data'!A225="","",'Input data'!A225)</f>
        <v/>
      </c>
      <c r="B219" s="4" t="str">
        <f>IF('Input data'!B225="","",'Input data'!B225)</f>
        <v/>
      </c>
      <c r="C219" s="4" t="str">
        <f>IF('Input data'!C225="","",'Input data'!C225)</f>
        <v/>
      </c>
      <c r="D219" s="4" t="str">
        <f>IF('Input data'!D225="","",'Input data'!D225)</f>
        <v/>
      </c>
      <c r="E219" s="4" t="str">
        <f>IF('Input data'!E225="","",'Input data'!E225)</f>
        <v/>
      </c>
      <c r="F219" s="4" t="str">
        <f>IF('Input data'!F225="","",'Input data'!F225)</f>
        <v/>
      </c>
      <c r="G219" s="20" t="str">
        <f>IF('Input data'!G225=0,"",'Input data'!G225)</f>
        <v/>
      </c>
      <c r="H219" s="9" t="str">
        <f>IF('Input data'!H225="","",'Input data'!H225)</f>
        <v/>
      </c>
      <c r="I219" s="4" t="str">
        <f t="shared" si="9"/>
        <v>No</v>
      </c>
      <c r="J219" s="20" t="str">
        <f t="shared" si="10"/>
        <v/>
      </c>
      <c r="K219" s="9" t="str">
        <f t="shared" si="11"/>
        <v/>
      </c>
      <c r="L219" s="9" t="str">
        <f>IF(AND(I219="Yes",'Input data'!I225=""),10,IF(I219="Yes",'Input data'!I225/J219,""))</f>
        <v/>
      </c>
      <c r="M219" s="21" t="str">
        <f>IF(AND(I219="Yes",'Input data'!J225=""),2,IF(I219="Yes",'Input data'!J225,""))</f>
        <v/>
      </c>
      <c r="N219" s="4" t="str">
        <f>IF(AND(I219="Yes",'Input data'!K225=""),"No",IF(I219="Yes",'Input data'!K225,""))</f>
        <v/>
      </c>
      <c r="O219" s="6" t="str">
        <f>IF(AND(I219="Yes",'Input data'!L225=""),3.5,IF(I219="Yes",'Input data'!L225,""))</f>
        <v/>
      </c>
      <c r="P219" s="6" t="str">
        <f>IF(AND(I219="Yes",'Input data'!M225=""),0.5,IF(I219="Yes",'Input data'!M225,""))</f>
        <v/>
      </c>
      <c r="Q219" s="21" t="str">
        <f>IF(AND(I219="Yes",'Input data'!N225=""),2,IF(I219="Yes",'Input data'!N225,""))</f>
        <v/>
      </c>
      <c r="R219" s="4" t="str">
        <f>IF(AND(I219="Yes",'Input data'!O225=""),"No",IF(I219="Yes",'Input data'!O225,""))</f>
        <v/>
      </c>
      <c r="S219" s="4" t="str">
        <f>IF(AND(I219="Yes",'Input data'!P225=""),"No",IF(I219="Yes",'Input data'!P225,""))</f>
        <v/>
      </c>
      <c r="T219" s="21" t="str">
        <f>IF(AND(I219="Yes",'Input data'!Q225=""),0,IF(I219="Yes",'Input data'!Q225/J219,""))</f>
        <v/>
      </c>
      <c r="U219" s="22" t="str">
        <f>IF(AND(I219="Yes",'Input data'!R225=""),80,IF(I219="Yes",'Input data'!R225,""))</f>
        <v/>
      </c>
    </row>
    <row r="220" spans="1:21" x14ac:dyDescent="0.3">
      <c r="A220" s="4" t="str">
        <f>IF('Input data'!A226="","",'Input data'!A226)</f>
        <v/>
      </c>
      <c r="B220" s="4" t="str">
        <f>IF('Input data'!B226="","",'Input data'!B226)</f>
        <v/>
      </c>
      <c r="C220" s="4" t="str">
        <f>IF('Input data'!C226="","",'Input data'!C226)</f>
        <v/>
      </c>
      <c r="D220" s="4" t="str">
        <f>IF('Input data'!D226="","",'Input data'!D226)</f>
        <v/>
      </c>
      <c r="E220" s="4" t="str">
        <f>IF('Input data'!E226="","",'Input data'!E226)</f>
        <v/>
      </c>
      <c r="F220" s="4" t="str">
        <f>IF('Input data'!F226="","",'Input data'!F226)</f>
        <v/>
      </c>
      <c r="G220" s="20" t="str">
        <f>IF('Input data'!G226=0,"",'Input data'!G226)</f>
        <v/>
      </c>
      <c r="H220" s="9" t="str">
        <f>IF('Input data'!H226="","",'Input data'!H226)</f>
        <v/>
      </c>
      <c r="I220" s="4" t="str">
        <f t="shared" si="9"/>
        <v>No</v>
      </c>
      <c r="J220" s="20" t="str">
        <f t="shared" si="10"/>
        <v/>
      </c>
      <c r="K220" s="9" t="str">
        <f t="shared" si="11"/>
        <v/>
      </c>
      <c r="L220" s="9" t="str">
        <f>IF(AND(I220="Yes",'Input data'!I226=""),10,IF(I220="Yes",'Input data'!I226/J220,""))</f>
        <v/>
      </c>
      <c r="M220" s="21" t="str">
        <f>IF(AND(I220="Yes",'Input data'!J226=""),2,IF(I220="Yes",'Input data'!J226,""))</f>
        <v/>
      </c>
      <c r="N220" s="4" t="str">
        <f>IF(AND(I220="Yes",'Input data'!K226=""),"No",IF(I220="Yes",'Input data'!K226,""))</f>
        <v/>
      </c>
      <c r="O220" s="6" t="str">
        <f>IF(AND(I220="Yes",'Input data'!L226=""),3.5,IF(I220="Yes",'Input data'!L226,""))</f>
        <v/>
      </c>
      <c r="P220" s="6" t="str">
        <f>IF(AND(I220="Yes",'Input data'!M226=""),0.5,IF(I220="Yes",'Input data'!M226,""))</f>
        <v/>
      </c>
      <c r="Q220" s="21" t="str">
        <f>IF(AND(I220="Yes",'Input data'!N226=""),2,IF(I220="Yes",'Input data'!N226,""))</f>
        <v/>
      </c>
      <c r="R220" s="4" t="str">
        <f>IF(AND(I220="Yes",'Input data'!O226=""),"No",IF(I220="Yes",'Input data'!O226,""))</f>
        <v/>
      </c>
      <c r="S220" s="4" t="str">
        <f>IF(AND(I220="Yes",'Input data'!P226=""),"No",IF(I220="Yes",'Input data'!P226,""))</f>
        <v/>
      </c>
      <c r="T220" s="21" t="str">
        <f>IF(AND(I220="Yes",'Input data'!Q226=""),0,IF(I220="Yes",'Input data'!Q226/J220,""))</f>
        <v/>
      </c>
      <c r="U220" s="22" t="str">
        <f>IF(AND(I220="Yes",'Input data'!R226=""),80,IF(I220="Yes",'Input data'!R226,""))</f>
        <v/>
      </c>
    </row>
    <row r="221" spans="1:21" x14ac:dyDescent="0.3">
      <c r="A221" s="4" t="str">
        <f>IF('Input data'!A227="","",'Input data'!A227)</f>
        <v/>
      </c>
      <c r="B221" s="4" t="str">
        <f>IF('Input data'!B227="","",'Input data'!B227)</f>
        <v/>
      </c>
      <c r="C221" s="4" t="str">
        <f>IF('Input data'!C227="","",'Input data'!C227)</f>
        <v/>
      </c>
      <c r="D221" s="4" t="str">
        <f>IF('Input data'!D227="","",'Input data'!D227)</f>
        <v/>
      </c>
      <c r="E221" s="4" t="str">
        <f>IF('Input data'!E227="","",'Input data'!E227)</f>
        <v/>
      </c>
      <c r="F221" s="4" t="str">
        <f>IF('Input data'!F227="","",'Input data'!F227)</f>
        <v/>
      </c>
      <c r="G221" s="20" t="str">
        <f>IF('Input data'!G227=0,"",'Input data'!G227)</f>
        <v/>
      </c>
      <c r="H221" s="9" t="str">
        <f>IF('Input data'!H227="","",'Input data'!H227)</f>
        <v/>
      </c>
      <c r="I221" s="4" t="str">
        <f t="shared" si="9"/>
        <v>No</v>
      </c>
      <c r="J221" s="20" t="str">
        <f t="shared" si="10"/>
        <v/>
      </c>
      <c r="K221" s="9" t="str">
        <f t="shared" si="11"/>
        <v/>
      </c>
      <c r="L221" s="9" t="str">
        <f>IF(AND(I221="Yes",'Input data'!I227=""),10,IF(I221="Yes",'Input data'!I227/J221,""))</f>
        <v/>
      </c>
      <c r="M221" s="21" t="str">
        <f>IF(AND(I221="Yes",'Input data'!J227=""),2,IF(I221="Yes",'Input data'!J227,""))</f>
        <v/>
      </c>
      <c r="N221" s="4" t="str">
        <f>IF(AND(I221="Yes",'Input data'!K227=""),"No",IF(I221="Yes",'Input data'!K227,""))</f>
        <v/>
      </c>
      <c r="O221" s="6" t="str">
        <f>IF(AND(I221="Yes",'Input data'!L227=""),3.5,IF(I221="Yes",'Input data'!L227,""))</f>
        <v/>
      </c>
      <c r="P221" s="6" t="str">
        <f>IF(AND(I221="Yes",'Input data'!M227=""),0.5,IF(I221="Yes",'Input data'!M227,""))</f>
        <v/>
      </c>
      <c r="Q221" s="21" t="str">
        <f>IF(AND(I221="Yes",'Input data'!N227=""),2,IF(I221="Yes",'Input data'!N227,""))</f>
        <v/>
      </c>
      <c r="R221" s="4" t="str">
        <f>IF(AND(I221="Yes",'Input data'!O227=""),"No",IF(I221="Yes",'Input data'!O227,""))</f>
        <v/>
      </c>
      <c r="S221" s="4" t="str">
        <f>IF(AND(I221="Yes",'Input data'!P227=""),"No",IF(I221="Yes",'Input data'!P227,""))</f>
        <v/>
      </c>
      <c r="T221" s="21" t="str">
        <f>IF(AND(I221="Yes",'Input data'!Q227=""),0,IF(I221="Yes",'Input data'!Q227/J221,""))</f>
        <v/>
      </c>
      <c r="U221" s="22" t="str">
        <f>IF(AND(I221="Yes",'Input data'!R227=""),80,IF(I221="Yes",'Input data'!R227,""))</f>
        <v/>
      </c>
    </row>
    <row r="222" spans="1:21" x14ac:dyDescent="0.3">
      <c r="A222" s="4" t="str">
        <f>IF('Input data'!A228="","",'Input data'!A228)</f>
        <v/>
      </c>
      <c r="B222" s="4" t="str">
        <f>IF('Input data'!B228="","",'Input data'!B228)</f>
        <v/>
      </c>
      <c r="C222" s="4" t="str">
        <f>IF('Input data'!C228="","",'Input data'!C228)</f>
        <v/>
      </c>
      <c r="D222" s="4" t="str">
        <f>IF('Input data'!D228="","",'Input data'!D228)</f>
        <v/>
      </c>
      <c r="E222" s="4" t="str">
        <f>IF('Input data'!E228="","",'Input data'!E228)</f>
        <v/>
      </c>
      <c r="F222" s="4" t="str">
        <f>IF('Input data'!F228="","",'Input data'!F228)</f>
        <v/>
      </c>
      <c r="G222" s="20" t="str">
        <f>IF('Input data'!G228=0,"",'Input data'!G228)</f>
        <v/>
      </c>
      <c r="H222" s="9" t="str">
        <f>IF('Input data'!H228="","",'Input data'!H228)</f>
        <v/>
      </c>
      <c r="I222" s="4" t="str">
        <f t="shared" si="9"/>
        <v>No</v>
      </c>
      <c r="J222" s="20" t="str">
        <f t="shared" si="10"/>
        <v/>
      </c>
      <c r="K222" s="9" t="str">
        <f t="shared" si="11"/>
        <v/>
      </c>
      <c r="L222" s="9" t="str">
        <f>IF(AND(I222="Yes",'Input data'!I228=""),10,IF(I222="Yes",'Input data'!I228/J222,""))</f>
        <v/>
      </c>
      <c r="M222" s="21" t="str">
        <f>IF(AND(I222="Yes",'Input data'!J228=""),2,IF(I222="Yes",'Input data'!J228,""))</f>
        <v/>
      </c>
      <c r="N222" s="4" t="str">
        <f>IF(AND(I222="Yes",'Input data'!K228=""),"No",IF(I222="Yes",'Input data'!K228,""))</f>
        <v/>
      </c>
      <c r="O222" s="6" t="str">
        <f>IF(AND(I222="Yes",'Input data'!L228=""),3.5,IF(I222="Yes",'Input data'!L228,""))</f>
        <v/>
      </c>
      <c r="P222" s="6" t="str">
        <f>IF(AND(I222="Yes",'Input data'!M228=""),0.5,IF(I222="Yes",'Input data'!M228,""))</f>
        <v/>
      </c>
      <c r="Q222" s="21" t="str">
        <f>IF(AND(I222="Yes",'Input data'!N228=""),2,IF(I222="Yes",'Input data'!N228,""))</f>
        <v/>
      </c>
      <c r="R222" s="4" t="str">
        <f>IF(AND(I222="Yes",'Input data'!O228=""),"No",IF(I222="Yes",'Input data'!O228,""))</f>
        <v/>
      </c>
      <c r="S222" s="4" t="str">
        <f>IF(AND(I222="Yes",'Input data'!P228=""),"No",IF(I222="Yes",'Input data'!P228,""))</f>
        <v/>
      </c>
      <c r="T222" s="21" t="str">
        <f>IF(AND(I222="Yes",'Input data'!Q228=""),0,IF(I222="Yes",'Input data'!Q228/J222,""))</f>
        <v/>
      </c>
      <c r="U222" s="22" t="str">
        <f>IF(AND(I222="Yes",'Input data'!R228=""),80,IF(I222="Yes",'Input data'!R228,""))</f>
        <v/>
      </c>
    </row>
    <row r="223" spans="1:21" x14ac:dyDescent="0.3">
      <c r="A223" s="4" t="str">
        <f>IF('Input data'!A229="","",'Input data'!A229)</f>
        <v/>
      </c>
      <c r="B223" s="4" t="str">
        <f>IF('Input data'!B229="","",'Input data'!B229)</f>
        <v/>
      </c>
      <c r="C223" s="4" t="str">
        <f>IF('Input data'!C229="","",'Input data'!C229)</f>
        <v/>
      </c>
      <c r="D223" s="4" t="str">
        <f>IF('Input data'!D229="","",'Input data'!D229)</f>
        <v/>
      </c>
      <c r="E223" s="4" t="str">
        <f>IF('Input data'!E229="","",'Input data'!E229)</f>
        <v/>
      </c>
      <c r="F223" s="4" t="str">
        <f>IF('Input data'!F229="","",'Input data'!F229)</f>
        <v/>
      </c>
      <c r="G223" s="20" t="str">
        <f>IF('Input data'!G229=0,"",'Input data'!G229)</f>
        <v/>
      </c>
      <c r="H223" s="9" t="str">
        <f>IF('Input data'!H229="","",'Input data'!H229)</f>
        <v/>
      </c>
      <c r="I223" s="4" t="str">
        <f t="shared" si="9"/>
        <v>No</v>
      </c>
      <c r="J223" s="20" t="str">
        <f t="shared" si="10"/>
        <v/>
      </c>
      <c r="K223" s="9" t="str">
        <f t="shared" si="11"/>
        <v/>
      </c>
      <c r="L223" s="9" t="str">
        <f>IF(AND(I223="Yes",'Input data'!I229=""),10,IF(I223="Yes",'Input data'!I229/J223,""))</f>
        <v/>
      </c>
      <c r="M223" s="21" t="str">
        <f>IF(AND(I223="Yes",'Input data'!J229=""),2,IF(I223="Yes",'Input data'!J229,""))</f>
        <v/>
      </c>
      <c r="N223" s="4" t="str">
        <f>IF(AND(I223="Yes",'Input data'!K229=""),"No",IF(I223="Yes",'Input data'!K229,""))</f>
        <v/>
      </c>
      <c r="O223" s="6" t="str">
        <f>IF(AND(I223="Yes",'Input data'!L229=""),3.5,IF(I223="Yes",'Input data'!L229,""))</f>
        <v/>
      </c>
      <c r="P223" s="6" t="str">
        <f>IF(AND(I223="Yes",'Input data'!M229=""),0.5,IF(I223="Yes",'Input data'!M229,""))</f>
        <v/>
      </c>
      <c r="Q223" s="21" t="str">
        <f>IF(AND(I223="Yes",'Input data'!N229=""),2,IF(I223="Yes",'Input data'!N229,""))</f>
        <v/>
      </c>
      <c r="R223" s="4" t="str">
        <f>IF(AND(I223="Yes",'Input data'!O229=""),"No",IF(I223="Yes",'Input data'!O229,""))</f>
        <v/>
      </c>
      <c r="S223" s="4" t="str">
        <f>IF(AND(I223="Yes",'Input data'!P229=""),"No",IF(I223="Yes",'Input data'!P229,""))</f>
        <v/>
      </c>
      <c r="T223" s="21" t="str">
        <f>IF(AND(I223="Yes",'Input data'!Q229=""),0,IF(I223="Yes",'Input data'!Q229/J223,""))</f>
        <v/>
      </c>
      <c r="U223" s="22" t="str">
        <f>IF(AND(I223="Yes",'Input data'!R229=""),80,IF(I223="Yes",'Input data'!R229,""))</f>
        <v/>
      </c>
    </row>
    <row r="224" spans="1:21" x14ac:dyDescent="0.3">
      <c r="A224" s="4" t="str">
        <f>IF('Input data'!A230="","",'Input data'!A230)</f>
        <v/>
      </c>
      <c r="B224" s="4" t="str">
        <f>IF('Input data'!B230="","",'Input data'!B230)</f>
        <v/>
      </c>
      <c r="C224" s="4" t="str">
        <f>IF('Input data'!C230="","",'Input data'!C230)</f>
        <v/>
      </c>
      <c r="D224" s="4" t="str">
        <f>IF('Input data'!D230="","",'Input data'!D230)</f>
        <v/>
      </c>
      <c r="E224" s="4" t="str">
        <f>IF('Input data'!E230="","",'Input data'!E230)</f>
        <v/>
      </c>
      <c r="F224" s="4" t="str">
        <f>IF('Input data'!F230="","",'Input data'!F230)</f>
        <v/>
      </c>
      <c r="G224" s="20" t="str">
        <f>IF('Input data'!G230=0,"",'Input data'!G230)</f>
        <v/>
      </c>
      <c r="H224" s="9" t="str">
        <f>IF('Input data'!H230="","",'Input data'!H230)</f>
        <v/>
      </c>
      <c r="I224" s="4" t="str">
        <f t="shared" si="9"/>
        <v>No</v>
      </c>
      <c r="J224" s="20" t="str">
        <f t="shared" si="10"/>
        <v/>
      </c>
      <c r="K224" s="9" t="str">
        <f t="shared" si="11"/>
        <v/>
      </c>
      <c r="L224" s="9" t="str">
        <f>IF(AND(I224="Yes",'Input data'!I230=""),10,IF(I224="Yes",'Input data'!I230/J224,""))</f>
        <v/>
      </c>
      <c r="M224" s="21" t="str">
        <f>IF(AND(I224="Yes",'Input data'!J230=""),2,IF(I224="Yes",'Input data'!J230,""))</f>
        <v/>
      </c>
      <c r="N224" s="4" t="str">
        <f>IF(AND(I224="Yes",'Input data'!K230=""),"No",IF(I224="Yes",'Input data'!K230,""))</f>
        <v/>
      </c>
      <c r="O224" s="6" t="str">
        <f>IF(AND(I224="Yes",'Input data'!L230=""),3.5,IF(I224="Yes",'Input data'!L230,""))</f>
        <v/>
      </c>
      <c r="P224" s="6" t="str">
        <f>IF(AND(I224="Yes",'Input data'!M230=""),0.5,IF(I224="Yes",'Input data'!M230,""))</f>
        <v/>
      </c>
      <c r="Q224" s="21" t="str">
        <f>IF(AND(I224="Yes",'Input data'!N230=""),2,IF(I224="Yes",'Input data'!N230,""))</f>
        <v/>
      </c>
      <c r="R224" s="4" t="str">
        <f>IF(AND(I224="Yes",'Input data'!O230=""),"No",IF(I224="Yes",'Input data'!O230,""))</f>
        <v/>
      </c>
      <c r="S224" s="4" t="str">
        <f>IF(AND(I224="Yes",'Input data'!P230=""),"No",IF(I224="Yes",'Input data'!P230,""))</f>
        <v/>
      </c>
      <c r="T224" s="21" t="str">
        <f>IF(AND(I224="Yes",'Input data'!Q230=""),0,IF(I224="Yes",'Input data'!Q230/J224,""))</f>
        <v/>
      </c>
      <c r="U224" s="22" t="str">
        <f>IF(AND(I224="Yes",'Input data'!R230=""),80,IF(I224="Yes",'Input data'!R230,""))</f>
        <v/>
      </c>
    </row>
    <row r="225" spans="1:21" x14ac:dyDescent="0.3">
      <c r="A225" s="4" t="str">
        <f>IF('Input data'!A231="","",'Input data'!A231)</f>
        <v/>
      </c>
      <c r="B225" s="4" t="str">
        <f>IF('Input data'!B231="","",'Input data'!B231)</f>
        <v/>
      </c>
      <c r="C225" s="4" t="str">
        <f>IF('Input data'!C231="","",'Input data'!C231)</f>
        <v/>
      </c>
      <c r="D225" s="4" t="str">
        <f>IF('Input data'!D231="","",'Input data'!D231)</f>
        <v/>
      </c>
      <c r="E225" s="4" t="str">
        <f>IF('Input data'!E231="","",'Input data'!E231)</f>
        <v/>
      </c>
      <c r="F225" s="4" t="str">
        <f>IF('Input data'!F231="","",'Input data'!F231)</f>
        <v/>
      </c>
      <c r="G225" s="20" t="str">
        <f>IF('Input data'!G231=0,"",'Input data'!G231)</f>
        <v/>
      </c>
      <c r="H225" s="9" t="str">
        <f>IF('Input data'!H231="","",'Input data'!H231)</f>
        <v/>
      </c>
      <c r="I225" s="4" t="str">
        <f t="shared" si="9"/>
        <v>No</v>
      </c>
      <c r="J225" s="20" t="str">
        <f t="shared" si="10"/>
        <v/>
      </c>
      <c r="K225" s="9" t="str">
        <f t="shared" si="11"/>
        <v/>
      </c>
      <c r="L225" s="9" t="str">
        <f>IF(AND(I225="Yes",'Input data'!I231=""),10,IF(I225="Yes",'Input data'!I231/J225,""))</f>
        <v/>
      </c>
      <c r="M225" s="21" t="str">
        <f>IF(AND(I225="Yes",'Input data'!J231=""),2,IF(I225="Yes",'Input data'!J231,""))</f>
        <v/>
      </c>
      <c r="N225" s="4" t="str">
        <f>IF(AND(I225="Yes",'Input data'!K231=""),"No",IF(I225="Yes",'Input data'!K231,""))</f>
        <v/>
      </c>
      <c r="O225" s="6" t="str">
        <f>IF(AND(I225="Yes",'Input data'!L231=""),3.5,IF(I225="Yes",'Input data'!L231,""))</f>
        <v/>
      </c>
      <c r="P225" s="6" t="str">
        <f>IF(AND(I225="Yes",'Input data'!M231=""),0.5,IF(I225="Yes",'Input data'!M231,""))</f>
        <v/>
      </c>
      <c r="Q225" s="21" t="str">
        <f>IF(AND(I225="Yes",'Input data'!N231=""),2,IF(I225="Yes",'Input data'!N231,""))</f>
        <v/>
      </c>
      <c r="R225" s="4" t="str">
        <f>IF(AND(I225="Yes",'Input data'!O231=""),"No",IF(I225="Yes",'Input data'!O231,""))</f>
        <v/>
      </c>
      <c r="S225" s="4" t="str">
        <f>IF(AND(I225="Yes",'Input data'!P231=""),"No",IF(I225="Yes",'Input data'!P231,""))</f>
        <v/>
      </c>
      <c r="T225" s="21" t="str">
        <f>IF(AND(I225="Yes",'Input data'!Q231=""),0,IF(I225="Yes",'Input data'!Q231/J225,""))</f>
        <v/>
      </c>
      <c r="U225" s="22" t="str">
        <f>IF(AND(I225="Yes",'Input data'!R231=""),80,IF(I225="Yes",'Input data'!R231,""))</f>
        <v/>
      </c>
    </row>
    <row r="226" spans="1:21" x14ac:dyDescent="0.3">
      <c r="A226" s="4" t="str">
        <f>IF('Input data'!A232="","",'Input data'!A232)</f>
        <v/>
      </c>
      <c r="B226" s="4" t="str">
        <f>IF('Input data'!B232="","",'Input data'!B232)</f>
        <v/>
      </c>
      <c r="C226" s="4" t="str">
        <f>IF('Input data'!C232="","",'Input data'!C232)</f>
        <v/>
      </c>
      <c r="D226" s="4" t="str">
        <f>IF('Input data'!D232="","",'Input data'!D232)</f>
        <v/>
      </c>
      <c r="E226" s="4" t="str">
        <f>IF('Input data'!E232="","",'Input data'!E232)</f>
        <v/>
      </c>
      <c r="F226" s="4" t="str">
        <f>IF('Input data'!F232="","",'Input data'!F232)</f>
        <v/>
      </c>
      <c r="G226" s="20" t="str">
        <f>IF('Input data'!G232=0,"",'Input data'!G232)</f>
        <v/>
      </c>
      <c r="H226" s="9" t="str">
        <f>IF('Input data'!H232="","",'Input data'!H232)</f>
        <v/>
      </c>
      <c r="I226" s="4" t="str">
        <f t="shared" si="9"/>
        <v>No</v>
      </c>
      <c r="J226" s="20" t="str">
        <f t="shared" si="10"/>
        <v/>
      </c>
      <c r="K226" s="9" t="str">
        <f t="shared" si="11"/>
        <v/>
      </c>
      <c r="L226" s="9" t="str">
        <f>IF(AND(I226="Yes",'Input data'!I232=""),10,IF(I226="Yes",'Input data'!I232/J226,""))</f>
        <v/>
      </c>
      <c r="M226" s="21" t="str">
        <f>IF(AND(I226="Yes",'Input data'!J232=""),2,IF(I226="Yes",'Input data'!J232,""))</f>
        <v/>
      </c>
      <c r="N226" s="4" t="str">
        <f>IF(AND(I226="Yes",'Input data'!K232=""),"No",IF(I226="Yes",'Input data'!K232,""))</f>
        <v/>
      </c>
      <c r="O226" s="6" t="str">
        <f>IF(AND(I226="Yes",'Input data'!L232=""),3.5,IF(I226="Yes",'Input data'!L232,""))</f>
        <v/>
      </c>
      <c r="P226" s="6" t="str">
        <f>IF(AND(I226="Yes",'Input data'!M232=""),0.5,IF(I226="Yes",'Input data'!M232,""))</f>
        <v/>
      </c>
      <c r="Q226" s="21" t="str">
        <f>IF(AND(I226="Yes",'Input data'!N232=""),2,IF(I226="Yes",'Input data'!N232,""))</f>
        <v/>
      </c>
      <c r="R226" s="4" t="str">
        <f>IF(AND(I226="Yes",'Input data'!O232=""),"No",IF(I226="Yes",'Input data'!O232,""))</f>
        <v/>
      </c>
      <c r="S226" s="4" t="str">
        <f>IF(AND(I226="Yes",'Input data'!P232=""),"No",IF(I226="Yes",'Input data'!P232,""))</f>
        <v/>
      </c>
      <c r="T226" s="21" t="str">
        <f>IF(AND(I226="Yes",'Input data'!Q232=""),0,IF(I226="Yes",'Input data'!Q232/J226,""))</f>
        <v/>
      </c>
      <c r="U226" s="22" t="str">
        <f>IF(AND(I226="Yes",'Input data'!R232=""),80,IF(I226="Yes",'Input data'!R232,""))</f>
        <v/>
      </c>
    </row>
    <row r="227" spans="1:21" x14ac:dyDescent="0.3">
      <c r="A227" s="4" t="str">
        <f>IF('Input data'!A233="","",'Input data'!A233)</f>
        <v/>
      </c>
      <c r="B227" s="4" t="str">
        <f>IF('Input data'!B233="","",'Input data'!B233)</f>
        <v/>
      </c>
      <c r="C227" s="4" t="str">
        <f>IF('Input data'!C233="","",'Input data'!C233)</f>
        <v/>
      </c>
      <c r="D227" s="4" t="str">
        <f>IF('Input data'!D233="","",'Input data'!D233)</f>
        <v/>
      </c>
      <c r="E227" s="4" t="str">
        <f>IF('Input data'!E233="","",'Input data'!E233)</f>
        <v/>
      </c>
      <c r="F227" s="4" t="str">
        <f>IF('Input data'!F233="","",'Input data'!F233)</f>
        <v/>
      </c>
      <c r="G227" s="20" t="str">
        <f>IF('Input data'!G233=0,"",'Input data'!G233)</f>
        <v/>
      </c>
      <c r="H227" s="9" t="str">
        <f>IF('Input data'!H233="","",'Input data'!H233)</f>
        <v/>
      </c>
      <c r="I227" s="4" t="str">
        <f t="shared" si="9"/>
        <v>No</v>
      </c>
      <c r="J227" s="20" t="str">
        <f t="shared" si="10"/>
        <v/>
      </c>
      <c r="K227" s="9" t="str">
        <f t="shared" si="11"/>
        <v/>
      </c>
      <c r="L227" s="9" t="str">
        <f>IF(AND(I227="Yes",'Input data'!I233=""),10,IF(I227="Yes",'Input data'!I233/J227,""))</f>
        <v/>
      </c>
      <c r="M227" s="21" t="str">
        <f>IF(AND(I227="Yes",'Input data'!J233=""),2,IF(I227="Yes",'Input data'!J233,""))</f>
        <v/>
      </c>
      <c r="N227" s="4" t="str">
        <f>IF(AND(I227="Yes",'Input data'!K233=""),"No",IF(I227="Yes",'Input data'!K233,""))</f>
        <v/>
      </c>
      <c r="O227" s="6" t="str">
        <f>IF(AND(I227="Yes",'Input data'!L233=""),3.5,IF(I227="Yes",'Input data'!L233,""))</f>
        <v/>
      </c>
      <c r="P227" s="6" t="str">
        <f>IF(AND(I227="Yes",'Input data'!M233=""),0.5,IF(I227="Yes",'Input data'!M233,""))</f>
        <v/>
      </c>
      <c r="Q227" s="21" t="str">
        <f>IF(AND(I227="Yes",'Input data'!N233=""),2,IF(I227="Yes",'Input data'!N233,""))</f>
        <v/>
      </c>
      <c r="R227" s="4" t="str">
        <f>IF(AND(I227="Yes",'Input data'!O233=""),"No",IF(I227="Yes",'Input data'!O233,""))</f>
        <v/>
      </c>
      <c r="S227" s="4" t="str">
        <f>IF(AND(I227="Yes",'Input data'!P233=""),"No",IF(I227="Yes",'Input data'!P233,""))</f>
        <v/>
      </c>
      <c r="T227" s="21" t="str">
        <f>IF(AND(I227="Yes",'Input data'!Q233=""),0,IF(I227="Yes",'Input data'!Q233/J227,""))</f>
        <v/>
      </c>
      <c r="U227" s="22" t="str">
        <f>IF(AND(I227="Yes",'Input data'!R233=""),80,IF(I227="Yes",'Input data'!R233,""))</f>
        <v/>
      </c>
    </row>
    <row r="228" spans="1:21" x14ac:dyDescent="0.3">
      <c r="A228" s="4" t="str">
        <f>IF('Input data'!A234="","",'Input data'!A234)</f>
        <v/>
      </c>
      <c r="B228" s="4" t="str">
        <f>IF('Input data'!B234="","",'Input data'!B234)</f>
        <v/>
      </c>
      <c r="C228" s="4" t="str">
        <f>IF('Input data'!C234="","",'Input data'!C234)</f>
        <v/>
      </c>
      <c r="D228" s="4" t="str">
        <f>IF('Input data'!D234="","",'Input data'!D234)</f>
        <v/>
      </c>
      <c r="E228" s="4" t="str">
        <f>IF('Input data'!E234="","",'Input data'!E234)</f>
        <v/>
      </c>
      <c r="F228" s="4" t="str">
        <f>IF('Input data'!F234="","",'Input data'!F234)</f>
        <v/>
      </c>
      <c r="G228" s="20" t="str">
        <f>IF('Input data'!G234=0,"",'Input data'!G234)</f>
        <v/>
      </c>
      <c r="H228" s="9" t="str">
        <f>IF('Input data'!H234="","",'Input data'!H234)</f>
        <v/>
      </c>
      <c r="I228" s="4" t="str">
        <f t="shared" si="9"/>
        <v>No</v>
      </c>
      <c r="J228" s="20" t="str">
        <f t="shared" si="10"/>
        <v/>
      </c>
      <c r="K228" s="9" t="str">
        <f t="shared" si="11"/>
        <v/>
      </c>
      <c r="L228" s="9" t="str">
        <f>IF(AND(I228="Yes",'Input data'!I234=""),10,IF(I228="Yes",'Input data'!I234/J228,""))</f>
        <v/>
      </c>
      <c r="M228" s="21" t="str">
        <f>IF(AND(I228="Yes",'Input data'!J234=""),2,IF(I228="Yes",'Input data'!J234,""))</f>
        <v/>
      </c>
      <c r="N228" s="4" t="str">
        <f>IF(AND(I228="Yes",'Input data'!K234=""),"No",IF(I228="Yes",'Input data'!K234,""))</f>
        <v/>
      </c>
      <c r="O228" s="6" t="str">
        <f>IF(AND(I228="Yes",'Input data'!L234=""),3.5,IF(I228="Yes",'Input data'!L234,""))</f>
        <v/>
      </c>
      <c r="P228" s="6" t="str">
        <f>IF(AND(I228="Yes",'Input data'!M234=""),0.5,IF(I228="Yes",'Input data'!M234,""))</f>
        <v/>
      </c>
      <c r="Q228" s="21" t="str">
        <f>IF(AND(I228="Yes",'Input data'!N234=""),2,IF(I228="Yes",'Input data'!N234,""))</f>
        <v/>
      </c>
      <c r="R228" s="4" t="str">
        <f>IF(AND(I228="Yes",'Input data'!O234=""),"No",IF(I228="Yes",'Input data'!O234,""))</f>
        <v/>
      </c>
      <c r="S228" s="4" t="str">
        <f>IF(AND(I228="Yes",'Input data'!P234=""),"No",IF(I228="Yes",'Input data'!P234,""))</f>
        <v/>
      </c>
      <c r="T228" s="21" t="str">
        <f>IF(AND(I228="Yes",'Input data'!Q234=""),0,IF(I228="Yes",'Input data'!Q234/J228,""))</f>
        <v/>
      </c>
      <c r="U228" s="22" t="str">
        <f>IF(AND(I228="Yes",'Input data'!R234=""),80,IF(I228="Yes",'Input data'!R234,""))</f>
        <v/>
      </c>
    </row>
    <row r="229" spans="1:21" x14ac:dyDescent="0.3">
      <c r="A229" s="4" t="str">
        <f>IF('Input data'!A235="","",'Input data'!A235)</f>
        <v/>
      </c>
      <c r="B229" s="4" t="str">
        <f>IF('Input data'!B235="","",'Input data'!B235)</f>
        <v/>
      </c>
      <c r="C229" s="4" t="str">
        <f>IF('Input data'!C235="","",'Input data'!C235)</f>
        <v/>
      </c>
      <c r="D229" s="4" t="str">
        <f>IF('Input data'!D235="","",'Input data'!D235)</f>
        <v/>
      </c>
      <c r="E229" s="4" t="str">
        <f>IF('Input data'!E235="","",'Input data'!E235)</f>
        <v/>
      </c>
      <c r="F229" s="4" t="str">
        <f>IF('Input data'!F235="","",'Input data'!F235)</f>
        <v/>
      </c>
      <c r="G229" s="20" t="str">
        <f>IF('Input data'!G235=0,"",'Input data'!G235)</f>
        <v/>
      </c>
      <c r="H229" s="9" t="str">
        <f>IF('Input data'!H235="","",'Input data'!H235)</f>
        <v/>
      </c>
      <c r="I229" s="4" t="str">
        <f t="shared" si="9"/>
        <v>No</v>
      </c>
      <c r="J229" s="20" t="str">
        <f t="shared" si="10"/>
        <v/>
      </c>
      <c r="K229" s="9" t="str">
        <f t="shared" si="11"/>
        <v/>
      </c>
      <c r="L229" s="9" t="str">
        <f>IF(AND(I229="Yes",'Input data'!I235=""),10,IF(I229="Yes",'Input data'!I235/J229,""))</f>
        <v/>
      </c>
      <c r="M229" s="21" t="str">
        <f>IF(AND(I229="Yes",'Input data'!J235=""),2,IF(I229="Yes",'Input data'!J235,""))</f>
        <v/>
      </c>
      <c r="N229" s="4" t="str">
        <f>IF(AND(I229="Yes",'Input data'!K235=""),"No",IF(I229="Yes",'Input data'!K235,""))</f>
        <v/>
      </c>
      <c r="O229" s="6" t="str">
        <f>IF(AND(I229="Yes",'Input data'!L235=""),3.5,IF(I229="Yes",'Input data'!L235,""))</f>
        <v/>
      </c>
      <c r="P229" s="6" t="str">
        <f>IF(AND(I229="Yes",'Input data'!M235=""),0.5,IF(I229="Yes",'Input data'!M235,""))</f>
        <v/>
      </c>
      <c r="Q229" s="21" t="str">
        <f>IF(AND(I229="Yes",'Input data'!N235=""),2,IF(I229="Yes",'Input data'!N235,""))</f>
        <v/>
      </c>
      <c r="R229" s="4" t="str">
        <f>IF(AND(I229="Yes",'Input data'!O235=""),"No",IF(I229="Yes",'Input data'!O235,""))</f>
        <v/>
      </c>
      <c r="S229" s="4" t="str">
        <f>IF(AND(I229="Yes",'Input data'!P235=""),"No",IF(I229="Yes",'Input data'!P235,""))</f>
        <v/>
      </c>
      <c r="T229" s="21" t="str">
        <f>IF(AND(I229="Yes",'Input data'!Q235=""),0,IF(I229="Yes",'Input data'!Q235/J229,""))</f>
        <v/>
      </c>
      <c r="U229" s="22" t="str">
        <f>IF(AND(I229="Yes",'Input data'!R235=""),80,IF(I229="Yes",'Input data'!R235,""))</f>
        <v/>
      </c>
    </row>
    <row r="230" spans="1:21" x14ac:dyDescent="0.3">
      <c r="A230" s="4" t="str">
        <f>IF('Input data'!A236="","",'Input data'!A236)</f>
        <v/>
      </c>
      <c r="B230" s="4" t="str">
        <f>IF('Input data'!B236="","",'Input data'!B236)</f>
        <v/>
      </c>
      <c r="C230" s="4" t="str">
        <f>IF('Input data'!C236="","",'Input data'!C236)</f>
        <v/>
      </c>
      <c r="D230" s="4" t="str">
        <f>IF('Input data'!D236="","",'Input data'!D236)</f>
        <v/>
      </c>
      <c r="E230" s="4" t="str">
        <f>IF('Input data'!E236="","",'Input data'!E236)</f>
        <v/>
      </c>
      <c r="F230" s="4" t="str">
        <f>IF('Input data'!F236="","",'Input data'!F236)</f>
        <v/>
      </c>
      <c r="G230" s="20" t="str">
        <f>IF('Input data'!G236=0,"",'Input data'!G236)</f>
        <v/>
      </c>
      <c r="H230" s="9" t="str">
        <f>IF('Input data'!H236="","",'Input data'!H236)</f>
        <v/>
      </c>
      <c r="I230" s="4" t="str">
        <f t="shared" si="9"/>
        <v>No</v>
      </c>
      <c r="J230" s="20" t="str">
        <f t="shared" si="10"/>
        <v/>
      </c>
      <c r="K230" s="9" t="str">
        <f t="shared" si="11"/>
        <v/>
      </c>
      <c r="L230" s="9" t="str">
        <f>IF(AND(I230="Yes",'Input data'!I236=""),10,IF(I230="Yes",'Input data'!I236/J230,""))</f>
        <v/>
      </c>
      <c r="M230" s="21" t="str">
        <f>IF(AND(I230="Yes",'Input data'!J236=""),2,IF(I230="Yes",'Input data'!J236,""))</f>
        <v/>
      </c>
      <c r="N230" s="4" t="str">
        <f>IF(AND(I230="Yes",'Input data'!K236=""),"No",IF(I230="Yes",'Input data'!K236,""))</f>
        <v/>
      </c>
      <c r="O230" s="6" t="str">
        <f>IF(AND(I230="Yes",'Input data'!L236=""),3.5,IF(I230="Yes",'Input data'!L236,""))</f>
        <v/>
      </c>
      <c r="P230" s="6" t="str">
        <f>IF(AND(I230="Yes",'Input data'!M236=""),0.5,IF(I230="Yes",'Input data'!M236,""))</f>
        <v/>
      </c>
      <c r="Q230" s="21" t="str">
        <f>IF(AND(I230="Yes",'Input data'!N236=""),2,IF(I230="Yes",'Input data'!N236,""))</f>
        <v/>
      </c>
      <c r="R230" s="4" t="str">
        <f>IF(AND(I230="Yes",'Input data'!O236=""),"No",IF(I230="Yes",'Input data'!O236,""))</f>
        <v/>
      </c>
      <c r="S230" s="4" t="str">
        <f>IF(AND(I230="Yes",'Input data'!P236=""),"No",IF(I230="Yes",'Input data'!P236,""))</f>
        <v/>
      </c>
      <c r="T230" s="21" t="str">
        <f>IF(AND(I230="Yes",'Input data'!Q236=""),0,IF(I230="Yes",'Input data'!Q236/J230,""))</f>
        <v/>
      </c>
      <c r="U230" s="22" t="str">
        <f>IF(AND(I230="Yes",'Input data'!R236=""),80,IF(I230="Yes",'Input data'!R236,""))</f>
        <v/>
      </c>
    </row>
    <row r="231" spans="1:21" x14ac:dyDescent="0.3">
      <c r="A231" s="4" t="str">
        <f>IF('Input data'!A237="","",'Input data'!A237)</f>
        <v/>
      </c>
      <c r="B231" s="4" t="str">
        <f>IF('Input data'!B237="","",'Input data'!B237)</f>
        <v/>
      </c>
      <c r="C231" s="4" t="str">
        <f>IF('Input data'!C237="","",'Input data'!C237)</f>
        <v/>
      </c>
      <c r="D231" s="4" t="str">
        <f>IF('Input data'!D237="","",'Input data'!D237)</f>
        <v/>
      </c>
      <c r="E231" s="4" t="str">
        <f>IF('Input data'!E237="","",'Input data'!E237)</f>
        <v/>
      </c>
      <c r="F231" s="4" t="str">
        <f>IF('Input data'!F237="","",'Input data'!F237)</f>
        <v/>
      </c>
      <c r="G231" s="20" t="str">
        <f>IF('Input data'!G237=0,"",'Input data'!G237)</f>
        <v/>
      </c>
      <c r="H231" s="9" t="str">
        <f>IF('Input data'!H237="","",'Input data'!H237)</f>
        <v/>
      </c>
      <c r="I231" s="4" t="str">
        <f t="shared" si="9"/>
        <v>No</v>
      </c>
      <c r="J231" s="20" t="str">
        <f t="shared" si="10"/>
        <v/>
      </c>
      <c r="K231" s="9" t="str">
        <f t="shared" si="11"/>
        <v/>
      </c>
      <c r="L231" s="9" t="str">
        <f>IF(AND(I231="Yes",'Input data'!I237=""),10,IF(I231="Yes",'Input data'!I237/J231,""))</f>
        <v/>
      </c>
      <c r="M231" s="21" t="str">
        <f>IF(AND(I231="Yes",'Input data'!J237=""),2,IF(I231="Yes",'Input data'!J237,""))</f>
        <v/>
      </c>
      <c r="N231" s="4" t="str">
        <f>IF(AND(I231="Yes",'Input data'!K237=""),"No",IF(I231="Yes",'Input data'!K237,""))</f>
        <v/>
      </c>
      <c r="O231" s="6" t="str">
        <f>IF(AND(I231="Yes",'Input data'!L237=""),3.5,IF(I231="Yes",'Input data'!L237,""))</f>
        <v/>
      </c>
      <c r="P231" s="6" t="str">
        <f>IF(AND(I231="Yes",'Input data'!M237=""),0.5,IF(I231="Yes",'Input data'!M237,""))</f>
        <v/>
      </c>
      <c r="Q231" s="21" t="str">
        <f>IF(AND(I231="Yes",'Input data'!N237=""),2,IF(I231="Yes",'Input data'!N237,""))</f>
        <v/>
      </c>
      <c r="R231" s="4" t="str">
        <f>IF(AND(I231="Yes",'Input data'!O237=""),"No",IF(I231="Yes",'Input data'!O237,""))</f>
        <v/>
      </c>
      <c r="S231" s="4" t="str">
        <f>IF(AND(I231="Yes",'Input data'!P237=""),"No",IF(I231="Yes",'Input data'!P237,""))</f>
        <v/>
      </c>
      <c r="T231" s="21" t="str">
        <f>IF(AND(I231="Yes",'Input data'!Q237=""),0,IF(I231="Yes",'Input data'!Q237/J231,""))</f>
        <v/>
      </c>
      <c r="U231" s="22" t="str">
        <f>IF(AND(I231="Yes",'Input data'!R237=""),80,IF(I231="Yes",'Input data'!R237,""))</f>
        <v/>
      </c>
    </row>
    <row r="232" spans="1:21" x14ac:dyDescent="0.3">
      <c r="A232" s="4" t="str">
        <f>IF('Input data'!A238="","",'Input data'!A238)</f>
        <v/>
      </c>
      <c r="B232" s="4" t="str">
        <f>IF('Input data'!B238="","",'Input data'!B238)</f>
        <v/>
      </c>
      <c r="C232" s="4" t="str">
        <f>IF('Input data'!C238="","",'Input data'!C238)</f>
        <v/>
      </c>
      <c r="D232" s="4" t="str">
        <f>IF('Input data'!D238="","",'Input data'!D238)</f>
        <v/>
      </c>
      <c r="E232" s="4" t="str">
        <f>IF('Input data'!E238="","",'Input data'!E238)</f>
        <v/>
      </c>
      <c r="F232" s="4" t="str">
        <f>IF('Input data'!F238="","",'Input data'!F238)</f>
        <v/>
      </c>
      <c r="G232" s="20" t="str">
        <f>IF('Input data'!G238=0,"",'Input data'!G238)</f>
        <v/>
      </c>
      <c r="H232" s="9" t="str">
        <f>IF('Input data'!H238="","",'Input data'!H238)</f>
        <v/>
      </c>
      <c r="I232" s="4" t="str">
        <f t="shared" si="9"/>
        <v>No</v>
      </c>
      <c r="J232" s="20" t="str">
        <f t="shared" si="10"/>
        <v/>
      </c>
      <c r="K232" s="9" t="str">
        <f t="shared" si="11"/>
        <v/>
      </c>
      <c r="L232" s="9" t="str">
        <f>IF(AND(I232="Yes",'Input data'!I238=""),10,IF(I232="Yes",'Input data'!I238/J232,""))</f>
        <v/>
      </c>
      <c r="M232" s="21" t="str">
        <f>IF(AND(I232="Yes",'Input data'!J238=""),2,IF(I232="Yes",'Input data'!J238,""))</f>
        <v/>
      </c>
      <c r="N232" s="4" t="str">
        <f>IF(AND(I232="Yes",'Input data'!K238=""),"No",IF(I232="Yes",'Input data'!K238,""))</f>
        <v/>
      </c>
      <c r="O232" s="6" t="str">
        <f>IF(AND(I232="Yes",'Input data'!L238=""),3.5,IF(I232="Yes",'Input data'!L238,""))</f>
        <v/>
      </c>
      <c r="P232" s="6" t="str">
        <f>IF(AND(I232="Yes",'Input data'!M238=""),0.5,IF(I232="Yes",'Input data'!M238,""))</f>
        <v/>
      </c>
      <c r="Q232" s="21" t="str">
        <f>IF(AND(I232="Yes",'Input data'!N238=""),2,IF(I232="Yes",'Input data'!N238,""))</f>
        <v/>
      </c>
      <c r="R232" s="4" t="str">
        <f>IF(AND(I232="Yes",'Input data'!O238=""),"No",IF(I232="Yes",'Input data'!O238,""))</f>
        <v/>
      </c>
      <c r="S232" s="4" t="str">
        <f>IF(AND(I232="Yes",'Input data'!P238=""),"No",IF(I232="Yes",'Input data'!P238,""))</f>
        <v/>
      </c>
      <c r="T232" s="21" t="str">
        <f>IF(AND(I232="Yes",'Input data'!Q238=""),0,IF(I232="Yes",'Input data'!Q238/J232,""))</f>
        <v/>
      </c>
      <c r="U232" s="22" t="str">
        <f>IF(AND(I232="Yes",'Input data'!R238=""),80,IF(I232="Yes",'Input data'!R238,""))</f>
        <v/>
      </c>
    </row>
    <row r="233" spans="1:21" x14ac:dyDescent="0.3">
      <c r="A233" s="4" t="str">
        <f>IF('Input data'!A239="","",'Input data'!A239)</f>
        <v/>
      </c>
      <c r="B233" s="4" t="str">
        <f>IF('Input data'!B239="","",'Input data'!B239)</f>
        <v/>
      </c>
      <c r="C233" s="4" t="str">
        <f>IF('Input data'!C239="","",'Input data'!C239)</f>
        <v/>
      </c>
      <c r="D233" s="4" t="str">
        <f>IF('Input data'!D239="","",'Input data'!D239)</f>
        <v/>
      </c>
      <c r="E233" s="4" t="str">
        <f>IF('Input data'!E239="","",'Input data'!E239)</f>
        <v/>
      </c>
      <c r="F233" s="4" t="str">
        <f>IF('Input data'!F239="","",'Input data'!F239)</f>
        <v/>
      </c>
      <c r="G233" s="20" t="str">
        <f>IF('Input data'!G239=0,"",'Input data'!G239)</f>
        <v/>
      </c>
      <c r="H233" s="9" t="str">
        <f>IF('Input data'!H239="","",'Input data'!H239)</f>
        <v/>
      </c>
      <c r="I233" s="4" t="str">
        <f t="shared" si="9"/>
        <v>No</v>
      </c>
      <c r="J233" s="20" t="str">
        <f t="shared" si="10"/>
        <v/>
      </c>
      <c r="K233" s="9" t="str">
        <f t="shared" si="11"/>
        <v/>
      </c>
      <c r="L233" s="9" t="str">
        <f>IF(AND(I233="Yes",'Input data'!I239=""),10,IF(I233="Yes",'Input data'!I239/J233,""))</f>
        <v/>
      </c>
      <c r="M233" s="21" t="str">
        <f>IF(AND(I233="Yes",'Input data'!J239=""),2,IF(I233="Yes",'Input data'!J239,""))</f>
        <v/>
      </c>
      <c r="N233" s="4" t="str">
        <f>IF(AND(I233="Yes",'Input data'!K239=""),"No",IF(I233="Yes",'Input data'!K239,""))</f>
        <v/>
      </c>
      <c r="O233" s="6" t="str">
        <f>IF(AND(I233="Yes",'Input data'!L239=""),3.5,IF(I233="Yes",'Input data'!L239,""))</f>
        <v/>
      </c>
      <c r="P233" s="6" t="str">
        <f>IF(AND(I233="Yes",'Input data'!M239=""),0.5,IF(I233="Yes",'Input data'!M239,""))</f>
        <v/>
      </c>
      <c r="Q233" s="21" t="str">
        <f>IF(AND(I233="Yes",'Input data'!N239=""),2,IF(I233="Yes",'Input data'!N239,""))</f>
        <v/>
      </c>
      <c r="R233" s="4" t="str">
        <f>IF(AND(I233="Yes",'Input data'!O239=""),"No",IF(I233="Yes",'Input data'!O239,""))</f>
        <v/>
      </c>
      <c r="S233" s="4" t="str">
        <f>IF(AND(I233="Yes",'Input data'!P239=""),"No",IF(I233="Yes",'Input data'!P239,""))</f>
        <v/>
      </c>
      <c r="T233" s="21" t="str">
        <f>IF(AND(I233="Yes",'Input data'!Q239=""),0,IF(I233="Yes",'Input data'!Q239/J233,""))</f>
        <v/>
      </c>
      <c r="U233" s="22" t="str">
        <f>IF(AND(I233="Yes",'Input data'!R239=""),80,IF(I233="Yes",'Input data'!R239,""))</f>
        <v/>
      </c>
    </row>
    <row r="234" spans="1:21" x14ac:dyDescent="0.3">
      <c r="A234" s="4" t="str">
        <f>IF('Input data'!A240="","",'Input data'!A240)</f>
        <v/>
      </c>
      <c r="B234" s="4" t="str">
        <f>IF('Input data'!B240="","",'Input data'!B240)</f>
        <v/>
      </c>
      <c r="C234" s="4" t="str">
        <f>IF('Input data'!C240="","",'Input data'!C240)</f>
        <v/>
      </c>
      <c r="D234" s="4" t="str">
        <f>IF('Input data'!D240="","",'Input data'!D240)</f>
        <v/>
      </c>
      <c r="E234" s="4" t="str">
        <f>IF('Input data'!E240="","",'Input data'!E240)</f>
        <v/>
      </c>
      <c r="F234" s="4" t="str">
        <f>IF('Input data'!F240="","",'Input data'!F240)</f>
        <v/>
      </c>
      <c r="G234" s="20" t="str">
        <f>IF('Input data'!G240=0,"",'Input data'!G240)</f>
        <v/>
      </c>
      <c r="H234" s="9" t="str">
        <f>IF('Input data'!H240="","",'Input data'!H240)</f>
        <v/>
      </c>
      <c r="I234" s="4" t="str">
        <f t="shared" si="9"/>
        <v>No</v>
      </c>
      <c r="J234" s="20" t="str">
        <f t="shared" si="10"/>
        <v/>
      </c>
      <c r="K234" s="9" t="str">
        <f t="shared" si="11"/>
        <v/>
      </c>
      <c r="L234" s="9" t="str">
        <f>IF(AND(I234="Yes",'Input data'!I240=""),10,IF(I234="Yes",'Input data'!I240/J234,""))</f>
        <v/>
      </c>
      <c r="M234" s="21" t="str">
        <f>IF(AND(I234="Yes",'Input data'!J240=""),2,IF(I234="Yes",'Input data'!J240,""))</f>
        <v/>
      </c>
      <c r="N234" s="4" t="str">
        <f>IF(AND(I234="Yes",'Input data'!K240=""),"No",IF(I234="Yes",'Input data'!K240,""))</f>
        <v/>
      </c>
      <c r="O234" s="6" t="str">
        <f>IF(AND(I234="Yes",'Input data'!L240=""),3.5,IF(I234="Yes",'Input data'!L240,""))</f>
        <v/>
      </c>
      <c r="P234" s="6" t="str">
        <f>IF(AND(I234="Yes",'Input data'!M240=""),0.5,IF(I234="Yes",'Input data'!M240,""))</f>
        <v/>
      </c>
      <c r="Q234" s="21" t="str">
        <f>IF(AND(I234="Yes",'Input data'!N240=""),2,IF(I234="Yes",'Input data'!N240,""))</f>
        <v/>
      </c>
      <c r="R234" s="4" t="str">
        <f>IF(AND(I234="Yes",'Input data'!O240=""),"No",IF(I234="Yes",'Input data'!O240,""))</f>
        <v/>
      </c>
      <c r="S234" s="4" t="str">
        <f>IF(AND(I234="Yes",'Input data'!P240=""),"No",IF(I234="Yes",'Input data'!P240,""))</f>
        <v/>
      </c>
      <c r="T234" s="21" t="str">
        <f>IF(AND(I234="Yes",'Input data'!Q240=""),0,IF(I234="Yes",'Input data'!Q240/J234,""))</f>
        <v/>
      </c>
      <c r="U234" s="22" t="str">
        <f>IF(AND(I234="Yes",'Input data'!R240=""),80,IF(I234="Yes",'Input data'!R240,""))</f>
        <v/>
      </c>
    </row>
    <row r="235" spans="1:21" x14ac:dyDescent="0.3">
      <c r="A235" s="4" t="str">
        <f>IF('Input data'!A241="","",'Input data'!A241)</f>
        <v/>
      </c>
      <c r="B235" s="4" t="str">
        <f>IF('Input data'!B241="","",'Input data'!B241)</f>
        <v/>
      </c>
      <c r="C235" s="4" t="str">
        <f>IF('Input data'!C241="","",'Input data'!C241)</f>
        <v/>
      </c>
      <c r="D235" s="4" t="str">
        <f>IF('Input data'!D241="","",'Input data'!D241)</f>
        <v/>
      </c>
      <c r="E235" s="4" t="str">
        <f>IF('Input data'!E241="","",'Input data'!E241)</f>
        <v/>
      </c>
      <c r="F235" s="4" t="str">
        <f>IF('Input data'!F241="","",'Input data'!F241)</f>
        <v/>
      </c>
      <c r="G235" s="20" t="str">
        <f>IF('Input data'!G241=0,"",'Input data'!G241)</f>
        <v/>
      </c>
      <c r="H235" s="9" t="str">
        <f>IF('Input data'!H241="","",'Input data'!H241)</f>
        <v/>
      </c>
      <c r="I235" s="4" t="str">
        <f t="shared" si="9"/>
        <v>No</v>
      </c>
      <c r="J235" s="20" t="str">
        <f t="shared" si="10"/>
        <v/>
      </c>
      <c r="K235" s="9" t="str">
        <f t="shared" si="11"/>
        <v/>
      </c>
      <c r="L235" s="9" t="str">
        <f>IF(AND(I235="Yes",'Input data'!I241=""),10,IF(I235="Yes",'Input data'!I241/J235,""))</f>
        <v/>
      </c>
      <c r="M235" s="21" t="str">
        <f>IF(AND(I235="Yes",'Input data'!J241=""),2,IF(I235="Yes",'Input data'!J241,""))</f>
        <v/>
      </c>
      <c r="N235" s="4" t="str">
        <f>IF(AND(I235="Yes",'Input data'!K241=""),"No",IF(I235="Yes",'Input data'!K241,""))</f>
        <v/>
      </c>
      <c r="O235" s="6" t="str">
        <f>IF(AND(I235="Yes",'Input data'!L241=""),3.5,IF(I235="Yes",'Input data'!L241,""))</f>
        <v/>
      </c>
      <c r="P235" s="6" t="str">
        <f>IF(AND(I235="Yes",'Input data'!M241=""),0.5,IF(I235="Yes",'Input data'!M241,""))</f>
        <v/>
      </c>
      <c r="Q235" s="21" t="str">
        <f>IF(AND(I235="Yes",'Input data'!N241=""),2,IF(I235="Yes",'Input data'!N241,""))</f>
        <v/>
      </c>
      <c r="R235" s="4" t="str">
        <f>IF(AND(I235="Yes",'Input data'!O241=""),"No",IF(I235="Yes",'Input data'!O241,""))</f>
        <v/>
      </c>
      <c r="S235" s="4" t="str">
        <f>IF(AND(I235="Yes",'Input data'!P241=""),"No",IF(I235="Yes",'Input data'!P241,""))</f>
        <v/>
      </c>
      <c r="T235" s="21" t="str">
        <f>IF(AND(I235="Yes",'Input data'!Q241=""),0,IF(I235="Yes",'Input data'!Q241/J235,""))</f>
        <v/>
      </c>
      <c r="U235" s="22" t="str">
        <f>IF(AND(I235="Yes",'Input data'!R241=""),80,IF(I235="Yes",'Input data'!R241,""))</f>
        <v/>
      </c>
    </row>
    <row r="236" spans="1:21" x14ac:dyDescent="0.3">
      <c r="A236" s="4" t="str">
        <f>IF('Input data'!A242="","",'Input data'!A242)</f>
        <v/>
      </c>
      <c r="B236" s="4" t="str">
        <f>IF('Input data'!B242="","",'Input data'!B242)</f>
        <v/>
      </c>
      <c r="C236" s="4" t="str">
        <f>IF('Input data'!C242="","",'Input data'!C242)</f>
        <v/>
      </c>
      <c r="D236" s="4" t="str">
        <f>IF('Input data'!D242="","",'Input data'!D242)</f>
        <v/>
      </c>
      <c r="E236" s="4" t="str">
        <f>IF('Input data'!E242="","",'Input data'!E242)</f>
        <v/>
      </c>
      <c r="F236" s="4" t="str">
        <f>IF('Input data'!F242="","",'Input data'!F242)</f>
        <v/>
      </c>
      <c r="G236" s="20" t="str">
        <f>IF('Input data'!G242=0,"",'Input data'!G242)</f>
        <v/>
      </c>
      <c r="H236" s="9" t="str">
        <f>IF('Input data'!H242="","",'Input data'!H242)</f>
        <v/>
      </c>
      <c r="I236" s="4" t="str">
        <f t="shared" si="9"/>
        <v>No</v>
      </c>
      <c r="J236" s="20" t="str">
        <f t="shared" si="10"/>
        <v/>
      </c>
      <c r="K236" s="9" t="str">
        <f t="shared" si="11"/>
        <v/>
      </c>
      <c r="L236" s="9" t="str">
        <f>IF(AND(I236="Yes",'Input data'!I242=""),10,IF(I236="Yes",'Input data'!I242/J236,""))</f>
        <v/>
      </c>
      <c r="M236" s="21" t="str">
        <f>IF(AND(I236="Yes",'Input data'!J242=""),2,IF(I236="Yes",'Input data'!J242,""))</f>
        <v/>
      </c>
      <c r="N236" s="4" t="str">
        <f>IF(AND(I236="Yes",'Input data'!K242=""),"No",IF(I236="Yes",'Input data'!K242,""))</f>
        <v/>
      </c>
      <c r="O236" s="6" t="str">
        <f>IF(AND(I236="Yes",'Input data'!L242=""),3.5,IF(I236="Yes",'Input data'!L242,""))</f>
        <v/>
      </c>
      <c r="P236" s="6" t="str">
        <f>IF(AND(I236="Yes",'Input data'!M242=""),0.5,IF(I236="Yes",'Input data'!M242,""))</f>
        <v/>
      </c>
      <c r="Q236" s="21" t="str">
        <f>IF(AND(I236="Yes",'Input data'!N242=""),2,IF(I236="Yes",'Input data'!N242,""))</f>
        <v/>
      </c>
      <c r="R236" s="4" t="str">
        <f>IF(AND(I236="Yes",'Input data'!O242=""),"No",IF(I236="Yes",'Input data'!O242,""))</f>
        <v/>
      </c>
      <c r="S236" s="4" t="str">
        <f>IF(AND(I236="Yes",'Input data'!P242=""),"No",IF(I236="Yes",'Input data'!P242,""))</f>
        <v/>
      </c>
      <c r="T236" s="21" t="str">
        <f>IF(AND(I236="Yes",'Input data'!Q242=""),0,IF(I236="Yes",'Input data'!Q242/J236,""))</f>
        <v/>
      </c>
      <c r="U236" s="22" t="str">
        <f>IF(AND(I236="Yes",'Input data'!R242=""),80,IF(I236="Yes",'Input data'!R242,""))</f>
        <v/>
      </c>
    </row>
    <row r="237" spans="1:21" x14ac:dyDescent="0.3">
      <c r="A237" s="4" t="str">
        <f>IF('Input data'!A243="","",'Input data'!A243)</f>
        <v/>
      </c>
      <c r="B237" s="4" t="str">
        <f>IF('Input data'!B243="","",'Input data'!B243)</f>
        <v/>
      </c>
      <c r="C237" s="4" t="str">
        <f>IF('Input data'!C243="","",'Input data'!C243)</f>
        <v/>
      </c>
      <c r="D237" s="4" t="str">
        <f>IF('Input data'!D243="","",'Input data'!D243)</f>
        <v/>
      </c>
      <c r="E237" s="4" t="str">
        <f>IF('Input data'!E243="","",'Input data'!E243)</f>
        <v/>
      </c>
      <c r="F237" s="4" t="str">
        <f>IF('Input data'!F243="","",'Input data'!F243)</f>
        <v/>
      </c>
      <c r="G237" s="20" t="str">
        <f>IF('Input data'!G243=0,"",'Input data'!G243)</f>
        <v/>
      </c>
      <c r="H237" s="9" t="str">
        <f>IF('Input data'!H243="","",'Input data'!H243)</f>
        <v/>
      </c>
      <c r="I237" s="4" t="str">
        <f t="shared" si="9"/>
        <v>No</v>
      </c>
      <c r="J237" s="20" t="str">
        <f t="shared" si="10"/>
        <v/>
      </c>
      <c r="K237" s="9" t="str">
        <f t="shared" si="11"/>
        <v/>
      </c>
      <c r="L237" s="9" t="str">
        <f>IF(AND(I237="Yes",'Input data'!I243=""),10,IF(I237="Yes",'Input data'!I243/J237,""))</f>
        <v/>
      </c>
      <c r="M237" s="21" t="str">
        <f>IF(AND(I237="Yes",'Input data'!J243=""),2,IF(I237="Yes",'Input data'!J243,""))</f>
        <v/>
      </c>
      <c r="N237" s="4" t="str">
        <f>IF(AND(I237="Yes",'Input data'!K243=""),"No",IF(I237="Yes",'Input data'!K243,""))</f>
        <v/>
      </c>
      <c r="O237" s="6" t="str">
        <f>IF(AND(I237="Yes",'Input data'!L243=""),3.5,IF(I237="Yes",'Input data'!L243,""))</f>
        <v/>
      </c>
      <c r="P237" s="6" t="str">
        <f>IF(AND(I237="Yes",'Input data'!M243=""),0.5,IF(I237="Yes",'Input data'!M243,""))</f>
        <v/>
      </c>
      <c r="Q237" s="21" t="str">
        <f>IF(AND(I237="Yes",'Input data'!N243=""),2,IF(I237="Yes",'Input data'!N243,""))</f>
        <v/>
      </c>
      <c r="R237" s="4" t="str">
        <f>IF(AND(I237="Yes",'Input data'!O243=""),"No",IF(I237="Yes",'Input data'!O243,""))</f>
        <v/>
      </c>
      <c r="S237" s="4" t="str">
        <f>IF(AND(I237="Yes",'Input data'!P243=""),"No",IF(I237="Yes",'Input data'!P243,""))</f>
        <v/>
      </c>
      <c r="T237" s="21" t="str">
        <f>IF(AND(I237="Yes",'Input data'!Q243=""),0,IF(I237="Yes",'Input data'!Q243/J237,""))</f>
        <v/>
      </c>
      <c r="U237" s="22" t="str">
        <f>IF(AND(I237="Yes",'Input data'!R243=""),80,IF(I237="Yes",'Input data'!R243,""))</f>
        <v/>
      </c>
    </row>
    <row r="238" spans="1:21" x14ac:dyDescent="0.3">
      <c r="A238" s="4" t="str">
        <f>IF('Input data'!A244="","",'Input data'!A244)</f>
        <v/>
      </c>
      <c r="B238" s="4" t="str">
        <f>IF('Input data'!B244="","",'Input data'!B244)</f>
        <v/>
      </c>
      <c r="C238" s="4" t="str">
        <f>IF('Input data'!C244="","",'Input data'!C244)</f>
        <v/>
      </c>
      <c r="D238" s="4" t="str">
        <f>IF('Input data'!D244="","",'Input data'!D244)</f>
        <v/>
      </c>
      <c r="E238" s="4" t="str">
        <f>IF('Input data'!E244="","",'Input data'!E244)</f>
        <v/>
      </c>
      <c r="F238" s="4" t="str">
        <f>IF('Input data'!F244="","",'Input data'!F244)</f>
        <v/>
      </c>
      <c r="G238" s="20" t="str">
        <f>IF('Input data'!G244=0,"",'Input data'!G244)</f>
        <v/>
      </c>
      <c r="H238" s="9" t="str">
        <f>IF('Input data'!H244="","",'Input data'!H244)</f>
        <v/>
      </c>
      <c r="I238" s="4" t="str">
        <f t="shared" si="9"/>
        <v>No</v>
      </c>
      <c r="J238" s="20" t="str">
        <f t="shared" si="10"/>
        <v/>
      </c>
      <c r="K238" s="9" t="str">
        <f t="shared" si="11"/>
        <v/>
      </c>
      <c r="L238" s="9" t="str">
        <f>IF(AND(I238="Yes",'Input data'!I244=""),10,IF(I238="Yes",'Input data'!I244/J238,""))</f>
        <v/>
      </c>
      <c r="M238" s="21" t="str">
        <f>IF(AND(I238="Yes",'Input data'!J244=""),2,IF(I238="Yes",'Input data'!J244,""))</f>
        <v/>
      </c>
      <c r="N238" s="4" t="str">
        <f>IF(AND(I238="Yes",'Input data'!K244=""),"No",IF(I238="Yes",'Input data'!K244,""))</f>
        <v/>
      </c>
      <c r="O238" s="6" t="str">
        <f>IF(AND(I238="Yes",'Input data'!L244=""),3.5,IF(I238="Yes",'Input data'!L244,""))</f>
        <v/>
      </c>
      <c r="P238" s="6" t="str">
        <f>IF(AND(I238="Yes",'Input data'!M244=""),0.5,IF(I238="Yes",'Input data'!M244,""))</f>
        <v/>
      </c>
      <c r="Q238" s="21" t="str">
        <f>IF(AND(I238="Yes",'Input data'!N244=""),2,IF(I238="Yes",'Input data'!N244,""))</f>
        <v/>
      </c>
      <c r="R238" s="4" t="str">
        <f>IF(AND(I238="Yes",'Input data'!O244=""),"No",IF(I238="Yes",'Input data'!O244,""))</f>
        <v/>
      </c>
      <c r="S238" s="4" t="str">
        <f>IF(AND(I238="Yes",'Input data'!P244=""),"No",IF(I238="Yes",'Input data'!P244,""))</f>
        <v/>
      </c>
      <c r="T238" s="21" t="str">
        <f>IF(AND(I238="Yes",'Input data'!Q244=""),0,IF(I238="Yes",'Input data'!Q244/J238,""))</f>
        <v/>
      </c>
      <c r="U238" s="22" t="str">
        <f>IF(AND(I238="Yes",'Input data'!R244=""),80,IF(I238="Yes",'Input data'!R244,""))</f>
        <v/>
      </c>
    </row>
    <row r="239" spans="1:21" x14ac:dyDescent="0.3">
      <c r="A239" s="4" t="str">
        <f>IF('Input data'!A245="","",'Input data'!A245)</f>
        <v/>
      </c>
      <c r="B239" s="4" t="str">
        <f>IF('Input data'!B245="","",'Input data'!B245)</f>
        <v/>
      </c>
      <c r="C239" s="4" t="str">
        <f>IF('Input data'!C245="","",'Input data'!C245)</f>
        <v/>
      </c>
      <c r="D239" s="4" t="str">
        <f>IF('Input data'!D245="","",'Input data'!D245)</f>
        <v/>
      </c>
      <c r="E239" s="4" t="str">
        <f>IF('Input data'!E245="","",'Input data'!E245)</f>
        <v/>
      </c>
      <c r="F239" s="4" t="str">
        <f>IF('Input data'!F245="","",'Input data'!F245)</f>
        <v/>
      </c>
      <c r="G239" s="20" t="str">
        <f>IF('Input data'!G245=0,"",'Input data'!G245)</f>
        <v/>
      </c>
      <c r="H239" s="9" t="str">
        <f>IF('Input data'!H245="","",'Input data'!H245)</f>
        <v/>
      </c>
      <c r="I239" s="4" t="str">
        <f t="shared" si="9"/>
        <v>No</v>
      </c>
      <c r="J239" s="20" t="str">
        <f t="shared" si="10"/>
        <v/>
      </c>
      <c r="K239" s="9" t="str">
        <f t="shared" si="11"/>
        <v/>
      </c>
      <c r="L239" s="9" t="str">
        <f>IF(AND(I239="Yes",'Input data'!I245=""),10,IF(I239="Yes",'Input data'!I245/J239,""))</f>
        <v/>
      </c>
      <c r="M239" s="21" t="str">
        <f>IF(AND(I239="Yes",'Input data'!J245=""),2,IF(I239="Yes",'Input data'!J245,""))</f>
        <v/>
      </c>
      <c r="N239" s="4" t="str">
        <f>IF(AND(I239="Yes",'Input data'!K245=""),"No",IF(I239="Yes",'Input data'!K245,""))</f>
        <v/>
      </c>
      <c r="O239" s="6" t="str">
        <f>IF(AND(I239="Yes",'Input data'!L245=""),3.5,IF(I239="Yes",'Input data'!L245,""))</f>
        <v/>
      </c>
      <c r="P239" s="6" t="str">
        <f>IF(AND(I239="Yes",'Input data'!M245=""),0.5,IF(I239="Yes",'Input data'!M245,""))</f>
        <v/>
      </c>
      <c r="Q239" s="21" t="str">
        <f>IF(AND(I239="Yes",'Input data'!N245=""),2,IF(I239="Yes",'Input data'!N245,""))</f>
        <v/>
      </c>
      <c r="R239" s="4" t="str">
        <f>IF(AND(I239="Yes",'Input data'!O245=""),"No",IF(I239="Yes",'Input data'!O245,""))</f>
        <v/>
      </c>
      <c r="S239" s="4" t="str">
        <f>IF(AND(I239="Yes",'Input data'!P245=""),"No",IF(I239="Yes",'Input data'!P245,""))</f>
        <v/>
      </c>
      <c r="T239" s="21" t="str">
        <f>IF(AND(I239="Yes",'Input data'!Q245=""),0,IF(I239="Yes",'Input data'!Q245/J239,""))</f>
        <v/>
      </c>
      <c r="U239" s="22" t="str">
        <f>IF(AND(I239="Yes",'Input data'!R245=""),80,IF(I239="Yes",'Input data'!R245,""))</f>
        <v/>
      </c>
    </row>
    <row r="240" spans="1:21" x14ac:dyDescent="0.3">
      <c r="A240" s="4" t="str">
        <f>IF('Input data'!A246="","",'Input data'!A246)</f>
        <v/>
      </c>
      <c r="B240" s="4" t="str">
        <f>IF('Input data'!B246="","",'Input data'!B246)</f>
        <v/>
      </c>
      <c r="C240" s="4" t="str">
        <f>IF('Input data'!C246="","",'Input data'!C246)</f>
        <v/>
      </c>
      <c r="D240" s="4" t="str">
        <f>IF('Input data'!D246="","",'Input data'!D246)</f>
        <v/>
      </c>
      <c r="E240" s="4" t="str">
        <f>IF('Input data'!E246="","",'Input data'!E246)</f>
        <v/>
      </c>
      <c r="F240" s="4" t="str">
        <f>IF('Input data'!F246="","",'Input data'!F246)</f>
        <v/>
      </c>
      <c r="G240" s="20" t="str">
        <f>IF('Input data'!G246=0,"",'Input data'!G246)</f>
        <v/>
      </c>
      <c r="H240" s="9" t="str">
        <f>IF('Input data'!H246="","",'Input data'!H246)</f>
        <v/>
      </c>
      <c r="I240" s="4" t="str">
        <f t="shared" si="9"/>
        <v>No</v>
      </c>
      <c r="J240" s="20" t="str">
        <f t="shared" si="10"/>
        <v/>
      </c>
      <c r="K240" s="9" t="str">
        <f t="shared" si="11"/>
        <v/>
      </c>
      <c r="L240" s="9" t="str">
        <f>IF(AND(I240="Yes",'Input data'!I246=""),10,IF(I240="Yes",'Input data'!I246/J240,""))</f>
        <v/>
      </c>
      <c r="M240" s="21" t="str">
        <f>IF(AND(I240="Yes",'Input data'!J246=""),2,IF(I240="Yes",'Input data'!J246,""))</f>
        <v/>
      </c>
      <c r="N240" s="4" t="str">
        <f>IF(AND(I240="Yes",'Input data'!K246=""),"No",IF(I240="Yes",'Input data'!K246,""))</f>
        <v/>
      </c>
      <c r="O240" s="6" t="str">
        <f>IF(AND(I240="Yes",'Input data'!L246=""),3.5,IF(I240="Yes",'Input data'!L246,""))</f>
        <v/>
      </c>
      <c r="P240" s="6" t="str">
        <f>IF(AND(I240="Yes",'Input data'!M246=""),0.5,IF(I240="Yes",'Input data'!M246,""))</f>
        <v/>
      </c>
      <c r="Q240" s="21" t="str">
        <f>IF(AND(I240="Yes",'Input data'!N246=""),2,IF(I240="Yes",'Input data'!N246,""))</f>
        <v/>
      </c>
      <c r="R240" s="4" t="str">
        <f>IF(AND(I240="Yes",'Input data'!O246=""),"No",IF(I240="Yes",'Input data'!O246,""))</f>
        <v/>
      </c>
      <c r="S240" s="4" t="str">
        <f>IF(AND(I240="Yes",'Input data'!P246=""),"No",IF(I240="Yes",'Input data'!P246,""))</f>
        <v/>
      </c>
      <c r="T240" s="21" t="str">
        <f>IF(AND(I240="Yes",'Input data'!Q246=""),0,IF(I240="Yes",'Input data'!Q246/J240,""))</f>
        <v/>
      </c>
      <c r="U240" s="22" t="str">
        <f>IF(AND(I240="Yes",'Input data'!R246=""),80,IF(I240="Yes",'Input data'!R246,""))</f>
        <v/>
      </c>
    </row>
    <row r="241" spans="1:21" x14ac:dyDescent="0.3">
      <c r="A241" s="4" t="str">
        <f>IF('Input data'!A247="","",'Input data'!A247)</f>
        <v/>
      </c>
      <c r="B241" s="4" t="str">
        <f>IF('Input data'!B247="","",'Input data'!B247)</f>
        <v/>
      </c>
      <c r="C241" s="4" t="str">
        <f>IF('Input data'!C247="","",'Input data'!C247)</f>
        <v/>
      </c>
      <c r="D241" s="4" t="str">
        <f>IF('Input data'!D247="","",'Input data'!D247)</f>
        <v/>
      </c>
      <c r="E241" s="4" t="str">
        <f>IF('Input data'!E247="","",'Input data'!E247)</f>
        <v/>
      </c>
      <c r="F241" s="4" t="str">
        <f>IF('Input data'!F247="","",'Input data'!F247)</f>
        <v/>
      </c>
      <c r="G241" s="20" t="str">
        <f>IF('Input data'!G247=0,"",'Input data'!G247)</f>
        <v/>
      </c>
      <c r="H241" s="9" t="str">
        <f>IF('Input data'!H247="","",'Input data'!H247)</f>
        <v/>
      </c>
      <c r="I241" s="4" t="str">
        <f t="shared" si="9"/>
        <v>No</v>
      </c>
      <c r="J241" s="20" t="str">
        <f t="shared" si="10"/>
        <v/>
      </c>
      <c r="K241" s="9" t="str">
        <f t="shared" si="11"/>
        <v/>
      </c>
      <c r="L241" s="9" t="str">
        <f>IF(AND(I241="Yes",'Input data'!I247=""),10,IF(I241="Yes",'Input data'!I247/J241,""))</f>
        <v/>
      </c>
      <c r="M241" s="21" t="str">
        <f>IF(AND(I241="Yes",'Input data'!J247=""),2,IF(I241="Yes",'Input data'!J247,""))</f>
        <v/>
      </c>
      <c r="N241" s="4" t="str">
        <f>IF(AND(I241="Yes",'Input data'!K247=""),"No",IF(I241="Yes",'Input data'!K247,""))</f>
        <v/>
      </c>
      <c r="O241" s="6" t="str">
        <f>IF(AND(I241="Yes",'Input data'!L247=""),3.5,IF(I241="Yes",'Input data'!L247,""))</f>
        <v/>
      </c>
      <c r="P241" s="6" t="str">
        <f>IF(AND(I241="Yes",'Input data'!M247=""),0.5,IF(I241="Yes",'Input data'!M247,""))</f>
        <v/>
      </c>
      <c r="Q241" s="21" t="str">
        <f>IF(AND(I241="Yes",'Input data'!N247=""),2,IF(I241="Yes",'Input data'!N247,""))</f>
        <v/>
      </c>
      <c r="R241" s="4" t="str">
        <f>IF(AND(I241="Yes",'Input data'!O247=""),"No",IF(I241="Yes",'Input data'!O247,""))</f>
        <v/>
      </c>
      <c r="S241" s="4" t="str">
        <f>IF(AND(I241="Yes",'Input data'!P247=""),"No",IF(I241="Yes",'Input data'!P247,""))</f>
        <v/>
      </c>
      <c r="T241" s="21" t="str">
        <f>IF(AND(I241="Yes",'Input data'!Q247=""),0,IF(I241="Yes",'Input data'!Q247/J241,""))</f>
        <v/>
      </c>
      <c r="U241" s="22" t="str">
        <f>IF(AND(I241="Yes",'Input data'!R247=""),80,IF(I241="Yes",'Input data'!R247,""))</f>
        <v/>
      </c>
    </row>
    <row r="242" spans="1:21" x14ac:dyDescent="0.3">
      <c r="A242" s="4" t="str">
        <f>IF('Input data'!A248="","",'Input data'!A248)</f>
        <v/>
      </c>
      <c r="B242" s="4" t="str">
        <f>IF('Input data'!B248="","",'Input data'!B248)</f>
        <v/>
      </c>
      <c r="C242" s="4" t="str">
        <f>IF('Input data'!C248="","",'Input data'!C248)</f>
        <v/>
      </c>
      <c r="D242" s="4" t="str">
        <f>IF('Input data'!D248="","",'Input data'!D248)</f>
        <v/>
      </c>
      <c r="E242" s="4" t="str">
        <f>IF('Input data'!E248="","",'Input data'!E248)</f>
        <v/>
      </c>
      <c r="F242" s="4" t="str">
        <f>IF('Input data'!F248="","",'Input data'!F248)</f>
        <v/>
      </c>
      <c r="G242" s="20" t="str">
        <f>IF('Input data'!G248=0,"",'Input data'!G248)</f>
        <v/>
      </c>
      <c r="H242" s="9" t="str">
        <f>IF('Input data'!H248="","",'Input data'!H248)</f>
        <v/>
      </c>
      <c r="I242" s="4" t="str">
        <f t="shared" si="9"/>
        <v>No</v>
      </c>
      <c r="J242" s="20" t="str">
        <f t="shared" si="10"/>
        <v/>
      </c>
      <c r="K242" s="9" t="str">
        <f t="shared" si="11"/>
        <v/>
      </c>
      <c r="L242" s="9" t="str">
        <f>IF(AND(I242="Yes",'Input data'!I248=""),10,IF(I242="Yes",'Input data'!I248/J242,""))</f>
        <v/>
      </c>
      <c r="M242" s="21" t="str">
        <f>IF(AND(I242="Yes",'Input data'!J248=""),2,IF(I242="Yes",'Input data'!J248,""))</f>
        <v/>
      </c>
      <c r="N242" s="4" t="str">
        <f>IF(AND(I242="Yes",'Input data'!K248=""),"No",IF(I242="Yes",'Input data'!K248,""))</f>
        <v/>
      </c>
      <c r="O242" s="6" t="str">
        <f>IF(AND(I242="Yes",'Input data'!L248=""),3.5,IF(I242="Yes",'Input data'!L248,""))</f>
        <v/>
      </c>
      <c r="P242" s="6" t="str">
        <f>IF(AND(I242="Yes",'Input data'!M248=""),0.5,IF(I242="Yes",'Input data'!M248,""))</f>
        <v/>
      </c>
      <c r="Q242" s="21" t="str">
        <f>IF(AND(I242="Yes",'Input data'!N248=""),2,IF(I242="Yes",'Input data'!N248,""))</f>
        <v/>
      </c>
      <c r="R242" s="4" t="str">
        <f>IF(AND(I242="Yes",'Input data'!O248=""),"No",IF(I242="Yes",'Input data'!O248,""))</f>
        <v/>
      </c>
      <c r="S242" s="4" t="str">
        <f>IF(AND(I242="Yes",'Input data'!P248=""),"No",IF(I242="Yes",'Input data'!P248,""))</f>
        <v/>
      </c>
      <c r="T242" s="21" t="str">
        <f>IF(AND(I242="Yes",'Input data'!Q248=""),0,IF(I242="Yes",'Input data'!Q248/J242,""))</f>
        <v/>
      </c>
      <c r="U242" s="22" t="str">
        <f>IF(AND(I242="Yes",'Input data'!R248=""),80,IF(I242="Yes",'Input data'!R248,""))</f>
        <v/>
      </c>
    </row>
    <row r="243" spans="1:21" x14ac:dyDescent="0.3">
      <c r="A243" s="4" t="str">
        <f>IF('Input data'!A249="","",'Input data'!A249)</f>
        <v/>
      </c>
      <c r="B243" s="4" t="str">
        <f>IF('Input data'!B249="","",'Input data'!B249)</f>
        <v/>
      </c>
      <c r="C243" s="4" t="str">
        <f>IF('Input data'!C249="","",'Input data'!C249)</f>
        <v/>
      </c>
      <c r="D243" s="4" t="str">
        <f>IF('Input data'!D249="","",'Input data'!D249)</f>
        <v/>
      </c>
      <c r="E243" s="4" t="str">
        <f>IF('Input data'!E249="","",'Input data'!E249)</f>
        <v/>
      </c>
      <c r="F243" s="4" t="str">
        <f>IF('Input data'!F249="","",'Input data'!F249)</f>
        <v/>
      </c>
      <c r="G243" s="20" t="str">
        <f>IF('Input data'!G249=0,"",'Input data'!G249)</f>
        <v/>
      </c>
      <c r="H243" s="9" t="str">
        <f>IF('Input data'!H249="","",'Input data'!H249)</f>
        <v/>
      </c>
      <c r="I243" s="4" t="str">
        <f t="shared" si="9"/>
        <v>No</v>
      </c>
      <c r="J243" s="20" t="str">
        <f t="shared" si="10"/>
        <v/>
      </c>
      <c r="K243" s="9" t="str">
        <f t="shared" si="11"/>
        <v/>
      </c>
      <c r="L243" s="9" t="str">
        <f>IF(AND(I243="Yes",'Input data'!I249=""),10,IF(I243="Yes",'Input data'!I249/J243,""))</f>
        <v/>
      </c>
      <c r="M243" s="21" t="str">
        <f>IF(AND(I243="Yes",'Input data'!J249=""),2,IF(I243="Yes",'Input data'!J249,""))</f>
        <v/>
      </c>
      <c r="N243" s="4" t="str">
        <f>IF(AND(I243="Yes",'Input data'!K249=""),"No",IF(I243="Yes",'Input data'!K249,""))</f>
        <v/>
      </c>
      <c r="O243" s="6" t="str">
        <f>IF(AND(I243="Yes",'Input data'!L249=""),3.5,IF(I243="Yes",'Input data'!L249,""))</f>
        <v/>
      </c>
      <c r="P243" s="6" t="str">
        <f>IF(AND(I243="Yes",'Input data'!M249=""),0.5,IF(I243="Yes",'Input data'!M249,""))</f>
        <v/>
      </c>
      <c r="Q243" s="21" t="str">
        <f>IF(AND(I243="Yes",'Input data'!N249=""),2,IF(I243="Yes",'Input data'!N249,""))</f>
        <v/>
      </c>
      <c r="R243" s="4" t="str">
        <f>IF(AND(I243="Yes",'Input data'!O249=""),"No",IF(I243="Yes",'Input data'!O249,""))</f>
        <v/>
      </c>
      <c r="S243" s="4" t="str">
        <f>IF(AND(I243="Yes",'Input data'!P249=""),"No",IF(I243="Yes",'Input data'!P249,""))</f>
        <v/>
      </c>
      <c r="T243" s="21" t="str">
        <f>IF(AND(I243="Yes",'Input data'!Q249=""),0,IF(I243="Yes",'Input data'!Q249/J243,""))</f>
        <v/>
      </c>
      <c r="U243" s="22" t="str">
        <f>IF(AND(I243="Yes",'Input data'!R249=""),80,IF(I243="Yes",'Input data'!R249,""))</f>
        <v/>
      </c>
    </row>
    <row r="244" spans="1:21" x14ac:dyDescent="0.3">
      <c r="A244" s="4" t="str">
        <f>IF('Input data'!A250="","",'Input data'!A250)</f>
        <v/>
      </c>
      <c r="B244" s="4" t="str">
        <f>IF('Input data'!B250="","",'Input data'!B250)</f>
        <v/>
      </c>
      <c r="C244" s="4" t="str">
        <f>IF('Input data'!C250="","",'Input data'!C250)</f>
        <v/>
      </c>
      <c r="D244" s="4" t="str">
        <f>IF('Input data'!D250="","",'Input data'!D250)</f>
        <v/>
      </c>
      <c r="E244" s="4" t="str">
        <f>IF('Input data'!E250="","",'Input data'!E250)</f>
        <v/>
      </c>
      <c r="F244" s="4" t="str">
        <f>IF('Input data'!F250="","",'Input data'!F250)</f>
        <v/>
      </c>
      <c r="G244" s="20" t="str">
        <f>IF('Input data'!G250=0,"",'Input data'!G250)</f>
        <v/>
      </c>
      <c r="H244" s="9" t="str">
        <f>IF('Input data'!H250="","",'Input data'!H250)</f>
        <v/>
      </c>
      <c r="I244" s="4" t="str">
        <f t="shared" si="9"/>
        <v>No</v>
      </c>
      <c r="J244" s="20" t="str">
        <f t="shared" si="10"/>
        <v/>
      </c>
      <c r="K244" s="9" t="str">
        <f t="shared" si="11"/>
        <v/>
      </c>
      <c r="L244" s="9" t="str">
        <f>IF(AND(I244="Yes",'Input data'!I250=""),10,IF(I244="Yes",'Input data'!I250/J244,""))</f>
        <v/>
      </c>
      <c r="M244" s="21" t="str">
        <f>IF(AND(I244="Yes",'Input data'!J250=""),2,IF(I244="Yes",'Input data'!J250,""))</f>
        <v/>
      </c>
      <c r="N244" s="4" t="str">
        <f>IF(AND(I244="Yes",'Input data'!K250=""),"No",IF(I244="Yes",'Input data'!K250,""))</f>
        <v/>
      </c>
      <c r="O244" s="6" t="str">
        <f>IF(AND(I244="Yes",'Input data'!L250=""),3.5,IF(I244="Yes",'Input data'!L250,""))</f>
        <v/>
      </c>
      <c r="P244" s="6" t="str">
        <f>IF(AND(I244="Yes",'Input data'!M250=""),0.5,IF(I244="Yes",'Input data'!M250,""))</f>
        <v/>
      </c>
      <c r="Q244" s="21" t="str">
        <f>IF(AND(I244="Yes",'Input data'!N250=""),2,IF(I244="Yes",'Input data'!N250,""))</f>
        <v/>
      </c>
      <c r="R244" s="4" t="str">
        <f>IF(AND(I244="Yes",'Input data'!O250=""),"No",IF(I244="Yes",'Input data'!O250,""))</f>
        <v/>
      </c>
      <c r="S244" s="4" t="str">
        <f>IF(AND(I244="Yes",'Input data'!P250=""),"No",IF(I244="Yes",'Input data'!P250,""))</f>
        <v/>
      </c>
      <c r="T244" s="21" t="str">
        <f>IF(AND(I244="Yes",'Input data'!Q250=""),0,IF(I244="Yes",'Input data'!Q250/J244,""))</f>
        <v/>
      </c>
      <c r="U244" s="22" t="str">
        <f>IF(AND(I244="Yes",'Input data'!R250=""),80,IF(I244="Yes",'Input data'!R250,""))</f>
        <v/>
      </c>
    </row>
    <row r="245" spans="1:21" x14ac:dyDescent="0.3">
      <c r="A245" s="4" t="str">
        <f>IF('Input data'!A251="","",'Input data'!A251)</f>
        <v/>
      </c>
      <c r="B245" s="4" t="str">
        <f>IF('Input data'!B251="","",'Input data'!B251)</f>
        <v/>
      </c>
      <c r="C245" s="4" t="str">
        <f>IF('Input data'!C251="","",'Input data'!C251)</f>
        <v/>
      </c>
      <c r="D245" s="4" t="str">
        <f>IF('Input data'!D251="","",'Input data'!D251)</f>
        <v/>
      </c>
      <c r="E245" s="4" t="str">
        <f>IF('Input data'!E251="","",'Input data'!E251)</f>
        <v/>
      </c>
      <c r="F245" s="4" t="str">
        <f>IF('Input data'!F251="","",'Input data'!F251)</f>
        <v/>
      </c>
      <c r="G245" s="20" t="str">
        <f>IF('Input data'!G251=0,"",'Input data'!G251)</f>
        <v/>
      </c>
      <c r="H245" s="9" t="str">
        <f>IF('Input data'!H251="","",'Input data'!H251)</f>
        <v/>
      </c>
      <c r="I245" s="4" t="str">
        <f t="shared" si="9"/>
        <v>No</v>
      </c>
      <c r="J245" s="20" t="str">
        <f t="shared" si="10"/>
        <v/>
      </c>
      <c r="K245" s="9" t="str">
        <f t="shared" si="11"/>
        <v/>
      </c>
      <c r="L245" s="9" t="str">
        <f>IF(AND(I245="Yes",'Input data'!I251=""),10,IF(I245="Yes",'Input data'!I251/J245,""))</f>
        <v/>
      </c>
      <c r="M245" s="21" t="str">
        <f>IF(AND(I245="Yes",'Input data'!J251=""),2,IF(I245="Yes",'Input data'!J251,""))</f>
        <v/>
      </c>
      <c r="N245" s="4" t="str">
        <f>IF(AND(I245="Yes",'Input data'!K251=""),"No",IF(I245="Yes",'Input data'!K251,""))</f>
        <v/>
      </c>
      <c r="O245" s="6" t="str">
        <f>IF(AND(I245="Yes",'Input data'!L251=""),3.5,IF(I245="Yes",'Input data'!L251,""))</f>
        <v/>
      </c>
      <c r="P245" s="6" t="str">
        <f>IF(AND(I245="Yes",'Input data'!M251=""),0.5,IF(I245="Yes",'Input data'!M251,""))</f>
        <v/>
      </c>
      <c r="Q245" s="21" t="str">
        <f>IF(AND(I245="Yes",'Input data'!N251=""),2,IF(I245="Yes",'Input data'!N251,""))</f>
        <v/>
      </c>
      <c r="R245" s="4" t="str">
        <f>IF(AND(I245="Yes",'Input data'!O251=""),"No",IF(I245="Yes",'Input data'!O251,""))</f>
        <v/>
      </c>
      <c r="S245" s="4" t="str">
        <f>IF(AND(I245="Yes",'Input data'!P251=""),"No",IF(I245="Yes",'Input data'!P251,""))</f>
        <v/>
      </c>
      <c r="T245" s="21" t="str">
        <f>IF(AND(I245="Yes",'Input data'!Q251=""),0,IF(I245="Yes",'Input data'!Q251/J245,""))</f>
        <v/>
      </c>
      <c r="U245" s="22" t="str">
        <f>IF(AND(I245="Yes",'Input data'!R251=""),80,IF(I245="Yes",'Input data'!R251,""))</f>
        <v/>
      </c>
    </row>
    <row r="246" spans="1:21" x14ac:dyDescent="0.3">
      <c r="A246" s="4" t="str">
        <f>IF('Input data'!A252="","",'Input data'!A252)</f>
        <v/>
      </c>
      <c r="B246" s="4" t="str">
        <f>IF('Input data'!B252="","",'Input data'!B252)</f>
        <v/>
      </c>
      <c r="C246" s="4" t="str">
        <f>IF('Input data'!C252="","",'Input data'!C252)</f>
        <v/>
      </c>
      <c r="D246" s="4" t="str">
        <f>IF('Input data'!D252="","",'Input data'!D252)</f>
        <v/>
      </c>
      <c r="E246" s="4" t="str">
        <f>IF('Input data'!E252="","",'Input data'!E252)</f>
        <v/>
      </c>
      <c r="F246" s="4" t="str">
        <f>IF('Input data'!F252="","",'Input data'!F252)</f>
        <v/>
      </c>
      <c r="G246" s="20" t="str">
        <f>IF('Input data'!G252=0,"",'Input data'!G252)</f>
        <v/>
      </c>
      <c r="H246" s="9" t="str">
        <f>IF('Input data'!H252="","",'Input data'!H252)</f>
        <v/>
      </c>
      <c r="I246" s="4" t="str">
        <f t="shared" si="9"/>
        <v>No</v>
      </c>
      <c r="J246" s="20" t="str">
        <f t="shared" si="10"/>
        <v/>
      </c>
      <c r="K246" s="9" t="str">
        <f t="shared" si="11"/>
        <v/>
      </c>
      <c r="L246" s="9" t="str">
        <f>IF(AND(I246="Yes",'Input data'!I252=""),10,IF(I246="Yes",'Input data'!I252/J246,""))</f>
        <v/>
      </c>
      <c r="M246" s="21" t="str">
        <f>IF(AND(I246="Yes",'Input data'!J252=""),2,IF(I246="Yes",'Input data'!J252,""))</f>
        <v/>
      </c>
      <c r="N246" s="4" t="str">
        <f>IF(AND(I246="Yes",'Input data'!K252=""),"No",IF(I246="Yes",'Input data'!K252,""))</f>
        <v/>
      </c>
      <c r="O246" s="6" t="str">
        <f>IF(AND(I246="Yes",'Input data'!L252=""),3.5,IF(I246="Yes",'Input data'!L252,""))</f>
        <v/>
      </c>
      <c r="P246" s="6" t="str">
        <f>IF(AND(I246="Yes",'Input data'!M252=""),0.5,IF(I246="Yes",'Input data'!M252,""))</f>
        <v/>
      </c>
      <c r="Q246" s="21" t="str">
        <f>IF(AND(I246="Yes",'Input data'!N252=""),2,IF(I246="Yes",'Input data'!N252,""))</f>
        <v/>
      </c>
      <c r="R246" s="4" t="str">
        <f>IF(AND(I246="Yes",'Input data'!O252=""),"No",IF(I246="Yes",'Input data'!O252,""))</f>
        <v/>
      </c>
      <c r="S246" s="4" t="str">
        <f>IF(AND(I246="Yes",'Input data'!P252=""),"No",IF(I246="Yes",'Input data'!P252,""))</f>
        <v/>
      </c>
      <c r="T246" s="21" t="str">
        <f>IF(AND(I246="Yes",'Input data'!Q252=""),0,IF(I246="Yes",'Input data'!Q252/J246,""))</f>
        <v/>
      </c>
      <c r="U246" s="22" t="str">
        <f>IF(AND(I246="Yes",'Input data'!R252=""),80,IF(I246="Yes",'Input data'!R252,""))</f>
        <v/>
      </c>
    </row>
    <row r="247" spans="1:21" x14ac:dyDescent="0.3">
      <c r="A247" s="4" t="str">
        <f>IF('Input data'!A253="","",'Input data'!A253)</f>
        <v/>
      </c>
      <c r="B247" s="4" t="str">
        <f>IF('Input data'!B253="","",'Input data'!B253)</f>
        <v/>
      </c>
      <c r="C247" s="4" t="str">
        <f>IF('Input data'!C253="","",'Input data'!C253)</f>
        <v/>
      </c>
      <c r="D247" s="4" t="str">
        <f>IF('Input data'!D253="","",'Input data'!D253)</f>
        <v/>
      </c>
      <c r="E247" s="4" t="str">
        <f>IF('Input data'!E253="","",'Input data'!E253)</f>
        <v/>
      </c>
      <c r="F247" s="4" t="str">
        <f>IF('Input data'!F253="","",'Input data'!F253)</f>
        <v/>
      </c>
      <c r="G247" s="20" t="str">
        <f>IF('Input data'!G253=0,"",'Input data'!G253)</f>
        <v/>
      </c>
      <c r="H247" s="9" t="str">
        <f>IF('Input data'!H253="","",'Input data'!H253)</f>
        <v/>
      </c>
      <c r="I247" s="4" t="str">
        <f t="shared" si="9"/>
        <v>No</v>
      </c>
      <c r="J247" s="20" t="str">
        <f t="shared" si="10"/>
        <v/>
      </c>
      <c r="K247" s="9" t="str">
        <f t="shared" si="11"/>
        <v/>
      </c>
      <c r="L247" s="9" t="str">
        <f>IF(AND(I247="Yes",'Input data'!I253=""),10,IF(I247="Yes",'Input data'!I253/J247,""))</f>
        <v/>
      </c>
      <c r="M247" s="21" t="str">
        <f>IF(AND(I247="Yes",'Input data'!J253=""),2,IF(I247="Yes",'Input data'!J253,""))</f>
        <v/>
      </c>
      <c r="N247" s="4" t="str">
        <f>IF(AND(I247="Yes",'Input data'!K253=""),"No",IF(I247="Yes",'Input data'!K253,""))</f>
        <v/>
      </c>
      <c r="O247" s="6" t="str">
        <f>IF(AND(I247="Yes",'Input data'!L253=""),3.5,IF(I247="Yes",'Input data'!L253,""))</f>
        <v/>
      </c>
      <c r="P247" s="6" t="str">
        <f>IF(AND(I247="Yes",'Input data'!M253=""),0.5,IF(I247="Yes",'Input data'!M253,""))</f>
        <v/>
      </c>
      <c r="Q247" s="21" t="str">
        <f>IF(AND(I247="Yes",'Input data'!N253=""),2,IF(I247="Yes",'Input data'!N253,""))</f>
        <v/>
      </c>
      <c r="R247" s="4" t="str">
        <f>IF(AND(I247="Yes",'Input data'!O253=""),"No",IF(I247="Yes",'Input data'!O253,""))</f>
        <v/>
      </c>
      <c r="S247" s="4" t="str">
        <f>IF(AND(I247="Yes",'Input data'!P253=""),"No",IF(I247="Yes",'Input data'!P253,""))</f>
        <v/>
      </c>
      <c r="T247" s="21" t="str">
        <f>IF(AND(I247="Yes",'Input data'!Q253=""),0,IF(I247="Yes",'Input data'!Q253/J247,""))</f>
        <v/>
      </c>
      <c r="U247" s="22" t="str">
        <f>IF(AND(I247="Yes",'Input data'!R253=""),80,IF(I247="Yes",'Input data'!R253,""))</f>
        <v/>
      </c>
    </row>
    <row r="248" spans="1:21" x14ac:dyDescent="0.3">
      <c r="A248" s="4" t="str">
        <f>IF('Input data'!A254="","",'Input data'!A254)</f>
        <v/>
      </c>
      <c r="B248" s="4" t="str">
        <f>IF('Input data'!B254="","",'Input data'!B254)</f>
        <v/>
      </c>
      <c r="C248" s="4" t="str">
        <f>IF('Input data'!C254="","",'Input data'!C254)</f>
        <v/>
      </c>
      <c r="D248" s="4" t="str">
        <f>IF('Input data'!D254="","",'Input data'!D254)</f>
        <v/>
      </c>
      <c r="E248" s="4" t="str">
        <f>IF('Input data'!E254="","",'Input data'!E254)</f>
        <v/>
      </c>
      <c r="F248" s="4" t="str">
        <f>IF('Input data'!F254="","",'Input data'!F254)</f>
        <v/>
      </c>
      <c r="G248" s="20" t="str">
        <f>IF('Input data'!G254=0,"",'Input data'!G254)</f>
        <v/>
      </c>
      <c r="H248" s="9" t="str">
        <f>IF('Input data'!H254="","",'Input data'!H254)</f>
        <v/>
      </c>
      <c r="I248" s="4" t="str">
        <f t="shared" si="9"/>
        <v>No</v>
      </c>
      <c r="J248" s="20" t="str">
        <f t="shared" si="10"/>
        <v/>
      </c>
      <c r="K248" s="9" t="str">
        <f t="shared" si="11"/>
        <v/>
      </c>
      <c r="L248" s="9" t="str">
        <f>IF(AND(I248="Yes",'Input data'!I254=""),10,IF(I248="Yes",'Input data'!I254/J248,""))</f>
        <v/>
      </c>
      <c r="M248" s="21" t="str">
        <f>IF(AND(I248="Yes",'Input data'!J254=""),2,IF(I248="Yes",'Input data'!J254,""))</f>
        <v/>
      </c>
      <c r="N248" s="4" t="str">
        <f>IF(AND(I248="Yes",'Input data'!K254=""),"No",IF(I248="Yes",'Input data'!K254,""))</f>
        <v/>
      </c>
      <c r="O248" s="6" t="str">
        <f>IF(AND(I248="Yes",'Input data'!L254=""),3.5,IF(I248="Yes",'Input data'!L254,""))</f>
        <v/>
      </c>
      <c r="P248" s="6" t="str">
        <f>IF(AND(I248="Yes",'Input data'!M254=""),0.5,IF(I248="Yes",'Input data'!M254,""))</f>
        <v/>
      </c>
      <c r="Q248" s="21" t="str">
        <f>IF(AND(I248="Yes",'Input data'!N254=""),2,IF(I248="Yes",'Input data'!N254,""))</f>
        <v/>
      </c>
      <c r="R248" s="4" t="str">
        <f>IF(AND(I248="Yes",'Input data'!O254=""),"No",IF(I248="Yes",'Input data'!O254,""))</f>
        <v/>
      </c>
      <c r="S248" s="4" t="str">
        <f>IF(AND(I248="Yes",'Input data'!P254=""),"No",IF(I248="Yes",'Input data'!P254,""))</f>
        <v/>
      </c>
      <c r="T248" s="21" t="str">
        <f>IF(AND(I248="Yes",'Input data'!Q254=""),0,IF(I248="Yes",'Input data'!Q254/J248,""))</f>
        <v/>
      </c>
      <c r="U248" s="22" t="str">
        <f>IF(AND(I248="Yes",'Input data'!R254=""),80,IF(I248="Yes",'Input data'!R254,""))</f>
        <v/>
      </c>
    </row>
    <row r="249" spans="1:21" x14ac:dyDescent="0.3">
      <c r="A249" s="4" t="str">
        <f>IF('Input data'!A255="","",'Input data'!A255)</f>
        <v/>
      </c>
      <c r="B249" s="4" t="str">
        <f>IF('Input data'!B255="","",'Input data'!B255)</f>
        <v/>
      </c>
      <c r="C249" s="4" t="str">
        <f>IF('Input data'!C255="","",'Input data'!C255)</f>
        <v/>
      </c>
      <c r="D249" s="4" t="str">
        <f>IF('Input data'!D255="","",'Input data'!D255)</f>
        <v/>
      </c>
      <c r="E249" s="4" t="str">
        <f>IF('Input data'!E255="","",'Input data'!E255)</f>
        <v/>
      </c>
      <c r="F249" s="4" t="str">
        <f>IF('Input data'!F255="","",'Input data'!F255)</f>
        <v/>
      </c>
      <c r="G249" s="20" t="str">
        <f>IF('Input data'!G255=0,"",'Input data'!G255)</f>
        <v/>
      </c>
      <c r="H249" s="9" t="str">
        <f>IF('Input data'!H255="","",'Input data'!H255)</f>
        <v/>
      </c>
      <c r="I249" s="4" t="str">
        <f t="shared" si="9"/>
        <v>No</v>
      </c>
      <c r="J249" s="20" t="str">
        <f t="shared" si="10"/>
        <v/>
      </c>
      <c r="K249" s="9" t="str">
        <f t="shared" si="11"/>
        <v/>
      </c>
      <c r="L249" s="9" t="str">
        <f>IF(AND(I249="Yes",'Input data'!I255=""),10,IF(I249="Yes",'Input data'!I255/J249,""))</f>
        <v/>
      </c>
      <c r="M249" s="21" t="str">
        <f>IF(AND(I249="Yes",'Input data'!J255=""),2,IF(I249="Yes",'Input data'!J255,""))</f>
        <v/>
      </c>
      <c r="N249" s="4" t="str">
        <f>IF(AND(I249="Yes",'Input data'!K255=""),"No",IF(I249="Yes",'Input data'!K255,""))</f>
        <v/>
      </c>
      <c r="O249" s="6" t="str">
        <f>IF(AND(I249="Yes",'Input data'!L255=""),3.5,IF(I249="Yes",'Input data'!L255,""))</f>
        <v/>
      </c>
      <c r="P249" s="6" t="str">
        <f>IF(AND(I249="Yes",'Input data'!M255=""),0.5,IF(I249="Yes",'Input data'!M255,""))</f>
        <v/>
      </c>
      <c r="Q249" s="21" t="str">
        <f>IF(AND(I249="Yes",'Input data'!N255=""),2,IF(I249="Yes",'Input data'!N255,""))</f>
        <v/>
      </c>
      <c r="R249" s="4" t="str">
        <f>IF(AND(I249="Yes",'Input data'!O255=""),"No",IF(I249="Yes",'Input data'!O255,""))</f>
        <v/>
      </c>
      <c r="S249" s="4" t="str">
        <f>IF(AND(I249="Yes",'Input data'!P255=""),"No",IF(I249="Yes",'Input data'!P255,""))</f>
        <v/>
      </c>
      <c r="T249" s="21" t="str">
        <f>IF(AND(I249="Yes",'Input data'!Q255=""),0,IF(I249="Yes",'Input data'!Q255/J249,""))</f>
        <v/>
      </c>
      <c r="U249" s="22" t="str">
        <f>IF(AND(I249="Yes",'Input data'!R255=""),80,IF(I249="Yes",'Input data'!R255,""))</f>
        <v/>
      </c>
    </row>
    <row r="250" spans="1:21" x14ac:dyDescent="0.3">
      <c r="A250" s="4" t="str">
        <f>IF('Input data'!A256="","",'Input data'!A256)</f>
        <v/>
      </c>
      <c r="B250" s="4" t="str">
        <f>IF('Input data'!B256="","",'Input data'!B256)</f>
        <v/>
      </c>
      <c r="C250" s="4" t="str">
        <f>IF('Input data'!C256="","",'Input data'!C256)</f>
        <v/>
      </c>
      <c r="D250" s="4" t="str">
        <f>IF('Input data'!D256="","",'Input data'!D256)</f>
        <v/>
      </c>
      <c r="E250" s="4" t="str">
        <f>IF('Input data'!E256="","",'Input data'!E256)</f>
        <v/>
      </c>
      <c r="F250" s="4" t="str">
        <f>IF('Input data'!F256="","",'Input data'!F256)</f>
        <v/>
      </c>
      <c r="G250" s="20" t="str">
        <f>IF('Input data'!G256=0,"",'Input data'!G256)</f>
        <v/>
      </c>
      <c r="H250" s="9" t="str">
        <f>IF('Input data'!H256="","",'Input data'!H256)</f>
        <v/>
      </c>
      <c r="I250" s="4" t="str">
        <f t="shared" si="9"/>
        <v>No</v>
      </c>
      <c r="J250" s="20" t="str">
        <f t="shared" si="10"/>
        <v/>
      </c>
      <c r="K250" s="9" t="str">
        <f t="shared" si="11"/>
        <v/>
      </c>
      <c r="L250" s="9" t="str">
        <f>IF(AND(I250="Yes",'Input data'!I256=""),10,IF(I250="Yes",'Input data'!I256/J250,""))</f>
        <v/>
      </c>
      <c r="M250" s="21" t="str">
        <f>IF(AND(I250="Yes",'Input data'!J256=""),2,IF(I250="Yes",'Input data'!J256,""))</f>
        <v/>
      </c>
      <c r="N250" s="4" t="str">
        <f>IF(AND(I250="Yes",'Input data'!K256=""),"No",IF(I250="Yes",'Input data'!K256,""))</f>
        <v/>
      </c>
      <c r="O250" s="6" t="str">
        <f>IF(AND(I250="Yes",'Input data'!L256=""),3.5,IF(I250="Yes",'Input data'!L256,""))</f>
        <v/>
      </c>
      <c r="P250" s="6" t="str">
        <f>IF(AND(I250="Yes",'Input data'!M256=""),0.5,IF(I250="Yes",'Input data'!M256,""))</f>
        <v/>
      </c>
      <c r="Q250" s="21" t="str">
        <f>IF(AND(I250="Yes",'Input data'!N256=""),2,IF(I250="Yes",'Input data'!N256,""))</f>
        <v/>
      </c>
      <c r="R250" s="4" t="str">
        <f>IF(AND(I250="Yes",'Input data'!O256=""),"No",IF(I250="Yes",'Input data'!O256,""))</f>
        <v/>
      </c>
      <c r="S250" s="4" t="str">
        <f>IF(AND(I250="Yes",'Input data'!P256=""),"No",IF(I250="Yes",'Input data'!P256,""))</f>
        <v/>
      </c>
      <c r="T250" s="21" t="str">
        <f>IF(AND(I250="Yes",'Input data'!Q256=""),0,IF(I250="Yes",'Input data'!Q256/J250,""))</f>
        <v/>
      </c>
      <c r="U250" s="22" t="str">
        <f>IF(AND(I250="Yes",'Input data'!R256=""),80,IF(I250="Yes",'Input data'!R256,""))</f>
        <v/>
      </c>
    </row>
    <row r="251" spans="1:21" x14ac:dyDescent="0.3">
      <c r="A251" s="4" t="str">
        <f>IF('Input data'!A257="","",'Input data'!A257)</f>
        <v/>
      </c>
      <c r="B251" s="4" t="str">
        <f>IF('Input data'!B257="","",'Input data'!B257)</f>
        <v/>
      </c>
      <c r="C251" s="4" t="str">
        <f>IF('Input data'!C257="","",'Input data'!C257)</f>
        <v/>
      </c>
      <c r="D251" s="4" t="str">
        <f>IF('Input data'!D257="","",'Input data'!D257)</f>
        <v/>
      </c>
      <c r="E251" s="4" t="str">
        <f>IF('Input data'!E257="","",'Input data'!E257)</f>
        <v/>
      </c>
      <c r="F251" s="4" t="str">
        <f>IF('Input data'!F257="","",'Input data'!F257)</f>
        <v/>
      </c>
      <c r="G251" s="20" t="str">
        <f>IF('Input data'!G257=0,"",'Input data'!G257)</f>
        <v/>
      </c>
      <c r="H251" s="9" t="str">
        <f>IF('Input data'!H257="","",'Input data'!H257)</f>
        <v/>
      </c>
      <c r="I251" s="4" t="str">
        <f t="shared" si="9"/>
        <v>No</v>
      </c>
      <c r="J251" s="20" t="str">
        <f t="shared" si="10"/>
        <v/>
      </c>
      <c r="K251" s="9" t="str">
        <f t="shared" si="11"/>
        <v/>
      </c>
      <c r="L251" s="9" t="str">
        <f>IF(AND(I251="Yes",'Input data'!I257=""),10,IF(I251="Yes",'Input data'!I257/J251,""))</f>
        <v/>
      </c>
      <c r="M251" s="21" t="str">
        <f>IF(AND(I251="Yes",'Input data'!J257=""),2,IF(I251="Yes",'Input data'!J257,""))</f>
        <v/>
      </c>
      <c r="N251" s="4" t="str">
        <f>IF(AND(I251="Yes",'Input data'!K257=""),"No",IF(I251="Yes",'Input data'!K257,""))</f>
        <v/>
      </c>
      <c r="O251" s="6" t="str">
        <f>IF(AND(I251="Yes",'Input data'!L257=""),3.5,IF(I251="Yes",'Input data'!L257,""))</f>
        <v/>
      </c>
      <c r="P251" s="6" t="str">
        <f>IF(AND(I251="Yes",'Input data'!M257=""),0.5,IF(I251="Yes",'Input data'!M257,""))</f>
        <v/>
      </c>
      <c r="Q251" s="21" t="str">
        <f>IF(AND(I251="Yes",'Input data'!N257=""),2,IF(I251="Yes",'Input data'!N257,""))</f>
        <v/>
      </c>
      <c r="R251" s="4" t="str">
        <f>IF(AND(I251="Yes",'Input data'!O257=""),"No",IF(I251="Yes",'Input data'!O257,""))</f>
        <v/>
      </c>
      <c r="S251" s="4" t="str">
        <f>IF(AND(I251="Yes",'Input data'!P257=""),"No",IF(I251="Yes",'Input data'!P257,""))</f>
        <v/>
      </c>
      <c r="T251" s="21" t="str">
        <f>IF(AND(I251="Yes",'Input data'!Q257=""),0,IF(I251="Yes",'Input data'!Q257/J251,""))</f>
        <v/>
      </c>
      <c r="U251" s="22" t="str">
        <f>IF(AND(I251="Yes",'Input data'!R257=""),80,IF(I251="Yes",'Input data'!R257,""))</f>
        <v/>
      </c>
    </row>
    <row r="252" spans="1:21" x14ac:dyDescent="0.3">
      <c r="A252" s="4" t="str">
        <f>IF('Input data'!A258="","",'Input data'!A258)</f>
        <v/>
      </c>
      <c r="B252" s="4" t="str">
        <f>IF('Input data'!B258="","",'Input data'!B258)</f>
        <v/>
      </c>
      <c r="C252" s="4" t="str">
        <f>IF('Input data'!C258="","",'Input data'!C258)</f>
        <v/>
      </c>
      <c r="D252" s="4" t="str">
        <f>IF('Input data'!D258="","",'Input data'!D258)</f>
        <v/>
      </c>
      <c r="E252" s="4" t="str">
        <f>IF('Input data'!E258="","",'Input data'!E258)</f>
        <v/>
      </c>
      <c r="F252" s="4" t="str">
        <f>IF('Input data'!F258="","",'Input data'!F258)</f>
        <v/>
      </c>
      <c r="G252" s="20" t="str">
        <f>IF('Input data'!G258=0,"",'Input data'!G258)</f>
        <v/>
      </c>
      <c r="H252" s="9" t="str">
        <f>IF('Input data'!H258="","",'Input data'!H258)</f>
        <v/>
      </c>
      <c r="I252" s="4" t="str">
        <f t="shared" si="9"/>
        <v>No</v>
      </c>
      <c r="J252" s="20" t="str">
        <f t="shared" si="10"/>
        <v/>
      </c>
      <c r="K252" s="9" t="str">
        <f t="shared" si="11"/>
        <v/>
      </c>
      <c r="L252" s="9" t="str">
        <f>IF(AND(I252="Yes",'Input data'!I258=""),10,IF(I252="Yes",'Input data'!I258/J252,""))</f>
        <v/>
      </c>
      <c r="M252" s="21" t="str">
        <f>IF(AND(I252="Yes",'Input data'!J258=""),2,IF(I252="Yes",'Input data'!J258,""))</f>
        <v/>
      </c>
      <c r="N252" s="4" t="str">
        <f>IF(AND(I252="Yes",'Input data'!K258=""),"No",IF(I252="Yes",'Input data'!K258,""))</f>
        <v/>
      </c>
      <c r="O252" s="6" t="str">
        <f>IF(AND(I252="Yes",'Input data'!L258=""),3.5,IF(I252="Yes",'Input data'!L258,""))</f>
        <v/>
      </c>
      <c r="P252" s="6" t="str">
        <f>IF(AND(I252="Yes",'Input data'!M258=""),0.5,IF(I252="Yes",'Input data'!M258,""))</f>
        <v/>
      </c>
      <c r="Q252" s="21" t="str">
        <f>IF(AND(I252="Yes",'Input data'!N258=""),2,IF(I252="Yes",'Input data'!N258,""))</f>
        <v/>
      </c>
      <c r="R252" s="4" t="str">
        <f>IF(AND(I252="Yes",'Input data'!O258=""),"No",IF(I252="Yes",'Input data'!O258,""))</f>
        <v/>
      </c>
      <c r="S252" s="4" t="str">
        <f>IF(AND(I252="Yes",'Input data'!P258=""),"No",IF(I252="Yes",'Input data'!P258,""))</f>
        <v/>
      </c>
      <c r="T252" s="21" t="str">
        <f>IF(AND(I252="Yes",'Input data'!Q258=""),0,IF(I252="Yes",'Input data'!Q258/J252,""))</f>
        <v/>
      </c>
      <c r="U252" s="22" t="str">
        <f>IF(AND(I252="Yes",'Input data'!R258=""),80,IF(I252="Yes",'Input data'!R258,""))</f>
        <v/>
      </c>
    </row>
    <row r="253" spans="1:21" x14ac:dyDescent="0.3">
      <c r="A253" s="4" t="str">
        <f>IF('Input data'!A259="","",'Input data'!A259)</f>
        <v/>
      </c>
      <c r="B253" s="4" t="str">
        <f>IF('Input data'!B259="","",'Input data'!B259)</f>
        <v/>
      </c>
      <c r="C253" s="4" t="str">
        <f>IF('Input data'!C259="","",'Input data'!C259)</f>
        <v/>
      </c>
      <c r="D253" s="4" t="str">
        <f>IF('Input data'!D259="","",'Input data'!D259)</f>
        <v/>
      </c>
      <c r="E253" s="4" t="str">
        <f>IF('Input data'!E259="","",'Input data'!E259)</f>
        <v/>
      </c>
      <c r="F253" s="4" t="str">
        <f>IF('Input data'!F259="","",'Input data'!F259)</f>
        <v/>
      </c>
      <c r="G253" s="20" t="str">
        <f>IF('Input data'!G259=0,"",'Input data'!G259)</f>
        <v/>
      </c>
      <c r="H253" s="9" t="str">
        <f>IF('Input data'!H259="","",'Input data'!H259)</f>
        <v/>
      </c>
      <c r="I253" s="4" t="str">
        <f t="shared" si="9"/>
        <v>No</v>
      </c>
      <c r="J253" s="20" t="str">
        <f t="shared" si="10"/>
        <v/>
      </c>
      <c r="K253" s="9" t="str">
        <f t="shared" si="11"/>
        <v/>
      </c>
      <c r="L253" s="9" t="str">
        <f>IF(AND(I253="Yes",'Input data'!I259=""),10,IF(I253="Yes",'Input data'!I259/J253,""))</f>
        <v/>
      </c>
      <c r="M253" s="21" t="str">
        <f>IF(AND(I253="Yes",'Input data'!J259=""),2,IF(I253="Yes",'Input data'!J259,""))</f>
        <v/>
      </c>
      <c r="N253" s="4" t="str">
        <f>IF(AND(I253="Yes",'Input data'!K259=""),"No",IF(I253="Yes",'Input data'!K259,""))</f>
        <v/>
      </c>
      <c r="O253" s="6" t="str">
        <f>IF(AND(I253="Yes",'Input data'!L259=""),3.5,IF(I253="Yes",'Input data'!L259,""))</f>
        <v/>
      </c>
      <c r="P253" s="6" t="str">
        <f>IF(AND(I253="Yes",'Input data'!M259=""),0.5,IF(I253="Yes",'Input data'!M259,""))</f>
        <v/>
      </c>
      <c r="Q253" s="21" t="str">
        <f>IF(AND(I253="Yes",'Input data'!N259=""),2,IF(I253="Yes",'Input data'!N259,""))</f>
        <v/>
      </c>
      <c r="R253" s="4" t="str">
        <f>IF(AND(I253="Yes",'Input data'!O259=""),"No",IF(I253="Yes",'Input data'!O259,""))</f>
        <v/>
      </c>
      <c r="S253" s="4" t="str">
        <f>IF(AND(I253="Yes",'Input data'!P259=""),"No",IF(I253="Yes",'Input data'!P259,""))</f>
        <v/>
      </c>
      <c r="T253" s="21" t="str">
        <f>IF(AND(I253="Yes",'Input data'!Q259=""),0,IF(I253="Yes",'Input data'!Q259/J253,""))</f>
        <v/>
      </c>
      <c r="U253" s="22" t="str">
        <f>IF(AND(I253="Yes",'Input data'!R259=""),80,IF(I253="Yes",'Input data'!R259,""))</f>
        <v/>
      </c>
    </row>
    <row r="254" spans="1:21" x14ac:dyDescent="0.3">
      <c r="A254" s="4" t="str">
        <f>IF('Input data'!A260="","",'Input data'!A260)</f>
        <v/>
      </c>
      <c r="B254" s="4" t="str">
        <f>IF('Input data'!B260="","",'Input data'!B260)</f>
        <v/>
      </c>
      <c r="C254" s="4" t="str">
        <f>IF('Input data'!C260="","",'Input data'!C260)</f>
        <v/>
      </c>
      <c r="D254" s="4" t="str">
        <f>IF('Input data'!D260="","",'Input data'!D260)</f>
        <v/>
      </c>
      <c r="E254" s="4" t="str">
        <f>IF('Input data'!E260="","",'Input data'!E260)</f>
        <v/>
      </c>
      <c r="F254" s="4" t="str">
        <f>IF('Input data'!F260="","",'Input data'!F260)</f>
        <v/>
      </c>
      <c r="G254" s="20" t="str">
        <f>IF('Input data'!G260=0,"",'Input data'!G260)</f>
        <v/>
      </c>
      <c r="H254" s="9" t="str">
        <f>IF('Input data'!H260="","",'Input data'!H260)</f>
        <v/>
      </c>
      <c r="I254" s="4" t="str">
        <f t="shared" si="9"/>
        <v>No</v>
      </c>
      <c r="J254" s="20" t="str">
        <f t="shared" si="10"/>
        <v/>
      </c>
      <c r="K254" s="9" t="str">
        <f t="shared" si="11"/>
        <v/>
      </c>
      <c r="L254" s="9" t="str">
        <f>IF(AND(I254="Yes",'Input data'!I260=""),10,IF(I254="Yes",'Input data'!I260/J254,""))</f>
        <v/>
      </c>
      <c r="M254" s="21" t="str">
        <f>IF(AND(I254="Yes",'Input data'!J260=""),2,IF(I254="Yes",'Input data'!J260,""))</f>
        <v/>
      </c>
      <c r="N254" s="4" t="str">
        <f>IF(AND(I254="Yes",'Input data'!K260=""),"No",IF(I254="Yes",'Input data'!K260,""))</f>
        <v/>
      </c>
      <c r="O254" s="6" t="str">
        <f>IF(AND(I254="Yes",'Input data'!L260=""),3.5,IF(I254="Yes",'Input data'!L260,""))</f>
        <v/>
      </c>
      <c r="P254" s="6" t="str">
        <f>IF(AND(I254="Yes",'Input data'!M260=""),0.5,IF(I254="Yes",'Input data'!M260,""))</f>
        <v/>
      </c>
      <c r="Q254" s="21" t="str">
        <f>IF(AND(I254="Yes",'Input data'!N260=""),2,IF(I254="Yes",'Input data'!N260,""))</f>
        <v/>
      </c>
      <c r="R254" s="4" t="str">
        <f>IF(AND(I254="Yes",'Input data'!O260=""),"No",IF(I254="Yes",'Input data'!O260,""))</f>
        <v/>
      </c>
      <c r="S254" s="4" t="str">
        <f>IF(AND(I254="Yes",'Input data'!P260=""),"No",IF(I254="Yes",'Input data'!P260,""))</f>
        <v/>
      </c>
      <c r="T254" s="21" t="str">
        <f>IF(AND(I254="Yes",'Input data'!Q260=""),0,IF(I254="Yes",'Input data'!Q260/J254,""))</f>
        <v/>
      </c>
      <c r="U254" s="22" t="str">
        <f>IF(AND(I254="Yes",'Input data'!R260=""),80,IF(I254="Yes",'Input data'!R260,""))</f>
        <v/>
      </c>
    </row>
    <row r="255" spans="1:21" x14ac:dyDescent="0.3">
      <c r="A255" s="4" t="str">
        <f>IF('Input data'!A261="","",'Input data'!A261)</f>
        <v/>
      </c>
      <c r="B255" s="4" t="str">
        <f>IF('Input data'!B261="","",'Input data'!B261)</f>
        <v/>
      </c>
      <c r="C255" s="4" t="str">
        <f>IF('Input data'!C261="","",'Input data'!C261)</f>
        <v/>
      </c>
      <c r="D255" s="4" t="str">
        <f>IF('Input data'!D261="","",'Input data'!D261)</f>
        <v/>
      </c>
      <c r="E255" s="4" t="str">
        <f>IF('Input data'!E261="","",'Input data'!E261)</f>
        <v/>
      </c>
      <c r="F255" s="4" t="str">
        <f>IF('Input data'!F261="","",'Input data'!F261)</f>
        <v/>
      </c>
      <c r="G255" s="20" t="str">
        <f>IF('Input data'!G261=0,"",'Input data'!G261)</f>
        <v/>
      </c>
      <c r="H255" s="9" t="str">
        <f>IF('Input data'!H261="","",'Input data'!H261)</f>
        <v/>
      </c>
      <c r="I255" s="4" t="str">
        <f t="shared" si="9"/>
        <v>No</v>
      </c>
      <c r="J255" s="20" t="str">
        <f t="shared" si="10"/>
        <v/>
      </c>
      <c r="K255" s="9" t="str">
        <f t="shared" si="11"/>
        <v/>
      </c>
      <c r="L255" s="9" t="str">
        <f>IF(AND(I255="Yes",'Input data'!I261=""),10,IF(I255="Yes",'Input data'!I261/J255,""))</f>
        <v/>
      </c>
      <c r="M255" s="21" t="str">
        <f>IF(AND(I255="Yes",'Input data'!J261=""),2,IF(I255="Yes",'Input data'!J261,""))</f>
        <v/>
      </c>
      <c r="N255" s="4" t="str">
        <f>IF(AND(I255="Yes",'Input data'!K261=""),"No",IF(I255="Yes",'Input data'!K261,""))</f>
        <v/>
      </c>
      <c r="O255" s="6" t="str">
        <f>IF(AND(I255="Yes",'Input data'!L261=""),3.5,IF(I255="Yes",'Input data'!L261,""))</f>
        <v/>
      </c>
      <c r="P255" s="6" t="str">
        <f>IF(AND(I255="Yes",'Input data'!M261=""),0.5,IF(I255="Yes",'Input data'!M261,""))</f>
        <v/>
      </c>
      <c r="Q255" s="21" t="str">
        <f>IF(AND(I255="Yes",'Input data'!N261=""),2,IF(I255="Yes",'Input data'!N261,""))</f>
        <v/>
      </c>
      <c r="R255" s="4" t="str">
        <f>IF(AND(I255="Yes",'Input data'!O261=""),"No",IF(I255="Yes",'Input data'!O261,""))</f>
        <v/>
      </c>
      <c r="S255" s="4" t="str">
        <f>IF(AND(I255="Yes",'Input data'!P261=""),"No",IF(I255="Yes",'Input data'!P261,""))</f>
        <v/>
      </c>
      <c r="T255" s="21" t="str">
        <f>IF(AND(I255="Yes",'Input data'!Q261=""),0,IF(I255="Yes",'Input data'!Q261/J255,""))</f>
        <v/>
      </c>
      <c r="U255" s="22" t="str">
        <f>IF(AND(I255="Yes",'Input data'!R261=""),80,IF(I255="Yes",'Input data'!R261,""))</f>
        <v/>
      </c>
    </row>
    <row r="256" spans="1:21" x14ac:dyDescent="0.3">
      <c r="A256" s="4" t="str">
        <f>IF('Input data'!A262="","",'Input data'!A262)</f>
        <v/>
      </c>
      <c r="B256" s="4" t="str">
        <f>IF('Input data'!B262="","",'Input data'!B262)</f>
        <v/>
      </c>
      <c r="C256" s="4" t="str">
        <f>IF('Input data'!C262="","",'Input data'!C262)</f>
        <v/>
      </c>
      <c r="D256" s="4" t="str">
        <f>IF('Input data'!D262="","",'Input data'!D262)</f>
        <v/>
      </c>
      <c r="E256" s="4" t="str">
        <f>IF('Input data'!E262="","",'Input data'!E262)</f>
        <v/>
      </c>
      <c r="F256" s="4" t="str">
        <f>IF('Input data'!F262="","",'Input data'!F262)</f>
        <v/>
      </c>
      <c r="G256" s="20" t="str">
        <f>IF('Input data'!G262=0,"",'Input data'!G262)</f>
        <v/>
      </c>
      <c r="H256" s="9" t="str">
        <f>IF('Input data'!H262="","",'Input data'!H262)</f>
        <v/>
      </c>
      <c r="I256" s="4" t="str">
        <f t="shared" si="9"/>
        <v>No</v>
      </c>
      <c r="J256" s="20" t="str">
        <f t="shared" si="10"/>
        <v/>
      </c>
      <c r="K256" s="9" t="str">
        <f t="shared" si="11"/>
        <v/>
      </c>
      <c r="L256" s="9" t="str">
        <f>IF(AND(I256="Yes",'Input data'!I262=""),10,IF(I256="Yes",'Input data'!I262/J256,""))</f>
        <v/>
      </c>
      <c r="M256" s="21" t="str">
        <f>IF(AND(I256="Yes",'Input data'!J262=""),2,IF(I256="Yes",'Input data'!J262,""))</f>
        <v/>
      </c>
      <c r="N256" s="4" t="str">
        <f>IF(AND(I256="Yes",'Input data'!K262=""),"No",IF(I256="Yes",'Input data'!K262,""))</f>
        <v/>
      </c>
      <c r="O256" s="6" t="str">
        <f>IF(AND(I256="Yes",'Input data'!L262=""),3.5,IF(I256="Yes",'Input data'!L262,""))</f>
        <v/>
      </c>
      <c r="P256" s="6" t="str">
        <f>IF(AND(I256="Yes",'Input data'!M262=""),0.5,IF(I256="Yes",'Input data'!M262,""))</f>
        <v/>
      </c>
      <c r="Q256" s="21" t="str">
        <f>IF(AND(I256="Yes",'Input data'!N262=""),2,IF(I256="Yes",'Input data'!N262,""))</f>
        <v/>
      </c>
      <c r="R256" s="4" t="str">
        <f>IF(AND(I256="Yes",'Input data'!O262=""),"No",IF(I256="Yes",'Input data'!O262,""))</f>
        <v/>
      </c>
      <c r="S256" s="4" t="str">
        <f>IF(AND(I256="Yes",'Input data'!P262=""),"No",IF(I256="Yes",'Input data'!P262,""))</f>
        <v/>
      </c>
      <c r="T256" s="21" t="str">
        <f>IF(AND(I256="Yes",'Input data'!Q262=""),0,IF(I256="Yes",'Input data'!Q262/J256,""))</f>
        <v/>
      </c>
      <c r="U256" s="22" t="str">
        <f>IF(AND(I256="Yes",'Input data'!R262=""),80,IF(I256="Yes",'Input data'!R262,""))</f>
        <v/>
      </c>
    </row>
    <row r="257" spans="1:21" x14ac:dyDescent="0.3">
      <c r="A257" s="4" t="str">
        <f>IF('Input data'!A263="","",'Input data'!A263)</f>
        <v/>
      </c>
      <c r="B257" s="4" t="str">
        <f>IF('Input data'!B263="","",'Input data'!B263)</f>
        <v/>
      </c>
      <c r="C257" s="4" t="str">
        <f>IF('Input data'!C263="","",'Input data'!C263)</f>
        <v/>
      </c>
      <c r="D257" s="4" t="str">
        <f>IF('Input data'!D263="","",'Input data'!D263)</f>
        <v/>
      </c>
      <c r="E257" s="4" t="str">
        <f>IF('Input data'!E263="","",'Input data'!E263)</f>
        <v/>
      </c>
      <c r="F257" s="4" t="str">
        <f>IF('Input data'!F263="","",'Input data'!F263)</f>
        <v/>
      </c>
      <c r="G257" s="20" t="str">
        <f>IF('Input data'!G263=0,"",'Input data'!G263)</f>
        <v/>
      </c>
      <c r="H257" s="9" t="str">
        <f>IF('Input data'!H263="","",'Input data'!H263)</f>
        <v/>
      </c>
      <c r="I257" s="4" t="str">
        <f t="shared" si="9"/>
        <v>No</v>
      </c>
      <c r="J257" s="20" t="str">
        <f t="shared" si="10"/>
        <v/>
      </c>
      <c r="K257" s="9" t="str">
        <f t="shared" si="11"/>
        <v/>
      </c>
      <c r="L257" s="9" t="str">
        <f>IF(AND(I257="Yes",'Input data'!I263=""),10,IF(I257="Yes",'Input data'!I263/J257,""))</f>
        <v/>
      </c>
      <c r="M257" s="21" t="str">
        <f>IF(AND(I257="Yes",'Input data'!J263=""),2,IF(I257="Yes",'Input data'!J263,""))</f>
        <v/>
      </c>
      <c r="N257" s="4" t="str">
        <f>IF(AND(I257="Yes",'Input data'!K263=""),"No",IF(I257="Yes",'Input data'!K263,""))</f>
        <v/>
      </c>
      <c r="O257" s="6" t="str">
        <f>IF(AND(I257="Yes",'Input data'!L263=""),3.5,IF(I257="Yes",'Input data'!L263,""))</f>
        <v/>
      </c>
      <c r="P257" s="6" t="str">
        <f>IF(AND(I257="Yes",'Input data'!M263=""),0.5,IF(I257="Yes",'Input data'!M263,""))</f>
        <v/>
      </c>
      <c r="Q257" s="21" t="str">
        <f>IF(AND(I257="Yes",'Input data'!N263=""),2,IF(I257="Yes",'Input data'!N263,""))</f>
        <v/>
      </c>
      <c r="R257" s="4" t="str">
        <f>IF(AND(I257="Yes",'Input data'!O263=""),"No",IF(I257="Yes",'Input data'!O263,""))</f>
        <v/>
      </c>
      <c r="S257" s="4" t="str">
        <f>IF(AND(I257="Yes",'Input data'!P263=""),"No",IF(I257="Yes",'Input data'!P263,""))</f>
        <v/>
      </c>
      <c r="T257" s="21" t="str">
        <f>IF(AND(I257="Yes",'Input data'!Q263=""),0,IF(I257="Yes",'Input data'!Q263/J257,""))</f>
        <v/>
      </c>
      <c r="U257" s="22" t="str">
        <f>IF(AND(I257="Yes",'Input data'!R263=""),80,IF(I257="Yes",'Input data'!R263,""))</f>
        <v/>
      </c>
    </row>
    <row r="258" spans="1:21" x14ac:dyDescent="0.3">
      <c r="A258" s="4" t="str">
        <f>IF('Input data'!A264="","",'Input data'!A264)</f>
        <v/>
      </c>
      <c r="B258" s="4" t="str">
        <f>IF('Input data'!B264="","",'Input data'!B264)</f>
        <v/>
      </c>
      <c r="C258" s="4" t="str">
        <f>IF('Input data'!C264="","",'Input data'!C264)</f>
        <v/>
      </c>
      <c r="D258" s="4" t="str">
        <f>IF('Input data'!D264="","",'Input data'!D264)</f>
        <v/>
      </c>
      <c r="E258" s="4" t="str">
        <f>IF('Input data'!E264="","",'Input data'!E264)</f>
        <v/>
      </c>
      <c r="F258" s="4" t="str">
        <f>IF('Input data'!F264="","",'Input data'!F264)</f>
        <v/>
      </c>
      <c r="G258" s="20" t="str">
        <f>IF('Input data'!G264=0,"",'Input data'!G264)</f>
        <v/>
      </c>
      <c r="H258" s="9" t="str">
        <f>IF('Input data'!H264="","",'Input data'!H264)</f>
        <v/>
      </c>
      <c r="I258" s="4" t="str">
        <f t="shared" si="9"/>
        <v>No</v>
      </c>
      <c r="J258" s="20" t="str">
        <f t="shared" si="10"/>
        <v/>
      </c>
      <c r="K258" s="9" t="str">
        <f t="shared" si="11"/>
        <v/>
      </c>
      <c r="L258" s="9" t="str">
        <f>IF(AND(I258="Yes",'Input data'!I264=""),10,IF(I258="Yes",'Input data'!I264/J258,""))</f>
        <v/>
      </c>
      <c r="M258" s="21" t="str">
        <f>IF(AND(I258="Yes",'Input data'!J264=""),2,IF(I258="Yes",'Input data'!J264,""))</f>
        <v/>
      </c>
      <c r="N258" s="4" t="str">
        <f>IF(AND(I258="Yes",'Input data'!K264=""),"No",IF(I258="Yes",'Input data'!K264,""))</f>
        <v/>
      </c>
      <c r="O258" s="6" t="str">
        <f>IF(AND(I258="Yes",'Input data'!L264=""),3.5,IF(I258="Yes",'Input data'!L264,""))</f>
        <v/>
      </c>
      <c r="P258" s="6" t="str">
        <f>IF(AND(I258="Yes",'Input data'!M264=""),0.5,IF(I258="Yes",'Input data'!M264,""))</f>
        <v/>
      </c>
      <c r="Q258" s="21" t="str">
        <f>IF(AND(I258="Yes",'Input data'!N264=""),2,IF(I258="Yes",'Input data'!N264,""))</f>
        <v/>
      </c>
      <c r="R258" s="4" t="str">
        <f>IF(AND(I258="Yes",'Input data'!O264=""),"No",IF(I258="Yes",'Input data'!O264,""))</f>
        <v/>
      </c>
      <c r="S258" s="4" t="str">
        <f>IF(AND(I258="Yes",'Input data'!P264=""),"No",IF(I258="Yes",'Input data'!P264,""))</f>
        <v/>
      </c>
      <c r="T258" s="21" t="str">
        <f>IF(AND(I258="Yes",'Input data'!Q264=""),0,IF(I258="Yes",'Input data'!Q264/J258,""))</f>
        <v/>
      </c>
      <c r="U258" s="22" t="str">
        <f>IF(AND(I258="Yes",'Input data'!R264=""),80,IF(I258="Yes",'Input data'!R264,""))</f>
        <v/>
      </c>
    </row>
    <row r="259" spans="1:21" x14ac:dyDescent="0.3">
      <c r="A259" s="4" t="str">
        <f>IF('Input data'!A265="","",'Input data'!A265)</f>
        <v/>
      </c>
      <c r="B259" s="4" t="str">
        <f>IF('Input data'!B265="","",'Input data'!B265)</f>
        <v/>
      </c>
      <c r="C259" s="4" t="str">
        <f>IF('Input data'!C265="","",'Input data'!C265)</f>
        <v/>
      </c>
      <c r="D259" s="4" t="str">
        <f>IF('Input data'!D265="","",'Input data'!D265)</f>
        <v/>
      </c>
      <c r="E259" s="4" t="str">
        <f>IF('Input data'!E265="","",'Input data'!E265)</f>
        <v/>
      </c>
      <c r="F259" s="4" t="str">
        <f>IF('Input data'!F265="","",'Input data'!F265)</f>
        <v/>
      </c>
      <c r="G259" s="20" t="str">
        <f>IF('Input data'!G265=0,"",'Input data'!G265)</f>
        <v/>
      </c>
      <c r="H259" s="9" t="str">
        <f>IF('Input data'!H265="","",'Input data'!H265)</f>
        <v/>
      </c>
      <c r="I259" s="4" t="str">
        <f t="shared" si="9"/>
        <v>No</v>
      </c>
      <c r="J259" s="20" t="str">
        <f t="shared" si="10"/>
        <v/>
      </c>
      <c r="K259" s="9" t="str">
        <f t="shared" si="11"/>
        <v/>
      </c>
      <c r="L259" s="9" t="str">
        <f>IF(AND(I259="Yes",'Input data'!I265=""),10,IF(I259="Yes",'Input data'!I265/J259,""))</f>
        <v/>
      </c>
      <c r="M259" s="21" t="str">
        <f>IF(AND(I259="Yes",'Input data'!J265=""),2,IF(I259="Yes",'Input data'!J265,""))</f>
        <v/>
      </c>
      <c r="N259" s="4" t="str">
        <f>IF(AND(I259="Yes",'Input data'!K265=""),"No",IF(I259="Yes",'Input data'!K265,""))</f>
        <v/>
      </c>
      <c r="O259" s="6" t="str">
        <f>IF(AND(I259="Yes",'Input data'!L265=""),3.5,IF(I259="Yes",'Input data'!L265,""))</f>
        <v/>
      </c>
      <c r="P259" s="6" t="str">
        <f>IF(AND(I259="Yes",'Input data'!M265=""),0.5,IF(I259="Yes",'Input data'!M265,""))</f>
        <v/>
      </c>
      <c r="Q259" s="21" t="str">
        <f>IF(AND(I259="Yes",'Input data'!N265=""),2,IF(I259="Yes",'Input data'!N265,""))</f>
        <v/>
      </c>
      <c r="R259" s="4" t="str">
        <f>IF(AND(I259="Yes",'Input data'!O265=""),"No",IF(I259="Yes",'Input data'!O265,""))</f>
        <v/>
      </c>
      <c r="S259" s="4" t="str">
        <f>IF(AND(I259="Yes",'Input data'!P265=""),"No",IF(I259="Yes",'Input data'!P265,""))</f>
        <v/>
      </c>
      <c r="T259" s="21" t="str">
        <f>IF(AND(I259="Yes",'Input data'!Q265=""),0,IF(I259="Yes",'Input data'!Q265/J259,""))</f>
        <v/>
      </c>
      <c r="U259" s="22" t="str">
        <f>IF(AND(I259="Yes",'Input data'!R265=""),80,IF(I259="Yes",'Input data'!R265,""))</f>
        <v/>
      </c>
    </row>
    <row r="260" spans="1:21" x14ac:dyDescent="0.3">
      <c r="A260" s="4" t="str">
        <f>IF('Input data'!A266="","",'Input data'!A266)</f>
        <v/>
      </c>
      <c r="B260" s="4" t="str">
        <f>IF('Input data'!B266="","",'Input data'!B266)</f>
        <v/>
      </c>
      <c r="C260" s="4" t="str">
        <f>IF('Input data'!C266="","",'Input data'!C266)</f>
        <v/>
      </c>
      <c r="D260" s="4" t="str">
        <f>IF('Input data'!D266="","",'Input data'!D266)</f>
        <v/>
      </c>
      <c r="E260" s="4" t="str">
        <f>IF('Input data'!E266="","",'Input data'!E266)</f>
        <v/>
      </c>
      <c r="F260" s="4" t="str">
        <f>IF('Input data'!F266="","",'Input data'!F266)</f>
        <v/>
      </c>
      <c r="G260" s="20" t="str">
        <f>IF('Input data'!G266=0,"",'Input data'!G266)</f>
        <v/>
      </c>
      <c r="H260" s="9" t="str">
        <f>IF('Input data'!H266="","",'Input data'!H266)</f>
        <v/>
      </c>
      <c r="I260" s="4" t="str">
        <f t="shared" si="9"/>
        <v>No</v>
      </c>
      <c r="J260" s="20" t="str">
        <f t="shared" si="10"/>
        <v/>
      </c>
      <c r="K260" s="9" t="str">
        <f t="shared" si="11"/>
        <v/>
      </c>
      <c r="L260" s="9" t="str">
        <f>IF(AND(I260="Yes",'Input data'!I266=""),10,IF(I260="Yes",'Input data'!I266/J260,""))</f>
        <v/>
      </c>
      <c r="M260" s="21" t="str">
        <f>IF(AND(I260="Yes",'Input data'!J266=""),2,IF(I260="Yes",'Input data'!J266,""))</f>
        <v/>
      </c>
      <c r="N260" s="4" t="str">
        <f>IF(AND(I260="Yes",'Input data'!K266=""),"No",IF(I260="Yes",'Input data'!K266,""))</f>
        <v/>
      </c>
      <c r="O260" s="6" t="str">
        <f>IF(AND(I260="Yes",'Input data'!L266=""),3.5,IF(I260="Yes",'Input data'!L266,""))</f>
        <v/>
      </c>
      <c r="P260" s="6" t="str">
        <f>IF(AND(I260="Yes",'Input data'!M266=""),0.5,IF(I260="Yes",'Input data'!M266,""))</f>
        <v/>
      </c>
      <c r="Q260" s="21" t="str">
        <f>IF(AND(I260="Yes",'Input data'!N266=""),2,IF(I260="Yes",'Input data'!N266,""))</f>
        <v/>
      </c>
      <c r="R260" s="4" t="str">
        <f>IF(AND(I260="Yes",'Input data'!O266=""),"No",IF(I260="Yes",'Input data'!O266,""))</f>
        <v/>
      </c>
      <c r="S260" s="4" t="str">
        <f>IF(AND(I260="Yes",'Input data'!P266=""),"No",IF(I260="Yes",'Input data'!P266,""))</f>
        <v/>
      </c>
      <c r="T260" s="21" t="str">
        <f>IF(AND(I260="Yes",'Input data'!Q266=""),0,IF(I260="Yes",'Input data'!Q266/J260,""))</f>
        <v/>
      </c>
      <c r="U260" s="22" t="str">
        <f>IF(AND(I260="Yes",'Input data'!R266=""),80,IF(I260="Yes",'Input data'!R266,""))</f>
        <v/>
      </c>
    </row>
    <row r="261" spans="1:21" x14ac:dyDescent="0.3">
      <c r="A261" s="4" t="str">
        <f>IF('Input data'!A267="","",'Input data'!A267)</f>
        <v/>
      </c>
      <c r="B261" s="4" t="str">
        <f>IF('Input data'!B267="","",'Input data'!B267)</f>
        <v/>
      </c>
      <c r="C261" s="4" t="str">
        <f>IF('Input data'!C267="","",'Input data'!C267)</f>
        <v/>
      </c>
      <c r="D261" s="4" t="str">
        <f>IF('Input data'!D267="","",'Input data'!D267)</f>
        <v/>
      </c>
      <c r="E261" s="4" t="str">
        <f>IF('Input data'!E267="","",'Input data'!E267)</f>
        <v/>
      </c>
      <c r="F261" s="4" t="str">
        <f>IF('Input data'!F267="","",'Input data'!F267)</f>
        <v/>
      </c>
      <c r="G261" s="20" t="str">
        <f>IF('Input data'!G267=0,"",'Input data'!G267)</f>
        <v/>
      </c>
      <c r="H261" s="9" t="str">
        <f>IF('Input data'!H267="","",'Input data'!H267)</f>
        <v/>
      </c>
      <c r="I261" s="4" t="str">
        <f t="shared" si="9"/>
        <v>No</v>
      </c>
      <c r="J261" s="20" t="str">
        <f t="shared" si="10"/>
        <v/>
      </c>
      <c r="K261" s="9" t="str">
        <f t="shared" si="11"/>
        <v/>
      </c>
      <c r="L261" s="9" t="str">
        <f>IF(AND(I261="Yes",'Input data'!I267=""),10,IF(I261="Yes",'Input data'!I267/J261,""))</f>
        <v/>
      </c>
      <c r="M261" s="21" t="str">
        <f>IF(AND(I261="Yes",'Input data'!J267=""),2,IF(I261="Yes",'Input data'!J267,""))</f>
        <v/>
      </c>
      <c r="N261" s="4" t="str">
        <f>IF(AND(I261="Yes",'Input data'!K267=""),"No",IF(I261="Yes",'Input data'!K267,""))</f>
        <v/>
      </c>
      <c r="O261" s="6" t="str">
        <f>IF(AND(I261="Yes",'Input data'!L267=""),3.5,IF(I261="Yes",'Input data'!L267,""))</f>
        <v/>
      </c>
      <c r="P261" s="6" t="str">
        <f>IF(AND(I261="Yes",'Input data'!M267=""),0.5,IF(I261="Yes",'Input data'!M267,""))</f>
        <v/>
      </c>
      <c r="Q261" s="21" t="str">
        <f>IF(AND(I261="Yes",'Input data'!N267=""),2,IF(I261="Yes",'Input data'!N267,""))</f>
        <v/>
      </c>
      <c r="R261" s="4" t="str">
        <f>IF(AND(I261="Yes",'Input data'!O267=""),"No",IF(I261="Yes",'Input data'!O267,""))</f>
        <v/>
      </c>
      <c r="S261" s="4" t="str">
        <f>IF(AND(I261="Yes",'Input data'!P267=""),"No",IF(I261="Yes",'Input data'!P267,""))</f>
        <v/>
      </c>
      <c r="T261" s="21" t="str">
        <f>IF(AND(I261="Yes",'Input data'!Q267=""),0,IF(I261="Yes",'Input data'!Q267/J261,""))</f>
        <v/>
      </c>
      <c r="U261" s="22" t="str">
        <f>IF(AND(I261="Yes",'Input data'!R267=""),80,IF(I261="Yes",'Input data'!R267,""))</f>
        <v/>
      </c>
    </row>
    <row r="262" spans="1:21" x14ac:dyDescent="0.3">
      <c r="A262" s="4" t="str">
        <f>IF('Input data'!A268="","",'Input data'!A268)</f>
        <v/>
      </c>
      <c r="B262" s="4" t="str">
        <f>IF('Input data'!B268="","",'Input data'!B268)</f>
        <v/>
      </c>
      <c r="C262" s="4" t="str">
        <f>IF('Input data'!C268="","",'Input data'!C268)</f>
        <v/>
      </c>
      <c r="D262" s="4" t="str">
        <f>IF('Input data'!D268="","",'Input data'!D268)</f>
        <v/>
      </c>
      <c r="E262" s="4" t="str">
        <f>IF('Input data'!E268="","",'Input data'!E268)</f>
        <v/>
      </c>
      <c r="F262" s="4" t="str">
        <f>IF('Input data'!F268="","",'Input data'!F268)</f>
        <v/>
      </c>
      <c r="G262" s="20" t="str">
        <f>IF('Input data'!G268=0,"",'Input data'!G268)</f>
        <v/>
      </c>
      <c r="H262" s="9" t="str">
        <f>IF('Input data'!H268="","",'Input data'!H268)</f>
        <v/>
      </c>
      <c r="I262" s="4" t="str">
        <f t="shared" si="9"/>
        <v>No</v>
      </c>
      <c r="J262" s="20" t="str">
        <f t="shared" si="10"/>
        <v/>
      </c>
      <c r="K262" s="9" t="str">
        <f t="shared" si="11"/>
        <v/>
      </c>
      <c r="L262" s="9" t="str">
        <f>IF(AND(I262="Yes",'Input data'!I268=""),10,IF(I262="Yes",'Input data'!I268/J262,""))</f>
        <v/>
      </c>
      <c r="M262" s="21" t="str">
        <f>IF(AND(I262="Yes",'Input data'!J268=""),2,IF(I262="Yes",'Input data'!J268,""))</f>
        <v/>
      </c>
      <c r="N262" s="4" t="str">
        <f>IF(AND(I262="Yes",'Input data'!K268=""),"No",IF(I262="Yes",'Input data'!K268,""))</f>
        <v/>
      </c>
      <c r="O262" s="6" t="str">
        <f>IF(AND(I262="Yes",'Input data'!L268=""),3.5,IF(I262="Yes",'Input data'!L268,""))</f>
        <v/>
      </c>
      <c r="P262" s="6" t="str">
        <f>IF(AND(I262="Yes",'Input data'!M268=""),0.5,IF(I262="Yes",'Input data'!M268,""))</f>
        <v/>
      </c>
      <c r="Q262" s="21" t="str">
        <f>IF(AND(I262="Yes",'Input data'!N268=""),2,IF(I262="Yes",'Input data'!N268,""))</f>
        <v/>
      </c>
      <c r="R262" s="4" t="str">
        <f>IF(AND(I262="Yes",'Input data'!O268=""),"No",IF(I262="Yes",'Input data'!O268,""))</f>
        <v/>
      </c>
      <c r="S262" s="4" t="str">
        <f>IF(AND(I262="Yes",'Input data'!P268=""),"No",IF(I262="Yes",'Input data'!P268,""))</f>
        <v/>
      </c>
      <c r="T262" s="21" t="str">
        <f>IF(AND(I262="Yes",'Input data'!Q268=""),0,IF(I262="Yes",'Input data'!Q268/J262,""))</f>
        <v/>
      </c>
      <c r="U262" s="22" t="str">
        <f>IF(AND(I262="Yes",'Input data'!R268=""),80,IF(I262="Yes",'Input data'!R268,""))</f>
        <v/>
      </c>
    </row>
    <row r="263" spans="1:21" x14ac:dyDescent="0.3">
      <c r="A263" s="4" t="str">
        <f>IF('Input data'!A269="","",'Input data'!A269)</f>
        <v/>
      </c>
      <c r="B263" s="4" t="str">
        <f>IF('Input data'!B269="","",'Input data'!B269)</f>
        <v/>
      </c>
      <c r="C263" s="4" t="str">
        <f>IF('Input data'!C269="","",'Input data'!C269)</f>
        <v/>
      </c>
      <c r="D263" s="4" t="str">
        <f>IF('Input data'!D269="","",'Input data'!D269)</f>
        <v/>
      </c>
      <c r="E263" s="4" t="str">
        <f>IF('Input data'!E269="","",'Input data'!E269)</f>
        <v/>
      </c>
      <c r="F263" s="4" t="str">
        <f>IF('Input data'!F269="","",'Input data'!F269)</f>
        <v/>
      </c>
      <c r="G263" s="20" t="str">
        <f>IF('Input data'!G269=0,"",'Input data'!G269)</f>
        <v/>
      </c>
      <c r="H263" s="9" t="str">
        <f>IF('Input data'!H269="","",'Input data'!H269)</f>
        <v/>
      </c>
      <c r="I263" s="4" t="str">
        <f t="shared" ref="I263:I326" si="12">IF(AND(G263&gt;0,G263&lt;100,H263&gt;0.5,H263&lt;50000.5),"Yes","No")</f>
        <v>No</v>
      </c>
      <c r="J263" s="20" t="str">
        <f t="shared" ref="J263:J326" si="13">IF(I263="Yes",G263,"")</f>
        <v/>
      </c>
      <c r="K263" s="9" t="str">
        <f t="shared" ref="K263:K326" si="14">IF(I263="Yes",H263,"")</f>
        <v/>
      </c>
      <c r="L263" s="9" t="str">
        <f>IF(AND(I263="Yes",'Input data'!I269=""),10,IF(I263="Yes",'Input data'!I269/J263,""))</f>
        <v/>
      </c>
      <c r="M263" s="21" t="str">
        <f>IF(AND(I263="Yes",'Input data'!J269=""),2,IF(I263="Yes",'Input data'!J269,""))</f>
        <v/>
      </c>
      <c r="N263" s="4" t="str">
        <f>IF(AND(I263="Yes",'Input data'!K269=""),"No",IF(I263="Yes",'Input data'!K269,""))</f>
        <v/>
      </c>
      <c r="O263" s="6" t="str">
        <f>IF(AND(I263="Yes",'Input data'!L269=""),3.5,IF(I263="Yes",'Input data'!L269,""))</f>
        <v/>
      </c>
      <c r="P263" s="6" t="str">
        <f>IF(AND(I263="Yes",'Input data'!M269=""),0.5,IF(I263="Yes",'Input data'!M269,""))</f>
        <v/>
      </c>
      <c r="Q263" s="21" t="str">
        <f>IF(AND(I263="Yes",'Input data'!N269=""),2,IF(I263="Yes",'Input data'!N269,""))</f>
        <v/>
      </c>
      <c r="R263" s="4" t="str">
        <f>IF(AND(I263="Yes",'Input data'!O269=""),"No",IF(I263="Yes",'Input data'!O269,""))</f>
        <v/>
      </c>
      <c r="S263" s="4" t="str">
        <f>IF(AND(I263="Yes",'Input data'!P269=""),"No",IF(I263="Yes",'Input data'!P269,""))</f>
        <v/>
      </c>
      <c r="T263" s="21" t="str">
        <f>IF(AND(I263="Yes",'Input data'!Q269=""),0,IF(I263="Yes",'Input data'!Q269/J263,""))</f>
        <v/>
      </c>
      <c r="U263" s="22" t="str">
        <f>IF(AND(I263="Yes",'Input data'!R269=""),80,IF(I263="Yes",'Input data'!R269,""))</f>
        <v/>
      </c>
    </row>
    <row r="264" spans="1:21" x14ac:dyDescent="0.3">
      <c r="A264" s="4" t="str">
        <f>IF('Input data'!A270="","",'Input data'!A270)</f>
        <v/>
      </c>
      <c r="B264" s="4" t="str">
        <f>IF('Input data'!B270="","",'Input data'!B270)</f>
        <v/>
      </c>
      <c r="C264" s="4" t="str">
        <f>IF('Input data'!C270="","",'Input data'!C270)</f>
        <v/>
      </c>
      <c r="D264" s="4" t="str">
        <f>IF('Input data'!D270="","",'Input data'!D270)</f>
        <v/>
      </c>
      <c r="E264" s="4" t="str">
        <f>IF('Input data'!E270="","",'Input data'!E270)</f>
        <v/>
      </c>
      <c r="F264" s="4" t="str">
        <f>IF('Input data'!F270="","",'Input data'!F270)</f>
        <v/>
      </c>
      <c r="G264" s="20" t="str">
        <f>IF('Input data'!G270=0,"",'Input data'!G270)</f>
        <v/>
      </c>
      <c r="H264" s="9" t="str">
        <f>IF('Input data'!H270="","",'Input data'!H270)</f>
        <v/>
      </c>
      <c r="I264" s="4" t="str">
        <f t="shared" si="12"/>
        <v>No</v>
      </c>
      <c r="J264" s="20" t="str">
        <f t="shared" si="13"/>
        <v/>
      </c>
      <c r="K264" s="9" t="str">
        <f t="shared" si="14"/>
        <v/>
      </c>
      <c r="L264" s="9" t="str">
        <f>IF(AND(I264="Yes",'Input data'!I270=""),10,IF(I264="Yes",'Input data'!I270/J264,""))</f>
        <v/>
      </c>
      <c r="M264" s="21" t="str">
        <f>IF(AND(I264="Yes",'Input data'!J270=""),2,IF(I264="Yes",'Input data'!J270,""))</f>
        <v/>
      </c>
      <c r="N264" s="4" t="str">
        <f>IF(AND(I264="Yes",'Input data'!K270=""),"No",IF(I264="Yes",'Input data'!K270,""))</f>
        <v/>
      </c>
      <c r="O264" s="6" t="str">
        <f>IF(AND(I264="Yes",'Input data'!L270=""),3.5,IF(I264="Yes",'Input data'!L270,""))</f>
        <v/>
      </c>
      <c r="P264" s="6" t="str">
        <f>IF(AND(I264="Yes",'Input data'!M270=""),0.5,IF(I264="Yes",'Input data'!M270,""))</f>
        <v/>
      </c>
      <c r="Q264" s="21" t="str">
        <f>IF(AND(I264="Yes",'Input data'!N270=""),2,IF(I264="Yes",'Input data'!N270,""))</f>
        <v/>
      </c>
      <c r="R264" s="4" t="str">
        <f>IF(AND(I264="Yes",'Input data'!O270=""),"No",IF(I264="Yes",'Input data'!O270,""))</f>
        <v/>
      </c>
      <c r="S264" s="4" t="str">
        <f>IF(AND(I264="Yes",'Input data'!P270=""),"No",IF(I264="Yes",'Input data'!P270,""))</f>
        <v/>
      </c>
      <c r="T264" s="21" t="str">
        <f>IF(AND(I264="Yes",'Input data'!Q270=""),0,IF(I264="Yes",'Input data'!Q270/J264,""))</f>
        <v/>
      </c>
      <c r="U264" s="22" t="str">
        <f>IF(AND(I264="Yes",'Input data'!R270=""),80,IF(I264="Yes",'Input data'!R270,""))</f>
        <v/>
      </c>
    </row>
    <row r="265" spans="1:21" x14ac:dyDescent="0.3">
      <c r="A265" s="4" t="str">
        <f>IF('Input data'!A271="","",'Input data'!A271)</f>
        <v/>
      </c>
      <c r="B265" s="4" t="str">
        <f>IF('Input data'!B271="","",'Input data'!B271)</f>
        <v/>
      </c>
      <c r="C265" s="4" t="str">
        <f>IF('Input data'!C271="","",'Input data'!C271)</f>
        <v/>
      </c>
      <c r="D265" s="4" t="str">
        <f>IF('Input data'!D271="","",'Input data'!D271)</f>
        <v/>
      </c>
      <c r="E265" s="4" t="str">
        <f>IF('Input data'!E271="","",'Input data'!E271)</f>
        <v/>
      </c>
      <c r="F265" s="4" t="str">
        <f>IF('Input data'!F271="","",'Input data'!F271)</f>
        <v/>
      </c>
      <c r="G265" s="20" t="str">
        <f>IF('Input data'!G271=0,"",'Input data'!G271)</f>
        <v/>
      </c>
      <c r="H265" s="9" t="str">
        <f>IF('Input data'!H271="","",'Input data'!H271)</f>
        <v/>
      </c>
      <c r="I265" s="4" t="str">
        <f t="shared" si="12"/>
        <v>No</v>
      </c>
      <c r="J265" s="20" t="str">
        <f t="shared" si="13"/>
        <v/>
      </c>
      <c r="K265" s="9" t="str">
        <f t="shared" si="14"/>
        <v/>
      </c>
      <c r="L265" s="9" t="str">
        <f>IF(AND(I265="Yes",'Input data'!I271=""),10,IF(I265="Yes",'Input data'!I271/J265,""))</f>
        <v/>
      </c>
      <c r="M265" s="21" t="str">
        <f>IF(AND(I265="Yes",'Input data'!J271=""),2,IF(I265="Yes",'Input data'!J271,""))</f>
        <v/>
      </c>
      <c r="N265" s="4" t="str">
        <f>IF(AND(I265="Yes",'Input data'!K271=""),"No",IF(I265="Yes",'Input data'!K271,""))</f>
        <v/>
      </c>
      <c r="O265" s="6" t="str">
        <f>IF(AND(I265="Yes",'Input data'!L271=""),3.5,IF(I265="Yes",'Input data'!L271,""))</f>
        <v/>
      </c>
      <c r="P265" s="6" t="str">
        <f>IF(AND(I265="Yes",'Input data'!M271=""),0.5,IF(I265="Yes",'Input data'!M271,""))</f>
        <v/>
      </c>
      <c r="Q265" s="21" t="str">
        <f>IF(AND(I265="Yes",'Input data'!N271=""),2,IF(I265="Yes",'Input data'!N271,""))</f>
        <v/>
      </c>
      <c r="R265" s="4" t="str">
        <f>IF(AND(I265="Yes",'Input data'!O271=""),"No",IF(I265="Yes",'Input data'!O271,""))</f>
        <v/>
      </c>
      <c r="S265" s="4" t="str">
        <f>IF(AND(I265="Yes",'Input data'!P271=""),"No",IF(I265="Yes",'Input data'!P271,""))</f>
        <v/>
      </c>
      <c r="T265" s="21" t="str">
        <f>IF(AND(I265="Yes",'Input data'!Q271=""),0,IF(I265="Yes",'Input data'!Q271/J265,""))</f>
        <v/>
      </c>
      <c r="U265" s="22" t="str">
        <f>IF(AND(I265="Yes",'Input data'!R271=""),80,IF(I265="Yes",'Input data'!R271,""))</f>
        <v/>
      </c>
    </row>
    <row r="266" spans="1:21" x14ac:dyDescent="0.3">
      <c r="A266" s="4" t="str">
        <f>IF('Input data'!A272="","",'Input data'!A272)</f>
        <v/>
      </c>
      <c r="B266" s="4" t="str">
        <f>IF('Input data'!B272="","",'Input data'!B272)</f>
        <v/>
      </c>
      <c r="C266" s="4" t="str">
        <f>IF('Input data'!C272="","",'Input data'!C272)</f>
        <v/>
      </c>
      <c r="D266" s="4" t="str">
        <f>IF('Input data'!D272="","",'Input data'!D272)</f>
        <v/>
      </c>
      <c r="E266" s="4" t="str">
        <f>IF('Input data'!E272="","",'Input data'!E272)</f>
        <v/>
      </c>
      <c r="F266" s="4" t="str">
        <f>IF('Input data'!F272="","",'Input data'!F272)</f>
        <v/>
      </c>
      <c r="G266" s="20" t="str">
        <f>IF('Input data'!G272=0,"",'Input data'!G272)</f>
        <v/>
      </c>
      <c r="H266" s="9" t="str">
        <f>IF('Input data'!H272="","",'Input data'!H272)</f>
        <v/>
      </c>
      <c r="I266" s="4" t="str">
        <f t="shared" si="12"/>
        <v>No</v>
      </c>
      <c r="J266" s="20" t="str">
        <f t="shared" si="13"/>
        <v/>
      </c>
      <c r="K266" s="9" t="str">
        <f t="shared" si="14"/>
        <v/>
      </c>
      <c r="L266" s="9" t="str">
        <f>IF(AND(I266="Yes",'Input data'!I272=""),10,IF(I266="Yes",'Input data'!I272/J266,""))</f>
        <v/>
      </c>
      <c r="M266" s="21" t="str">
        <f>IF(AND(I266="Yes",'Input data'!J272=""),2,IF(I266="Yes",'Input data'!J272,""))</f>
        <v/>
      </c>
      <c r="N266" s="4" t="str">
        <f>IF(AND(I266="Yes",'Input data'!K272=""),"No",IF(I266="Yes",'Input data'!K272,""))</f>
        <v/>
      </c>
      <c r="O266" s="6" t="str">
        <f>IF(AND(I266="Yes",'Input data'!L272=""),3.5,IF(I266="Yes",'Input data'!L272,""))</f>
        <v/>
      </c>
      <c r="P266" s="6" t="str">
        <f>IF(AND(I266="Yes",'Input data'!M272=""),0.5,IF(I266="Yes",'Input data'!M272,""))</f>
        <v/>
      </c>
      <c r="Q266" s="21" t="str">
        <f>IF(AND(I266="Yes",'Input data'!N272=""),2,IF(I266="Yes",'Input data'!N272,""))</f>
        <v/>
      </c>
      <c r="R266" s="4" t="str">
        <f>IF(AND(I266="Yes",'Input data'!O272=""),"No",IF(I266="Yes",'Input data'!O272,""))</f>
        <v/>
      </c>
      <c r="S266" s="4" t="str">
        <f>IF(AND(I266="Yes",'Input data'!P272=""),"No",IF(I266="Yes",'Input data'!P272,""))</f>
        <v/>
      </c>
      <c r="T266" s="21" t="str">
        <f>IF(AND(I266="Yes",'Input data'!Q272=""),0,IF(I266="Yes",'Input data'!Q272/J266,""))</f>
        <v/>
      </c>
      <c r="U266" s="22" t="str">
        <f>IF(AND(I266="Yes",'Input data'!R272=""),80,IF(I266="Yes",'Input data'!R272,""))</f>
        <v/>
      </c>
    </row>
    <row r="267" spans="1:21" x14ac:dyDescent="0.3">
      <c r="A267" s="4" t="str">
        <f>IF('Input data'!A273="","",'Input data'!A273)</f>
        <v/>
      </c>
      <c r="B267" s="4" t="str">
        <f>IF('Input data'!B273="","",'Input data'!B273)</f>
        <v/>
      </c>
      <c r="C267" s="4" t="str">
        <f>IF('Input data'!C273="","",'Input data'!C273)</f>
        <v/>
      </c>
      <c r="D267" s="4" t="str">
        <f>IF('Input data'!D273="","",'Input data'!D273)</f>
        <v/>
      </c>
      <c r="E267" s="4" t="str">
        <f>IF('Input data'!E273="","",'Input data'!E273)</f>
        <v/>
      </c>
      <c r="F267" s="4" t="str">
        <f>IF('Input data'!F273="","",'Input data'!F273)</f>
        <v/>
      </c>
      <c r="G267" s="20" t="str">
        <f>IF('Input data'!G273=0,"",'Input data'!G273)</f>
        <v/>
      </c>
      <c r="H267" s="9" t="str">
        <f>IF('Input data'!H273="","",'Input data'!H273)</f>
        <v/>
      </c>
      <c r="I267" s="4" t="str">
        <f t="shared" si="12"/>
        <v>No</v>
      </c>
      <c r="J267" s="20" t="str">
        <f t="shared" si="13"/>
        <v/>
      </c>
      <c r="K267" s="9" t="str">
        <f t="shared" si="14"/>
        <v/>
      </c>
      <c r="L267" s="9" t="str">
        <f>IF(AND(I267="Yes",'Input data'!I273=""),10,IF(I267="Yes",'Input data'!I273/J267,""))</f>
        <v/>
      </c>
      <c r="M267" s="21" t="str">
        <f>IF(AND(I267="Yes",'Input data'!J273=""),2,IF(I267="Yes",'Input data'!J273,""))</f>
        <v/>
      </c>
      <c r="N267" s="4" t="str">
        <f>IF(AND(I267="Yes",'Input data'!K273=""),"No",IF(I267="Yes",'Input data'!K273,""))</f>
        <v/>
      </c>
      <c r="O267" s="6" t="str">
        <f>IF(AND(I267="Yes",'Input data'!L273=""),3.5,IF(I267="Yes",'Input data'!L273,""))</f>
        <v/>
      </c>
      <c r="P267" s="6" t="str">
        <f>IF(AND(I267="Yes",'Input data'!M273=""),0.5,IF(I267="Yes",'Input data'!M273,""))</f>
        <v/>
      </c>
      <c r="Q267" s="21" t="str">
        <f>IF(AND(I267="Yes",'Input data'!N273=""),2,IF(I267="Yes",'Input data'!N273,""))</f>
        <v/>
      </c>
      <c r="R267" s="4" t="str">
        <f>IF(AND(I267="Yes",'Input data'!O273=""),"No",IF(I267="Yes",'Input data'!O273,""))</f>
        <v/>
      </c>
      <c r="S267" s="4" t="str">
        <f>IF(AND(I267="Yes",'Input data'!P273=""),"No",IF(I267="Yes",'Input data'!P273,""))</f>
        <v/>
      </c>
      <c r="T267" s="21" t="str">
        <f>IF(AND(I267="Yes",'Input data'!Q273=""),0,IF(I267="Yes",'Input data'!Q273/J267,""))</f>
        <v/>
      </c>
      <c r="U267" s="22" t="str">
        <f>IF(AND(I267="Yes",'Input data'!R273=""),80,IF(I267="Yes",'Input data'!R273,""))</f>
        <v/>
      </c>
    </row>
    <row r="268" spans="1:21" x14ac:dyDescent="0.3">
      <c r="A268" s="4" t="str">
        <f>IF('Input data'!A274="","",'Input data'!A274)</f>
        <v/>
      </c>
      <c r="B268" s="4" t="str">
        <f>IF('Input data'!B274="","",'Input data'!B274)</f>
        <v/>
      </c>
      <c r="C268" s="4" t="str">
        <f>IF('Input data'!C274="","",'Input data'!C274)</f>
        <v/>
      </c>
      <c r="D268" s="4" t="str">
        <f>IF('Input data'!D274="","",'Input data'!D274)</f>
        <v/>
      </c>
      <c r="E268" s="4" t="str">
        <f>IF('Input data'!E274="","",'Input data'!E274)</f>
        <v/>
      </c>
      <c r="F268" s="4" t="str">
        <f>IF('Input data'!F274="","",'Input data'!F274)</f>
        <v/>
      </c>
      <c r="G268" s="20" t="str">
        <f>IF('Input data'!G274=0,"",'Input data'!G274)</f>
        <v/>
      </c>
      <c r="H268" s="9" t="str">
        <f>IF('Input data'!H274="","",'Input data'!H274)</f>
        <v/>
      </c>
      <c r="I268" s="4" t="str">
        <f t="shared" si="12"/>
        <v>No</v>
      </c>
      <c r="J268" s="20" t="str">
        <f t="shared" si="13"/>
        <v/>
      </c>
      <c r="K268" s="9" t="str">
        <f t="shared" si="14"/>
        <v/>
      </c>
      <c r="L268" s="9" t="str">
        <f>IF(AND(I268="Yes",'Input data'!I274=""),10,IF(I268="Yes",'Input data'!I274/J268,""))</f>
        <v/>
      </c>
      <c r="M268" s="21" t="str">
        <f>IF(AND(I268="Yes",'Input data'!J274=""),2,IF(I268="Yes",'Input data'!J274,""))</f>
        <v/>
      </c>
      <c r="N268" s="4" t="str">
        <f>IF(AND(I268="Yes",'Input data'!K274=""),"No",IF(I268="Yes",'Input data'!K274,""))</f>
        <v/>
      </c>
      <c r="O268" s="6" t="str">
        <f>IF(AND(I268="Yes",'Input data'!L274=""),3.5,IF(I268="Yes",'Input data'!L274,""))</f>
        <v/>
      </c>
      <c r="P268" s="6" t="str">
        <f>IF(AND(I268="Yes",'Input data'!M274=""),0.5,IF(I268="Yes",'Input data'!M274,""))</f>
        <v/>
      </c>
      <c r="Q268" s="21" t="str">
        <f>IF(AND(I268="Yes",'Input data'!N274=""),2,IF(I268="Yes",'Input data'!N274,""))</f>
        <v/>
      </c>
      <c r="R268" s="4" t="str">
        <f>IF(AND(I268="Yes",'Input data'!O274=""),"No",IF(I268="Yes",'Input data'!O274,""))</f>
        <v/>
      </c>
      <c r="S268" s="4" t="str">
        <f>IF(AND(I268="Yes",'Input data'!P274=""),"No",IF(I268="Yes",'Input data'!P274,""))</f>
        <v/>
      </c>
      <c r="T268" s="21" t="str">
        <f>IF(AND(I268="Yes",'Input data'!Q274=""),0,IF(I268="Yes",'Input data'!Q274/J268,""))</f>
        <v/>
      </c>
      <c r="U268" s="22" t="str">
        <f>IF(AND(I268="Yes",'Input data'!R274=""),80,IF(I268="Yes",'Input data'!R274,""))</f>
        <v/>
      </c>
    </row>
    <row r="269" spans="1:21" x14ac:dyDescent="0.3">
      <c r="A269" s="4" t="str">
        <f>IF('Input data'!A275="","",'Input data'!A275)</f>
        <v/>
      </c>
      <c r="B269" s="4" t="str">
        <f>IF('Input data'!B275="","",'Input data'!B275)</f>
        <v/>
      </c>
      <c r="C269" s="4" t="str">
        <f>IF('Input data'!C275="","",'Input data'!C275)</f>
        <v/>
      </c>
      <c r="D269" s="4" t="str">
        <f>IF('Input data'!D275="","",'Input data'!D275)</f>
        <v/>
      </c>
      <c r="E269" s="4" t="str">
        <f>IF('Input data'!E275="","",'Input data'!E275)</f>
        <v/>
      </c>
      <c r="F269" s="4" t="str">
        <f>IF('Input data'!F275="","",'Input data'!F275)</f>
        <v/>
      </c>
      <c r="G269" s="20" t="str">
        <f>IF('Input data'!G275=0,"",'Input data'!G275)</f>
        <v/>
      </c>
      <c r="H269" s="9" t="str">
        <f>IF('Input data'!H275="","",'Input data'!H275)</f>
        <v/>
      </c>
      <c r="I269" s="4" t="str">
        <f t="shared" si="12"/>
        <v>No</v>
      </c>
      <c r="J269" s="20" t="str">
        <f t="shared" si="13"/>
        <v/>
      </c>
      <c r="K269" s="9" t="str">
        <f t="shared" si="14"/>
        <v/>
      </c>
      <c r="L269" s="9" t="str">
        <f>IF(AND(I269="Yes",'Input data'!I275=""),10,IF(I269="Yes",'Input data'!I275/J269,""))</f>
        <v/>
      </c>
      <c r="M269" s="21" t="str">
        <f>IF(AND(I269="Yes",'Input data'!J275=""),2,IF(I269="Yes",'Input data'!J275,""))</f>
        <v/>
      </c>
      <c r="N269" s="4" t="str">
        <f>IF(AND(I269="Yes",'Input data'!K275=""),"No",IF(I269="Yes",'Input data'!K275,""))</f>
        <v/>
      </c>
      <c r="O269" s="6" t="str">
        <f>IF(AND(I269="Yes",'Input data'!L275=""),3.5,IF(I269="Yes",'Input data'!L275,""))</f>
        <v/>
      </c>
      <c r="P269" s="6" t="str">
        <f>IF(AND(I269="Yes",'Input data'!M275=""),0.5,IF(I269="Yes",'Input data'!M275,""))</f>
        <v/>
      </c>
      <c r="Q269" s="21" t="str">
        <f>IF(AND(I269="Yes",'Input data'!N275=""),2,IF(I269="Yes",'Input data'!N275,""))</f>
        <v/>
      </c>
      <c r="R269" s="4" t="str">
        <f>IF(AND(I269="Yes",'Input data'!O275=""),"No",IF(I269="Yes",'Input data'!O275,""))</f>
        <v/>
      </c>
      <c r="S269" s="4" t="str">
        <f>IF(AND(I269="Yes",'Input data'!P275=""),"No",IF(I269="Yes",'Input data'!P275,""))</f>
        <v/>
      </c>
      <c r="T269" s="21" t="str">
        <f>IF(AND(I269="Yes",'Input data'!Q275=""),0,IF(I269="Yes",'Input data'!Q275/J269,""))</f>
        <v/>
      </c>
      <c r="U269" s="22" t="str">
        <f>IF(AND(I269="Yes",'Input data'!R275=""),80,IF(I269="Yes",'Input data'!R275,""))</f>
        <v/>
      </c>
    </row>
    <row r="270" spans="1:21" x14ac:dyDescent="0.3">
      <c r="A270" s="4" t="str">
        <f>IF('Input data'!A276="","",'Input data'!A276)</f>
        <v/>
      </c>
      <c r="B270" s="4" t="str">
        <f>IF('Input data'!B276="","",'Input data'!B276)</f>
        <v/>
      </c>
      <c r="C270" s="4" t="str">
        <f>IF('Input data'!C276="","",'Input data'!C276)</f>
        <v/>
      </c>
      <c r="D270" s="4" t="str">
        <f>IF('Input data'!D276="","",'Input data'!D276)</f>
        <v/>
      </c>
      <c r="E270" s="4" t="str">
        <f>IF('Input data'!E276="","",'Input data'!E276)</f>
        <v/>
      </c>
      <c r="F270" s="4" t="str">
        <f>IF('Input data'!F276="","",'Input data'!F276)</f>
        <v/>
      </c>
      <c r="G270" s="20" t="str">
        <f>IF('Input data'!G276=0,"",'Input data'!G276)</f>
        <v/>
      </c>
      <c r="H270" s="9" t="str">
        <f>IF('Input data'!H276="","",'Input data'!H276)</f>
        <v/>
      </c>
      <c r="I270" s="4" t="str">
        <f t="shared" si="12"/>
        <v>No</v>
      </c>
      <c r="J270" s="20" t="str">
        <f t="shared" si="13"/>
        <v/>
      </c>
      <c r="K270" s="9" t="str">
        <f t="shared" si="14"/>
        <v/>
      </c>
      <c r="L270" s="9" t="str">
        <f>IF(AND(I270="Yes",'Input data'!I276=""),10,IF(I270="Yes",'Input data'!I276/J270,""))</f>
        <v/>
      </c>
      <c r="M270" s="21" t="str">
        <f>IF(AND(I270="Yes",'Input data'!J276=""),2,IF(I270="Yes",'Input data'!J276,""))</f>
        <v/>
      </c>
      <c r="N270" s="4" t="str">
        <f>IF(AND(I270="Yes",'Input data'!K276=""),"No",IF(I270="Yes",'Input data'!K276,""))</f>
        <v/>
      </c>
      <c r="O270" s="6" t="str">
        <f>IF(AND(I270="Yes",'Input data'!L276=""),3.5,IF(I270="Yes",'Input data'!L276,""))</f>
        <v/>
      </c>
      <c r="P270" s="6" t="str">
        <f>IF(AND(I270="Yes",'Input data'!M276=""),0.5,IF(I270="Yes",'Input data'!M276,""))</f>
        <v/>
      </c>
      <c r="Q270" s="21" t="str">
        <f>IF(AND(I270="Yes",'Input data'!N276=""),2,IF(I270="Yes",'Input data'!N276,""))</f>
        <v/>
      </c>
      <c r="R270" s="4" t="str">
        <f>IF(AND(I270="Yes",'Input data'!O276=""),"No",IF(I270="Yes",'Input data'!O276,""))</f>
        <v/>
      </c>
      <c r="S270" s="4" t="str">
        <f>IF(AND(I270="Yes",'Input data'!P276=""),"No",IF(I270="Yes",'Input data'!P276,""))</f>
        <v/>
      </c>
      <c r="T270" s="21" t="str">
        <f>IF(AND(I270="Yes",'Input data'!Q276=""),0,IF(I270="Yes",'Input data'!Q276/J270,""))</f>
        <v/>
      </c>
      <c r="U270" s="22" t="str">
        <f>IF(AND(I270="Yes",'Input data'!R276=""),80,IF(I270="Yes",'Input data'!R276,""))</f>
        <v/>
      </c>
    </row>
    <row r="271" spans="1:21" x14ac:dyDescent="0.3">
      <c r="A271" s="4" t="str">
        <f>IF('Input data'!A277="","",'Input data'!A277)</f>
        <v/>
      </c>
      <c r="B271" s="4" t="str">
        <f>IF('Input data'!B277="","",'Input data'!B277)</f>
        <v/>
      </c>
      <c r="C271" s="4" t="str">
        <f>IF('Input data'!C277="","",'Input data'!C277)</f>
        <v/>
      </c>
      <c r="D271" s="4" t="str">
        <f>IF('Input data'!D277="","",'Input data'!D277)</f>
        <v/>
      </c>
      <c r="E271" s="4" t="str">
        <f>IF('Input data'!E277="","",'Input data'!E277)</f>
        <v/>
      </c>
      <c r="F271" s="4" t="str">
        <f>IF('Input data'!F277="","",'Input data'!F277)</f>
        <v/>
      </c>
      <c r="G271" s="20" t="str">
        <f>IF('Input data'!G277=0,"",'Input data'!G277)</f>
        <v/>
      </c>
      <c r="H271" s="9" t="str">
        <f>IF('Input data'!H277="","",'Input data'!H277)</f>
        <v/>
      </c>
      <c r="I271" s="4" t="str">
        <f t="shared" si="12"/>
        <v>No</v>
      </c>
      <c r="J271" s="20" t="str">
        <f t="shared" si="13"/>
        <v/>
      </c>
      <c r="K271" s="9" t="str">
        <f t="shared" si="14"/>
        <v/>
      </c>
      <c r="L271" s="9" t="str">
        <f>IF(AND(I271="Yes",'Input data'!I277=""),10,IF(I271="Yes",'Input data'!I277/J271,""))</f>
        <v/>
      </c>
      <c r="M271" s="21" t="str">
        <f>IF(AND(I271="Yes",'Input data'!J277=""),2,IF(I271="Yes",'Input data'!J277,""))</f>
        <v/>
      </c>
      <c r="N271" s="4" t="str">
        <f>IF(AND(I271="Yes",'Input data'!K277=""),"No",IF(I271="Yes",'Input data'!K277,""))</f>
        <v/>
      </c>
      <c r="O271" s="6" t="str">
        <f>IF(AND(I271="Yes",'Input data'!L277=""),3.5,IF(I271="Yes",'Input data'!L277,""))</f>
        <v/>
      </c>
      <c r="P271" s="6" t="str">
        <f>IF(AND(I271="Yes",'Input data'!M277=""),0.5,IF(I271="Yes",'Input data'!M277,""))</f>
        <v/>
      </c>
      <c r="Q271" s="21" t="str">
        <f>IF(AND(I271="Yes",'Input data'!N277=""),2,IF(I271="Yes",'Input data'!N277,""))</f>
        <v/>
      </c>
      <c r="R271" s="4" t="str">
        <f>IF(AND(I271="Yes",'Input data'!O277=""),"No",IF(I271="Yes",'Input data'!O277,""))</f>
        <v/>
      </c>
      <c r="S271" s="4" t="str">
        <f>IF(AND(I271="Yes",'Input data'!P277=""),"No",IF(I271="Yes",'Input data'!P277,""))</f>
        <v/>
      </c>
      <c r="T271" s="21" t="str">
        <f>IF(AND(I271="Yes",'Input data'!Q277=""),0,IF(I271="Yes",'Input data'!Q277/J271,""))</f>
        <v/>
      </c>
      <c r="U271" s="22" t="str">
        <f>IF(AND(I271="Yes",'Input data'!R277=""),80,IF(I271="Yes",'Input data'!R277,""))</f>
        <v/>
      </c>
    </row>
    <row r="272" spans="1:21" x14ac:dyDescent="0.3">
      <c r="A272" s="4" t="str">
        <f>IF('Input data'!A278="","",'Input data'!A278)</f>
        <v/>
      </c>
      <c r="B272" s="4" t="str">
        <f>IF('Input data'!B278="","",'Input data'!B278)</f>
        <v/>
      </c>
      <c r="C272" s="4" t="str">
        <f>IF('Input data'!C278="","",'Input data'!C278)</f>
        <v/>
      </c>
      <c r="D272" s="4" t="str">
        <f>IF('Input data'!D278="","",'Input data'!D278)</f>
        <v/>
      </c>
      <c r="E272" s="4" t="str">
        <f>IF('Input data'!E278="","",'Input data'!E278)</f>
        <v/>
      </c>
      <c r="F272" s="4" t="str">
        <f>IF('Input data'!F278="","",'Input data'!F278)</f>
        <v/>
      </c>
      <c r="G272" s="20" t="str">
        <f>IF('Input data'!G278=0,"",'Input data'!G278)</f>
        <v/>
      </c>
      <c r="H272" s="9" t="str">
        <f>IF('Input data'!H278="","",'Input data'!H278)</f>
        <v/>
      </c>
      <c r="I272" s="4" t="str">
        <f t="shared" si="12"/>
        <v>No</v>
      </c>
      <c r="J272" s="20" t="str">
        <f t="shared" si="13"/>
        <v/>
      </c>
      <c r="K272" s="9" t="str">
        <f t="shared" si="14"/>
        <v/>
      </c>
      <c r="L272" s="9" t="str">
        <f>IF(AND(I272="Yes",'Input data'!I278=""),10,IF(I272="Yes",'Input data'!I278/J272,""))</f>
        <v/>
      </c>
      <c r="M272" s="21" t="str">
        <f>IF(AND(I272="Yes",'Input data'!J278=""),2,IF(I272="Yes",'Input data'!J278,""))</f>
        <v/>
      </c>
      <c r="N272" s="4" t="str">
        <f>IF(AND(I272="Yes",'Input data'!K278=""),"No",IF(I272="Yes",'Input data'!K278,""))</f>
        <v/>
      </c>
      <c r="O272" s="6" t="str">
        <f>IF(AND(I272="Yes",'Input data'!L278=""),3.5,IF(I272="Yes",'Input data'!L278,""))</f>
        <v/>
      </c>
      <c r="P272" s="6" t="str">
        <f>IF(AND(I272="Yes",'Input data'!M278=""),0.5,IF(I272="Yes",'Input data'!M278,""))</f>
        <v/>
      </c>
      <c r="Q272" s="21" t="str">
        <f>IF(AND(I272="Yes",'Input data'!N278=""),2,IF(I272="Yes",'Input data'!N278,""))</f>
        <v/>
      </c>
      <c r="R272" s="4" t="str">
        <f>IF(AND(I272="Yes",'Input data'!O278=""),"No",IF(I272="Yes",'Input data'!O278,""))</f>
        <v/>
      </c>
      <c r="S272" s="4" t="str">
        <f>IF(AND(I272="Yes",'Input data'!P278=""),"No",IF(I272="Yes",'Input data'!P278,""))</f>
        <v/>
      </c>
      <c r="T272" s="21" t="str">
        <f>IF(AND(I272="Yes",'Input data'!Q278=""),0,IF(I272="Yes",'Input data'!Q278/J272,""))</f>
        <v/>
      </c>
      <c r="U272" s="22" t="str">
        <f>IF(AND(I272="Yes",'Input data'!R278=""),80,IF(I272="Yes",'Input data'!R278,""))</f>
        <v/>
      </c>
    </row>
    <row r="273" spans="1:21" x14ac:dyDescent="0.3">
      <c r="A273" s="4" t="str">
        <f>IF('Input data'!A279="","",'Input data'!A279)</f>
        <v/>
      </c>
      <c r="B273" s="4" t="str">
        <f>IF('Input data'!B279="","",'Input data'!B279)</f>
        <v/>
      </c>
      <c r="C273" s="4" t="str">
        <f>IF('Input data'!C279="","",'Input data'!C279)</f>
        <v/>
      </c>
      <c r="D273" s="4" t="str">
        <f>IF('Input data'!D279="","",'Input data'!D279)</f>
        <v/>
      </c>
      <c r="E273" s="4" t="str">
        <f>IF('Input data'!E279="","",'Input data'!E279)</f>
        <v/>
      </c>
      <c r="F273" s="4" t="str">
        <f>IF('Input data'!F279="","",'Input data'!F279)</f>
        <v/>
      </c>
      <c r="G273" s="20" t="str">
        <f>IF('Input data'!G279=0,"",'Input data'!G279)</f>
        <v/>
      </c>
      <c r="H273" s="9" t="str">
        <f>IF('Input data'!H279="","",'Input data'!H279)</f>
        <v/>
      </c>
      <c r="I273" s="4" t="str">
        <f t="shared" si="12"/>
        <v>No</v>
      </c>
      <c r="J273" s="20" t="str">
        <f t="shared" si="13"/>
        <v/>
      </c>
      <c r="K273" s="9" t="str">
        <f t="shared" si="14"/>
        <v/>
      </c>
      <c r="L273" s="9" t="str">
        <f>IF(AND(I273="Yes",'Input data'!I279=""),10,IF(I273="Yes",'Input data'!I279/J273,""))</f>
        <v/>
      </c>
      <c r="M273" s="21" t="str">
        <f>IF(AND(I273="Yes",'Input data'!J279=""),2,IF(I273="Yes",'Input data'!J279,""))</f>
        <v/>
      </c>
      <c r="N273" s="4" t="str">
        <f>IF(AND(I273="Yes",'Input data'!K279=""),"No",IF(I273="Yes",'Input data'!K279,""))</f>
        <v/>
      </c>
      <c r="O273" s="6" t="str">
        <f>IF(AND(I273="Yes",'Input data'!L279=""),3.5,IF(I273="Yes",'Input data'!L279,""))</f>
        <v/>
      </c>
      <c r="P273" s="6" t="str">
        <f>IF(AND(I273="Yes",'Input data'!M279=""),0.5,IF(I273="Yes",'Input data'!M279,""))</f>
        <v/>
      </c>
      <c r="Q273" s="21" t="str">
        <f>IF(AND(I273="Yes",'Input data'!N279=""),2,IF(I273="Yes",'Input data'!N279,""))</f>
        <v/>
      </c>
      <c r="R273" s="4" t="str">
        <f>IF(AND(I273="Yes",'Input data'!O279=""),"No",IF(I273="Yes",'Input data'!O279,""))</f>
        <v/>
      </c>
      <c r="S273" s="4" t="str">
        <f>IF(AND(I273="Yes",'Input data'!P279=""),"No",IF(I273="Yes",'Input data'!P279,""))</f>
        <v/>
      </c>
      <c r="T273" s="21" t="str">
        <f>IF(AND(I273="Yes",'Input data'!Q279=""),0,IF(I273="Yes",'Input data'!Q279/J273,""))</f>
        <v/>
      </c>
      <c r="U273" s="22" t="str">
        <f>IF(AND(I273="Yes",'Input data'!R279=""),80,IF(I273="Yes",'Input data'!R279,""))</f>
        <v/>
      </c>
    </row>
    <row r="274" spans="1:21" x14ac:dyDescent="0.3">
      <c r="A274" s="4" t="str">
        <f>IF('Input data'!A280="","",'Input data'!A280)</f>
        <v/>
      </c>
      <c r="B274" s="4" t="str">
        <f>IF('Input data'!B280="","",'Input data'!B280)</f>
        <v/>
      </c>
      <c r="C274" s="4" t="str">
        <f>IF('Input data'!C280="","",'Input data'!C280)</f>
        <v/>
      </c>
      <c r="D274" s="4" t="str">
        <f>IF('Input data'!D280="","",'Input data'!D280)</f>
        <v/>
      </c>
      <c r="E274" s="4" t="str">
        <f>IF('Input data'!E280="","",'Input data'!E280)</f>
        <v/>
      </c>
      <c r="F274" s="4" t="str">
        <f>IF('Input data'!F280="","",'Input data'!F280)</f>
        <v/>
      </c>
      <c r="G274" s="20" t="str">
        <f>IF('Input data'!G280=0,"",'Input data'!G280)</f>
        <v/>
      </c>
      <c r="H274" s="9" t="str">
        <f>IF('Input data'!H280="","",'Input data'!H280)</f>
        <v/>
      </c>
      <c r="I274" s="4" t="str">
        <f t="shared" si="12"/>
        <v>No</v>
      </c>
      <c r="J274" s="20" t="str">
        <f t="shared" si="13"/>
        <v/>
      </c>
      <c r="K274" s="9" t="str">
        <f t="shared" si="14"/>
        <v/>
      </c>
      <c r="L274" s="9" t="str">
        <f>IF(AND(I274="Yes",'Input data'!I280=""),10,IF(I274="Yes",'Input data'!I280/J274,""))</f>
        <v/>
      </c>
      <c r="M274" s="21" t="str">
        <f>IF(AND(I274="Yes",'Input data'!J280=""),2,IF(I274="Yes",'Input data'!J280,""))</f>
        <v/>
      </c>
      <c r="N274" s="4" t="str">
        <f>IF(AND(I274="Yes",'Input data'!K280=""),"No",IF(I274="Yes",'Input data'!K280,""))</f>
        <v/>
      </c>
      <c r="O274" s="6" t="str">
        <f>IF(AND(I274="Yes",'Input data'!L280=""),3.5,IF(I274="Yes",'Input data'!L280,""))</f>
        <v/>
      </c>
      <c r="P274" s="6" t="str">
        <f>IF(AND(I274="Yes",'Input data'!M280=""),0.5,IF(I274="Yes",'Input data'!M280,""))</f>
        <v/>
      </c>
      <c r="Q274" s="21" t="str">
        <f>IF(AND(I274="Yes",'Input data'!N280=""),2,IF(I274="Yes",'Input data'!N280,""))</f>
        <v/>
      </c>
      <c r="R274" s="4" t="str">
        <f>IF(AND(I274="Yes",'Input data'!O280=""),"No",IF(I274="Yes",'Input data'!O280,""))</f>
        <v/>
      </c>
      <c r="S274" s="4" t="str">
        <f>IF(AND(I274="Yes",'Input data'!P280=""),"No",IF(I274="Yes",'Input data'!P280,""))</f>
        <v/>
      </c>
      <c r="T274" s="21" t="str">
        <f>IF(AND(I274="Yes",'Input data'!Q280=""),0,IF(I274="Yes",'Input data'!Q280/J274,""))</f>
        <v/>
      </c>
      <c r="U274" s="22" t="str">
        <f>IF(AND(I274="Yes",'Input data'!R280=""),80,IF(I274="Yes",'Input data'!R280,""))</f>
        <v/>
      </c>
    </row>
    <row r="275" spans="1:21" x14ac:dyDescent="0.3">
      <c r="A275" s="4" t="str">
        <f>IF('Input data'!A281="","",'Input data'!A281)</f>
        <v/>
      </c>
      <c r="B275" s="4" t="str">
        <f>IF('Input data'!B281="","",'Input data'!B281)</f>
        <v/>
      </c>
      <c r="C275" s="4" t="str">
        <f>IF('Input data'!C281="","",'Input data'!C281)</f>
        <v/>
      </c>
      <c r="D275" s="4" t="str">
        <f>IF('Input data'!D281="","",'Input data'!D281)</f>
        <v/>
      </c>
      <c r="E275" s="4" t="str">
        <f>IF('Input data'!E281="","",'Input data'!E281)</f>
        <v/>
      </c>
      <c r="F275" s="4" t="str">
        <f>IF('Input data'!F281="","",'Input data'!F281)</f>
        <v/>
      </c>
      <c r="G275" s="20" t="str">
        <f>IF('Input data'!G281=0,"",'Input data'!G281)</f>
        <v/>
      </c>
      <c r="H275" s="9" t="str">
        <f>IF('Input data'!H281="","",'Input data'!H281)</f>
        <v/>
      </c>
      <c r="I275" s="4" t="str">
        <f t="shared" si="12"/>
        <v>No</v>
      </c>
      <c r="J275" s="20" t="str">
        <f t="shared" si="13"/>
        <v/>
      </c>
      <c r="K275" s="9" t="str">
        <f t="shared" si="14"/>
        <v/>
      </c>
      <c r="L275" s="9" t="str">
        <f>IF(AND(I275="Yes",'Input data'!I281=""),10,IF(I275="Yes",'Input data'!I281/J275,""))</f>
        <v/>
      </c>
      <c r="M275" s="21" t="str">
        <f>IF(AND(I275="Yes",'Input data'!J281=""),2,IF(I275="Yes",'Input data'!J281,""))</f>
        <v/>
      </c>
      <c r="N275" s="4" t="str">
        <f>IF(AND(I275="Yes",'Input data'!K281=""),"No",IF(I275="Yes",'Input data'!K281,""))</f>
        <v/>
      </c>
      <c r="O275" s="6" t="str">
        <f>IF(AND(I275="Yes",'Input data'!L281=""),3.5,IF(I275="Yes",'Input data'!L281,""))</f>
        <v/>
      </c>
      <c r="P275" s="6" t="str">
        <f>IF(AND(I275="Yes",'Input data'!M281=""),0.5,IF(I275="Yes",'Input data'!M281,""))</f>
        <v/>
      </c>
      <c r="Q275" s="21" t="str">
        <f>IF(AND(I275="Yes",'Input data'!N281=""),2,IF(I275="Yes",'Input data'!N281,""))</f>
        <v/>
      </c>
      <c r="R275" s="4" t="str">
        <f>IF(AND(I275="Yes",'Input data'!O281=""),"No",IF(I275="Yes",'Input data'!O281,""))</f>
        <v/>
      </c>
      <c r="S275" s="4" t="str">
        <f>IF(AND(I275="Yes",'Input data'!P281=""),"No",IF(I275="Yes",'Input data'!P281,""))</f>
        <v/>
      </c>
      <c r="T275" s="21" t="str">
        <f>IF(AND(I275="Yes",'Input data'!Q281=""),0,IF(I275="Yes",'Input data'!Q281/J275,""))</f>
        <v/>
      </c>
      <c r="U275" s="22" t="str">
        <f>IF(AND(I275="Yes",'Input data'!R281=""),80,IF(I275="Yes",'Input data'!R281,""))</f>
        <v/>
      </c>
    </row>
    <row r="276" spans="1:21" x14ac:dyDescent="0.3">
      <c r="A276" s="4" t="str">
        <f>IF('Input data'!A282="","",'Input data'!A282)</f>
        <v/>
      </c>
      <c r="B276" s="4" t="str">
        <f>IF('Input data'!B282="","",'Input data'!B282)</f>
        <v/>
      </c>
      <c r="C276" s="4" t="str">
        <f>IF('Input data'!C282="","",'Input data'!C282)</f>
        <v/>
      </c>
      <c r="D276" s="4" t="str">
        <f>IF('Input data'!D282="","",'Input data'!D282)</f>
        <v/>
      </c>
      <c r="E276" s="4" t="str">
        <f>IF('Input data'!E282="","",'Input data'!E282)</f>
        <v/>
      </c>
      <c r="F276" s="4" t="str">
        <f>IF('Input data'!F282="","",'Input data'!F282)</f>
        <v/>
      </c>
      <c r="G276" s="20" t="str">
        <f>IF('Input data'!G282=0,"",'Input data'!G282)</f>
        <v/>
      </c>
      <c r="H276" s="9" t="str">
        <f>IF('Input data'!H282="","",'Input data'!H282)</f>
        <v/>
      </c>
      <c r="I276" s="4" t="str">
        <f t="shared" si="12"/>
        <v>No</v>
      </c>
      <c r="J276" s="20" t="str">
        <f t="shared" si="13"/>
        <v/>
      </c>
      <c r="K276" s="9" t="str">
        <f t="shared" si="14"/>
        <v/>
      </c>
      <c r="L276" s="9" t="str">
        <f>IF(AND(I276="Yes",'Input data'!I282=""),10,IF(I276="Yes",'Input data'!I282/J276,""))</f>
        <v/>
      </c>
      <c r="M276" s="21" t="str">
        <f>IF(AND(I276="Yes",'Input data'!J282=""),2,IF(I276="Yes",'Input data'!J282,""))</f>
        <v/>
      </c>
      <c r="N276" s="4" t="str">
        <f>IF(AND(I276="Yes",'Input data'!K282=""),"No",IF(I276="Yes",'Input data'!K282,""))</f>
        <v/>
      </c>
      <c r="O276" s="6" t="str">
        <f>IF(AND(I276="Yes",'Input data'!L282=""),3.5,IF(I276="Yes",'Input data'!L282,""))</f>
        <v/>
      </c>
      <c r="P276" s="6" t="str">
        <f>IF(AND(I276="Yes",'Input data'!M282=""),0.5,IF(I276="Yes",'Input data'!M282,""))</f>
        <v/>
      </c>
      <c r="Q276" s="21" t="str">
        <f>IF(AND(I276="Yes",'Input data'!N282=""),2,IF(I276="Yes",'Input data'!N282,""))</f>
        <v/>
      </c>
      <c r="R276" s="4" t="str">
        <f>IF(AND(I276="Yes",'Input data'!O282=""),"No",IF(I276="Yes",'Input data'!O282,""))</f>
        <v/>
      </c>
      <c r="S276" s="4" t="str">
        <f>IF(AND(I276="Yes",'Input data'!P282=""),"No",IF(I276="Yes",'Input data'!P282,""))</f>
        <v/>
      </c>
      <c r="T276" s="21" t="str">
        <f>IF(AND(I276="Yes",'Input data'!Q282=""),0,IF(I276="Yes",'Input data'!Q282/J276,""))</f>
        <v/>
      </c>
      <c r="U276" s="22" t="str">
        <f>IF(AND(I276="Yes",'Input data'!R282=""),80,IF(I276="Yes",'Input data'!R282,""))</f>
        <v/>
      </c>
    </row>
    <row r="277" spans="1:21" x14ac:dyDescent="0.3">
      <c r="A277" s="4" t="str">
        <f>IF('Input data'!A283="","",'Input data'!A283)</f>
        <v/>
      </c>
      <c r="B277" s="4" t="str">
        <f>IF('Input data'!B283="","",'Input data'!B283)</f>
        <v/>
      </c>
      <c r="C277" s="4" t="str">
        <f>IF('Input data'!C283="","",'Input data'!C283)</f>
        <v/>
      </c>
      <c r="D277" s="4" t="str">
        <f>IF('Input data'!D283="","",'Input data'!D283)</f>
        <v/>
      </c>
      <c r="E277" s="4" t="str">
        <f>IF('Input data'!E283="","",'Input data'!E283)</f>
        <v/>
      </c>
      <c r="F277" s="4" t="str">
        <f>IF('Input data'!F283="","",'Input data'!F283)</f>
        <v/>
      </c>
      <c r="G277" s="20" t="str">
        <f>IF('Input data'!G283=0,"",'Input data'!G283)</f>
        <v/>
      </c>
      <c r="H277" s="9" t="str">
        <f>IF('Input data'!H283="","",'Input data'!H283)</f>
        <v/>
      </c>
      <c r="I277" s="4" t="str">
        <f t="shared" si="12"/>
        <v>No</v>
      </c>
      <c r="J277" s="20" t="str">
        <f t="shared" si="13"/>
        <v/>
      </c>
      <c r="K277" s="9" t="str">
        <f t="shared" si="14"/>
        <v/>
      </c>
      <c r="L277" s="9" t="str">
        <f>IF(AND(I277="Yes",'Input data'!I283=""),10,IF(I277="Yes",'Input data'!I283/J277,""))</f>
        <v/>
      </c>
      <c r="M277" s="21" t="str">
        <f>IF(AND(I277="Yes",'Input data'!J283=""),2,IF(I277="Yes",'Input data'!J283,""))</f>
        <v/>
      </c>
      <c r="N277" s="4" t="str">
        <f>IF(AND(I277="Yes",'Input data'!K283=""),"No",IF(I277="Yes",'Input data'!K283,""))</f>
        <v/>
      </c>
      <c r="O277" s="6" t="str">
        <f>IF(AND(I277="Yes",'Input data'!L283=""),3.5,IF(I277="Yes",'Input data'!L283,""))</f>
        <v/>
      </c>
      <c r="P277" s="6" t="str">
        <f>IF(AND(I277="Yes",'Input data'!M283=""),0.5,IF(I277="Yes",'Input data'!M283,""))</f>
        <v/>
      </c>
      <c r="Q277" s="21" t="str">
        <f>IF(AND(I277="Yes",'Input data'!N283=""),2,IF(I277="Yes",'Input data'!N283,""))</f>
        <v/>
      </c>
      <c r="R277" s="4" t="str">
        <f>IF(AND(I277="Yes",'Input data'!O283=""),"No",IF(I277="Yes",'Input data'!O283,""))</f>
        <v/>
      </c>
      <c r="S277" s="4" t="str">
        <f>IF(AND(I277="Yes",'Input data'!P283=""),"No",IF(I277="Yes",'Input data'!P283,""))</f>
        <v/>
      </c>
      <c r="T277" s="21" t="str">
        <f>IF(AND(I277="Yes",'Input data'!Q283=""),0,IF(I277="Yes",'Input data'!Q283/J277,""))</f>
        <v/>
      </c>
      <c r="U277" s="22" t="str">
        <f>IF(AND(I277="Yes",'Input data'!R283=""),80,IF(I277="Yes",'Input data'!R283,""))</f>
        <v/>
      </c>
    </row>
    <row r="278" spans="1:21" x14ac:dyDescent="0.3">
      <c r="A278" s="4" t="str">
        <f>IF('Input data'!A284="","",'Input data'!A284)</f>
        <v/>
      </c>
      <c r="B278" s="4" t="str">
        <f>IF('Input data'!B284="","",'Input data'!B284)</f>
        <v/>
      </c>
      <c r="C278" s="4" t="str">
        <f>IF('Input data'!C284="","",'Input data'!C284)</f>
        <v/>
      </c>
      <c r="D278" s="4" t="str">
        <f>IF('Input data'!D284="","",'Input data'!D284)</f>
        <v/>
      </c>
      <c r="E278" s="4" t="str">
        <f>IF('Input data'!E284="","",'Input data'!E284)</f>
        <v/>
      </c>
      <c r="F278" s="4" t="str">
        <f>IF('Input data'!F284="","",'Input data'!F284)</f>
        <v/>
      </c>
      <c r="G278" s="20" t="str">
        <f>IF('Input data'!G284=0,"",'Input data'!G284)</f>
        <v/>
      </c>
      <c r="H278" s="9" t="str">
        <f>IF('Input data'!H284="","",'Input data'!H284)</f>
        <v/>
      </c>
      <c r="I278" s="4" t="str">
        <f t="shared" si="12"/>
        <v>No</v>
      </c>
      <c r="J278" s="20" t="str">
        <f t="shared" si="13"/>
        <v/>
      </c>
      <c r="K278" s="9" t="str">
        <f t="shared" si="14"/>
        <v/>
      </c>
      <c r="L278" s="9" t="str">
        <f>IF(AND(I278="Yes",'Input data'!I284=""),10,IF(I278="Yes",'Input data'!I284/J278,""))</f>
        <v/>
      </c>
      <c r="M278" s="21" t="str">
        <f>IF(AND(I278="Yes",'Input data'!J284=""),2,IF(I278="Yes",'Input data'!J284,""))</f>
        <v/>
      </c>
      <c r="N278" s="4" t="str">
        <f>IF(AND(I278="Yes",'Input data'!K284=""),"No",IF(I278="Yes",'Input data'!K284,""))</f>
        <v/>
      </c>
      <c r="O278" s="6" t="str">
        <f>IF(AND(I278="Yes",'Input data'!L284=""),3.5,IF(I278="Yes",'Input data'!L284,""))</f>
        <v/>
      </c>
      <c r="P278" s="6" t="str">
        <f>IF(AND(I278="Yes",'Input data'!M284=""),0.5,IF(I278="Yes",'Input data'!M284,""))</f>
        <v/>
      </c>
      <c r="Q278" s="21" t="str">
        <f>IF(AND(I278="Yes",'Input data'!N284=""),2,IF(I278="Yes",'Input data'!N284,""))</f>
        <v/>
      </c>
      <c r="R278" s="4" t="str">
        <f>IF(AND(I278="Yes",'Input data'!O284=""),"No",IF(I278="Yes",'Input data'!O284,""))</f>
        <v/>
      </c>
      <c r="S278" s="4" t="str">
        <f>IF(AND(I278="Yes",'Input data'!P284=""),"No",IF(I278="Yes",'Input data'!P284,""))</f>
        <v/>
      </c>
      <c r="T278" s="21" t="str">
        <f>IF(AND(I278="Yes",'Input data'!Q284=""),0,IF(I278="Yes",'Input data'!Q284/J278,""))</f>
        <v/>
      </c>
      <c r="U278" s="22" t="str">
        <f>IF(AND(I278="Yes",'Input data'!R284=""),80,IF(I278="Yes",'Input data'!R284,""))</f>
        <v/>
      </c>
    </row>
    <row r="279" spans="1:21" x14ac:dyDescent="0.3">
      <c r="A279" s="4" t="str">
        <f>IF('Input data'!A285="","",'Input data'!A285)</f>
        <v/>
      </c>
      <c r="B279" s="4" t="str">
        <f>IF('Input data'!B285="","",'Input data'!B285)</f>
        <v/>
      </c>
      <c r="C279" s="4" t="str">
        <f>IF('Input data'!C285="","",'Input data'!C285)</f>
        <v/>
      </c>
      <c r="D279" s="4" t="str">
        <f>IF('Input data'!D285="","",'Input data'!D285)</f>
        <v/>
      </c>
      <c r="E279" s="4" t="str">
        <f>IF('Input data'!E285="","",'Input data'!E285)</f>
        <v/>
      </c>
      <c r="F279" s="4" t="str">
        <f>IF('Input data'!F285="","",'Input data'!F285)</f>
        <v/>
      </c>
      <c r="G279" s="20" t="str">
        <f>IF('Input data'!G285=0,"",'Input data'!G285)</f>
        <v/>
      </c>
      <c r="H279" s="9" t="str">
        <f>IF('Input data'!H285="","",'Input data'!H285)</f>
        <v/>
      </c>
      <c r="I279" s="4" t="str">
        <f t="shared" si="12"/>
        <v>No</v>
      </c>
      <c r="J279" s="20" t="str">
        <f t="shared" si="13"/>
        <v/>
      </c>
      <c r="K279" s="9" t="str">
        <f t="shared" si="14"/>
        <v/>
      </c>
      <c r="L279" s="9" t="str">
        <f>IF(AND(I279="Yes",'Input data'!I285=""),10,IF(I279="Yes",'Input data'!I285/J279,""))</f>
        <v/>
      </c>
      <c r="M279" s="21" t="str">
        <f>IF(AND(I279="Yes",'Input data'!J285=""),2,IF(I279="Yes",'Input data'!J285,""))</f>
        <v/>
      </c>
      <c r="N279" s="4" t="str">
        <f>IF(AND(I279="Yes",'Input data'!K285=""),"No",IF(I279="Yes",'Input data'!K285,""))</f>
        <v/>
      </c>
      <c r="O279" s="6" t="str">
        <f>IF(AND(I279="Yes",'Input data'!L285=""),3.5,IF(I279="Yes",'Input data'!L285,""))</f>
        <v/>
      </c>
      <c r="P279" s="6" t="str">
        <f>IF(AND(I279="Yes",'Input data'!M285=""),0.5,IF(I279="Yes",'Input data'!M285,""))</f>
        <v/>
      </c>
      <c r="Q279" s="21" t="str">
        <f>IF(AND(I279="Yes",'Input data'!N285=""),2,IF(I279="Yes",'Input data'!N285,""))</f>
        <v/>
      </c>
      <c r="R279" s="4" t="str">
        <f>IF(AND(I279="Yes",'Input data'!O285=""),"No",IF(I279="Yes",'Input data'!O285,""))</f>
        <v/>
      </c>
      <c r="S279" s="4" t="str">
        <f>IF(AND(I279="Yes",'Input data'!P285=""),"No",IF(I279="Yes",'Input data'!P285,""))</f>
        <v/>
      </c>
      <c r="T279" s="21" t="str">
        <f>IF(AND(I279="Yes",'Input data'!Q285=""),0,IF(I279="Yes",'Input data'!Q285/J279,""))</f>
        <v/>
      </c>
      <c r="U279" s="22" t="str">
        <f>IF(AND(I279="Yes",'Input data'!R285=""),80,IF(I279="Yes",'Input data'!R285,""))</f>
        <v/>
      </c>
    </row>
    <row r="280" spans="1:21" x14ac:dyDescent="0.3">
      <c r="A280" s="4" t="str">
        <f>IF('Input data'!A286="","",'Input data'!A286)</f>
        <v/>
      </c>
      <c r="B280" s="4" t="str">
        <f>IF('Input data'!B286="","",'Input data'!B286)</f>
        <v/>
      </c>
      <c r="C280" s="4" t="str">
        <f>IF('Input data'!C286="","",'Input data'!C286)</f>
        <v/>
      </c>
      <c r="D280" s="4" t="str">
        <f>IF('Input data'!D286="","",'Input data'!D286)</f>
        <v/>
      </c>
      <c r="E280" s="4" t="str">
        <f>IF('Input data'!E286="","",'Input data'!E286)</f>
        <v/>
      </c>
      <c r="F280" s="4" t="str">
        <f>IF('Input data'!F286="","",'Input data'!F286)</f>
        <v/>
      </c>
      <c r="G280" s="20" t="str">
        <f>IF('Input data'!G286=0,"",'Input data'!G286)</f>
        <v/>
      </c>
      <c r="H280" s="9" t="str">
        <f>IF('Input data'!H286="","",'Input data'!H286)</f>
        <v/>
      </c>
      <c r="I280" s="4" t="str">
        <f t="shared" si="12"/>
        <v>No</v>
      </c>
      <c r="J280" s="20" t="str">
        <f t="shared" si="13"/>
        <v/>
      </c>
      <c r="K280" s="9" t="str">
        <f t="shared" si="14"/>
        <v/>
      </c>
      <c r="L280" s="9" t="str">
        <f>IF(AND(I280="Yes",'Input data'!I286=""),10,IF(I280="Yes",'Input data'!I286/J280,""))</f>
        <v/>
      </c>
      <c r="M280" s="21" t="str">
        <f>IF(AND(I280="Yes",'Input data'!J286=""),2,IF(I280="Yes",'Input data'!J286,""))</f>
        <v/>
      </c>
      <c r="N280" s="4" t="str">
        <f>IF(AND(I280="Yes",'Input data'!K286=""),"No",IF(I280="Yes",'Input data'!K286,""))</f>
        <v/>
      </c>
      <c r="O280" s="6" t="str">
        <f>IF(AND(I280="Yes",'Input data'!L286=""),3.5,IF(I280="Yes",'Input data'!L286,""))</f>
        <v/>
      </c>
      <c r="P280" s="6" t="str">
        <f>IF(AND(I280="Yes",'Input data'!M286=""),0.5,IF(I280="Yes",'Input data'!M286,""))</f>
        <v/>
      </c>
      <c r="Q280" s="21" t="str">
        <f>IF(AND(I280="Yes",'Input data'!N286=""),2,IF(I280="Yes",'Input data'!N286,""))</f>
        <v/>
      </c>
      <c r="R280" s="4" t="str">
        <f>IF(AND(I280="Yes",'Input data'!O286=""),"No",IF(I280="Yes",'Input data'!O286,""))</f>
        <v/>
      </c>
      <c r="S280" s="4" t="str">
        <f>IF(AND(I280="Yes",'Input data'!P286=""),"No",IF(I280="Yes",'Input data'!P286,""))</f>
        <v/>
      </c>
      <c r="T280" s="21" t="str">
        <f>IF(AND(I280="Yes",'Input data'!Q286=""),0,IF(I280="Yes",'Input data'!Q286/J280,""))</f>
        <v/>
      </c>
      <c r="U280" s="22" t="str">
        <f>IF(AND(I280="Yes",'Input data'!R286=""),80,IF(I280="Yes",'Input data'!R286,""))</f>
        <v/>
      </c>
    </row>
    <row r="281" spans="1:21" x14ac:dyDescent="0.3">
      <c r="A281" s="4" t="str">
        <f>IF('Input data'!A287="","",'Input data'!A287)</f>
        <v/>
      </c>
      <c r="B281" s="4" t="str">
        <f>IF('Input data'!B287="","",'Input data'!B287)</f>
        <v/>
      </c>
      <c r="C281" s="4" t="str">
        <f>IF('Input data'!C287="","",'Input data'!C287)</f>
        <v/>
      </c>
      <c r="D281" s="4" t="str">
        <f>IF('Input data'!D287="","",'Input data'!D287)</f>
        <v/>
      </c>
      <c r="E281" s="4" t="str">
        <f>IF('Input data'!E287="","",'Input data'!E287)</f>
        <v/>
      </c>
      <c r="F281" s="4" t="str">
        <f>IF('Input data'!F287="","",'Input data'!F287)</f>
        <v/>
      </c>
      <c r="G281" s="20" t="str">
        <f>IF('Input data'!G287=0,"",'Input data'!G287)</f>
        <v/>
      </c>
      <c r="H281" s="9" t="str">
        <f>IF('Input data'!H287="","",'Input data'!H287)</f>
        <v/>
      </c>
      <c r="I281" s="4" t="str">
        <f t="shared" si="12"/>
        <v>No</v>
      </c>
      <c r="J281" s="20" t="str">
        <f t="shared" si="13"/>
        <v/>
      </c>
      <c r="K281" s="9" t="str">
        <f t="shared" si="14"/>
        <v/>
      </c>
      <c r="L281" s="9" t="str">
        <f>IF(AND(I281="Yes",'Input data'!I287=""),10,IF(I281="Yes",'Input data'!I287/J281,""))</f>
        <v/>
      </c>
      <c r="M281" s="21" t="str">
        <f>IF(AND(I281="Yes",'Input data'!J287=""),2,IF(I281="Yes",'Input data'!J287,""))</f>
        <v/>
      </c>
      <c r="N281" s="4" t="str">
        <f>IF(AND(I281="Yes",'Input data'!K287=""),"No",IF(I281="Yes",'Input data'!K287,""))</f>
        <v/>
      </c>
      <c r="O281" s="6" t="str">
        <f>IF(AND(I281="Yes",'Input data'!L287=""),3.5,IF(I281="Yes",'Input data'!L287,""))</f>
        <v/>
      </c>
      <c r="P281" s="6" t="str">
        <f>IF(AND(I281="Yes",'Input data'!M287=""),0.5,IF(I281="Yes",'Input data'!M287,""))</f>
        <v/>
      </c>
      <c r="Q281" s="21" t="str">
        <f>IF(AND(I281="Yes",'Input data'!N287=""),2,IF(I281="Yes",'Input data'!N287,""))</f>
        <v/>
      </c>
      <c r="R281" s="4" t="str">
        <f>IF(AND(I281="Yes",'Input data'!O287=""),"No",IF(I281="Yes",'Input data'!O287,""))</f>
        <v/>
      </c>
      <c r="S281" s="4" t="str">
        <f>IF(AND(I281="Yes",'Input data'!P287=""),"No",IF(I281="Yes",'Input data'!P287,""))</f>
        <v/>
      </c>
      <c r="T281" s="21" t="str">
        <f>IF(AND(I281="Yes",'Input data'!Q287=""),0,IF(I281="Yes",'Input data'!Q287/J281,""))</f>
        <v/>
      </c>
      <c r="U281" s="22" t="str">
        <f>IF(AND(I281="Yes",'Input data'!R287=""),80,IF(I281="Yes",'Input data'!R287,""))</f>
        <v/>
      </c>
    </row>
    <row r="282" spans="1:21" x14ac:dyDescent="0.3">
      <c r="A282" s="4" t="str">
        <f>IF('Input data'!A288="","",'Input data'!A288)</f>
        <v/>
      </c>
      <c r="B282" s="4" t="str">
        <f>IF('Input data'!B288="","",'Input data'!B288)</f>
        <v/>
      </c>
      <c r="C282" s="4" t="str">
        <f>IF('Input data'!C288="","",'Input data'!C288)</f>
        <v/>
      </c>
      <c r="D282" s="4" t="str">
        <f>IF('Input data'!D288="","",'Input data'!D288)</f>
        <v/>
      </c>
      <c r="E282" s="4" t="str">
        <f>IF('Input data'!E288="","",'Input data'!E288)</f>
        <v/>
      </c>
      <c r="F282" s="4" t="str">
        <f>IF('Input data'!F288="","",'Input data'!F288)</f>
        <v/>
      </c>
      <c r="G282" s="20" t="str">
        <f>IF('Input data'!G288=0,"",'Input data'!G288)</f>
        <v/>
      </c>
      <c r="H282" s="9" t="str">
        <f>IF('Input data'!H288="","",'Input data'!H288)</f>
        <v/>
      </c>
      <c r="I282" s="4" t="str">
        <f t="shared" si="12"/>
        <v>No</v>
      </c>
      <c r="J282" s="20" t="str">
        <f t="shared" si="13"/>
        <v/>
      </c>
      <c r="K282" s="9" t="str">
        <f t="shared" si="14"/>
        <v/>
      </c>
      <c r="L282" s="9" t="str">
        <f>IF(AND(I282="Yes",'Input data'!I288=""),10,IF(I282="Yes",'Input data'!I288/J282,""))</f>
        <v/>
      </c>
      <c r="M282" s="21" t="str">
        <f>IF(AND(I282="Yes",'Input data'!J288=""),2,IF(I282="Yes",'Input data'!J288,""))</f>
        <v/>
      </c>
      <c r="N282" s="4" t="str">
        <f>IF(AND(I282="Yes",'Input data'!K288=""),"No",IF(I282="Yes",'Input data'!K288,""))</f>
        <v/>
      </c>
      <c r="O282" s="6" t="str">
        <f>IF(AND(I282="Yes",'Input data'!L288=""),3.5,IF(I282="Yes",'Input data'!L288,""))</f>
        <v/>
      </c>
      <c r="P282" s="6" t="str">
        <f>IF(AND(I282="Yes",'Input data'!M288=""),0.5,IF(I282="Yes",'Input data'!M288,""))</f>
        <v/>
      </c>
      <c r="Q282" s="21" t="str">
        <f>IF(AND(I282="Yes",'Input data'!N288=""),2,IF(I282="Yes",'Input data'!N288,""))</f>
        <v/>
      </c>
      <c r="R282" s="4" t="str">
        <f>IF(AND(I282="Yes",'Input data'!O288=""),"No",IF(I282="Yes",'Input data'!O288,""))</f>
        <v/>
      </c>
      <c r="S282" s="4" t="str">
        <f>IF(AND(I282="Yes",'Input data'!P288=""),"No",IF(I282="Yes",'Input data'!P288,""))</f>
        <v/>
      </c>
      <c r="T282" s="21" t="str">
        <f>IF(AND(I282="Yes",'Input data'!Q288=""),0,IF(I282="Yes",'Input data'!Q288/J282,""))</f>
        <v/>
      </c>
      <c r="U282" s="22" t="str">
        <f>IF(AND(I282="Yes",'Input data'!R288=""),80,IF(I282="Yes",'Input data'!R288,""))</f>
        <v/>
      </c>
    </row>
    <row r="283" spans="1:21" x14ac:dyDescent="0.3">
      <c r="A283" s="4" t="str">
        <f>IF('Input data'!A289="","",'Input data'!A289)</f>
        <v/>
      </c>
      <c r="B283" s="4" t="str">
        <f>IF('Input data'!B289="","",'Input data'!B289)</f>
        <v/>
      </c>
      <c r="C283" s="4" t="str">
        <f>IF('Input data'!C289="","",'Input data'!C289)</f>
        <v/>
      </c>
      <c r="D283" s="4" t="str">
        <f>IF('Input data'!D289="","",'Input data'!D289)</f>
        <v/>
      </c>
      <c r="E283" s="4" t="str">
        <f>IF('Input data'!E289="","",'Input data'!E289)</f>
        <v/>
      </c>
      <c r="F283" s="4" t="str">
        <f>IF('Input data'!F289="","",'Input data'!F289)</f>
        <v/>
      </c>
      <c r="G283" s="20" t="str">
        <f>IF('Input data'!G289=0,"",'Input data'!G289)</f>
        <v/>
      </c>
      <c r="H283" s="9" t="str">
        <f>IF('Input data'!H289="","",'Input data'!H289)</f>
        <v/>
      </c>
      <c r="I283" s="4" t="str">
        <f t="shared" si="12"/>
        <v>No</v>
      </c>
      <c r="J283" s="20" t="str">
        <f t="shared" si="13"/>
        <v/>
      </c>
      <c r="K283" s="9" t="str">
        <f t="shared" si="14"/>
        <v/>
      </c>
      <c r="L283" s="9" t="str">
        <f>IF(AND(I283="Yes",'Input data'!I289=""),10,IF(I283="Yes",'Input data'!I289/J283,""))</f>
        <v/>
      </c>
      <c r="M283" s="21" t="str">
        <f>IF(AND(I283="Yes",'Input data'!J289=""),2,IF(I283="Yes",'Input data'!J289,""))</f>
        <v/>
      </c>
      <c r="N283" s="4" t="str">
        <f>IF(AND(I283="Yes",'Input data'!K289=""),"No",IF(I283="Yes",'Input data'!K289,""))</f>
        <v/>
      </c>
      <c r="O283" s="6" t="str">
        <f>IF(AND(I283="Yes",'Input data'!L289=""),3.5,IF(I283="Yes",'Input data'!L289,""))</f>
        <v/>
      </c>
      <c r="P283" s="6" t="str">
        <f>IF(AND(I283="Yes",'Input data'!M289=""),0.5,IF(I283="Yes",'Input data'!M289,""))</f>
        <v/>
      </c>
      <c r="Q283" s="21" t="str">
        <f>IF(AND(I283="Yes",'Input data'!N289=""),2,IF(I283="Yes",'Input data'!N289,""))</f>
        <v/>
      </c>
      <c r="R283" s="4" t="str">
        <f>IF(AND(I283="Yes",'Input data'!O289=""),"No",IF(I283="Yes",'Input data'!O289,""))</f>
        <v/>
      </c>
      <c r="S283" s="4" t="str">
        <f>IF(AND(I283="Yes",'Input data'!P289=""),"No",IF(I283="Yes",'Input data'!P289,""))</f>
        <v/>
      </c>
      <c r="T283" s="21" t="str">
        <f>IF(AND(I283="Yes",'Input data'!Q289=""),0,IF(I283="Yes",'Input data'!Q289/J283,""))</f>
        <v/>
      </c>
      <c r="U283" s="22" t="str">
        <f>IF(AND(I283="Yes",'Input data'!R289=""),80,IF(I283="Yes",'Input data'!R289,""))</f>
        <v/>
      </c>
    </row>
    <row r="284" spans="1:21" x14ac:dyDescent="0.3">
      <c r="A284" s="4" t="str">
        <f>IF('Input data'!A290="","",'Input data'!A290)</f>
        <v/>
      </c>
      <c r="B284" s="4" t="str">
        <f>IF('Input data'!B290="","",'Input data'!B290)</f>
        <v/>
      </c>
      <c r="C284" s="4" t="str">
        <f>IF('Input data'!C290="","",'Input data'!C290)</f>
        <v/>
      </c>
      <c r="D284" s="4" t="str">
        <f>IF('Input data'!D290="","",'Input data'!D290)</f>
        <v/>
      </c>
      <c r="E284" s="4" t="str">
        <f>IF('Input data'!E290="","",'Input data'!E290)</f>
        <v/>
      </c>
      <c r="F284" s="4" t="str">
        <f>IF('Input data'!F290="","",'Input data'!F290)</f>
        <v/>
      </c>
      <c r="G284" s="20" t="str">
        <f>IF('Input data'!G290=0,"",'Input data'!G290)</f>
        <v/>
      </c>
      <c r="H284" s="9" t="str">
        <f>IF('Input data'!H290="","",'Input data'!H290)</f>
        <v/>
      </c>
      <c r="I284" s="4" t="str">
        <f t="shared" si="12"/>
        <v>No</v>
      </c>
      <c r="J284" s="20" t="str">
        <f t="shared" si="13"/>
        <v/>
      </c>
      <c r="K284" s="9" t="str">
        <f t="shared" si="14"/>
        <v/>
      </c>
      <c r="L284" s="9" t="str">
        <f>IF(AND(I284="Yes",'Input data'!I290=""),10,IF(I284="Yes",'Input data'!I290/J284,""))</f>
        <v/>
      </c>
      <c r="M284" s="21" t="str">
        <f>IF(AND(I284="Yes",'Input data'!J290=""),2,IF(I284="Yes",'Input data'!J290,""))</f>
        <v/>
      </c>
      <c r="N284" s="4" t="str">
        <f>IF(AND(I284="Yes",'Input data'!K290=""),"No",IF(I284="Yes",'Input data'!K290,""))</f>
        <v/>
      </c>
      <c r="O284" s="6" t="str">
        <f>IF(AND(I284="Yes",'Input data'!L290=""),3.5,IF(I284="Yes",'Input data'!L290,""))</f>
        <v/>
      </c>
      <c r="P284" s="6" t="str">
        <f>IF(AND(I284="Yes",'Input data'!M290=""),0.5,IF(I284="Yes",'Input data'!M290,""))</f>
        <v/>
      </c>
      <c r="Q284" s="21" t="str">
        <f>IF(AND(I284="Yes",'Input data'!N290=""),2,IF(I284="Yes",'Input data'!N290,""))</f>
        <v/>
      </c>
      <c r="R284" s="4" t="str">
        <f>IF(AND(I284="Yes",'Input data'!O290=""),"No",IF(I284="Yes",'Input data'!O290,""))</f>
        <v/>
      </c>
      <c r="S284" s="4" t="str">
        <f>IF(AND(I284="Yes",'Input data'!P290=""),"No",IF(I284="Yes",'Input data'!P290,""))</f>
        <v/>
      </c>
      <c r="T284" s="21" t="str">
        <f>IF(AND(I284="Yes",'Input data'!Q290=""),0,IF(I284="Yes",'Input data'!Q290/J284,""))</f>
        <v/>
      </c>
      <c r="U284" s="22" t="str">
        <f>IF(AND(I284="Yes",'Input data'!R290=""),80,IF(I284="Yes",'Input data'!R290,""))</f>
        <v/>
      </c>
    </row>
    <row r="285" spans="1:21" x14ac:dyDescent="0.3">
      <c r="A285" s="4" t="str">
        <f>IF('Input data'!A291="","",'Input data'!A291)</f>
        <v/>
      </c>
      <c r="B285" s="4" t="str">
        <f>IF('Input data'!B291="","",'Input data'!B291)</f>
        <v/>
      </c>
      <c r="C285" s="4" t="str">
        <f>IF('Input data'!C291="","",'Input data'!C291)</f>
        <v/>
      </c>
      <c r="D285" s="4" t="str">
        <f>IF('Input data'!D291="","",'Input data'!D291)</f>
        <v/>
      </c>
      <c r="E285" s="4" t="str">
        <f>IF('Input data'!E291="","",'Input data'!E291)</f>
        <v/>
      </c>
      <c r="F285" s="4" t="str">
        <f>IF('Input data'!F291="","",'Input data'!F291)</f>
        <v/>
      </c>
      <c r="G285" s="20" t="str">
        <f>IF('Input data'!G291=0,"",'Input data'!G291)</f>
        <v/>
      </c>
      <c r="H285" s="9" t="str">
        <f>IF('Input data'!H291="","",'Input data'!H291)</f>
        <v/>
      </c>
      <c r="I285" s="4" t="str">
        <f t="shared" si="12"/>
        <v>No</v>
      </c>
      <c r="J285" s="20" t="str">
        <f t="shared" si="13"/>
        <v/>
      </c>
      <c r="K285" s="9" t="str">
        <f t="shared" si="14"/>
        <v/>
      </c>
      <c r="L285" s="9" t="str">
        <f>IF(AND(I285="Yes",'Input data'!I291=""),10,IF(I285="Yes",'Input data'!I291/J285,""))</f>
        <v/>
      </c>
      <c r="M285" s="21" t="str">
        <f>IF(AND(I285="Yes",'Input data'!J291=""),2,IF(I285="Yes",'Input data'!J291,""))</f>
        <v/>
      </c>
      <c r="N285" s="4" t="str">
        <f>IF(AND(I285="Yes",'Input data'!K291=""),"No",IF(I285="Yes",'Input data'!K291,""))</f>
        <v/>
      </c>
      <c r="O285" s="6" t="str">
        <f>IF(AND(I285="Yes",'Input data'!L291=""),3.5,IF(I285="Yes",'Input data'!L291,""))</f>
        <v/>
      </c>
      <c r="P285" s="6" t="str">
        <f>IF(AND(I285="Yes",'Input data'!M291=""),0.5,IF(I285="Yes",'Input data'!M291,""))</f>
        <v/>
      </c>
      <c r="Q285" s="21" t="str">
        <f>IF(AND(I285="Yes",'Input data'!N291=""),2,IF(I285="Yes",'Input data'!N291,""))</f>
        <v/>
      </c>
      <c r="R285" s="4" t="str">
        <f>IF(AND(I285="Yes",'Input data'!O291=""),"No",IF(I285="Yes",'Input data'!O291,""))</f>
        <v/>
      </c>
      <c r="S285" s="4" t="str">
        <f>IF(AND(I285="Yes",'Input data'!P291=""),"No",IF(I285="Yes",'Input data'!P291,""))</f>
        <v/>
      </c>
      <c r="T285" s="21" t="str">
        <f>IF(AND(I285="Yes",'Input data'!Q291=""),0,IF(I285="Yes",'Input data'!Q291/J285,""))</f>
        <v/>
      </c>
      <c r="U285" s="22" t="str">
        <f>IF(AND(I285="Yes",'Input data'!R291=""),80,IF(I285="Yes",'Input data'!R291,""))</f>
        <v/>
      </c>
    </row>
    <row r="286" spans="1:21" x14ac:dyDescent="0.3">
      <c r="A286" s="4" t="str">
        <f>IF('Input data'!A292="","",'Input data'!A292)</f>
        <v/>
      </c>
      <c r="B286" s="4" t="str">
        <f>IF('Input data'!B292="","",'Input data'!B292)</f>
        <v/>
      </c>
      <c r="C286" s="4" t="str">
        <f>IF('Input data'!C292="","",'Input data'!C292)</f>
        <v/>
      </c>
      <c r="D286" s="4" t="str">
        <f>IF('Input data'!D292="","",'Input data'!D292)</f>
        <v/>
      </c>
      <c r="E286" s="4" t="str">
        <f>IF('Input data'!E292="","",'Input data'!E292)</f>
        <v/>
      </c>
      <c r="F286" s="4" t="str">
        <f>IF('Input data'!F292="","",'Input data'!F292)</f>
        <v/>
      </c>
      <c r="G286" s="20" t="str">
        <f>IF('Input data'!G292=0,"",'Input data'!G292)</f>
        <v/>
      </c>
      <c r="H286" s="9" t="str">
        <f>IF('Input data'!H292="","",'Input data'!H292)</f>
        <v/>
      </c>
      <c r="I286" s="4" t="str">
        <f t="shared" si="12"/>
        <v>No</v>
      </c>
      <c r="J286" s="20" t="str">
        <f t="shared" si="13"/>
        <v/>
      </c>
      <c r="K286" s="9" t="str">
        <f t="shared" si="14"/>
        <v/>
      </c>
      <c r="L286" s="9" t="str">
        <f>IF(AND(I286="Yes",'Input data'!I292=""),10,IF(I286="Yes",'Input data'!I292/J286,""))</f>
        <v/>
      </c>
      <c r="M286" s="21" t="str">
        <f>IF(AND(I286="Yes",'Input data'!J292=""),2,IF(I286="Yes",'Input data'!J292,""))</f>
        <v/>
      </c>
      <c r="N286" s="4" t="str">
        <f>IF(AND(I286="Yes",'Input data'!K292=""),"No",IF(I286="Yes",'Input data'!K292,""))</f>
        <v/>
      </c>
      <c r="O286" s="6" t="str">
        <f>IF(AND(I286="Yes",'Input data'!L292=""),3.5,IF(I286="Yes",'Input data'!L292,""))</f>
        <v/>
      </c>
      <c r="P286" s="6" t="str">
        <f>IF(AND(I286="Yes",'Input data'!M292=""),0.5,IF(I286="Yes",'Input data'!M292,""))</f>
        <v/>
      </c>
      <c r="Q286" s="21" t="str">
        <f>IF(AND(I286="Yes",'Input data'!N292=""),2,IF(I286="Yes",'Input data'!N292,""))</f>
        <v/>
      </c>
      <c r="R286" s="4" t="str">
        <f>IF(AND(I286="Yes",'Input data'!O292=""),"No",IF(I286="Yes",'Input data'!O292,""))</f>
        <v/>
      </c>
      <c r="S286" s="4" t="str">
        <f>IF(AND(I286="Yes",'Input data'!P292=""),"No",IF(I286="Yes",'Input data'!P292,""))</f>
        <v/>
      </c>
      <c r="T286" s="21" t="str">
        <f>IF(AND(I286="Yes",'Input data'!Q292=""),0,IF(I286="Yes",'Input data'!Q292/J286,""))</f>
        <v/>
      </c>
      <c r="U286" s="22" t="str">
        <f>IF(AND(I286="Yes",'Input data'!R292=""),80,IF(I286="Yes",'Input data'!R292,""))</f>
        <v/>
      </c>
    </row>
    <row r="287" spans="1:21" x14ac:dyDescent="0.3">
      <c r="A287" s="4" t="str">
        <f>IF('Input data'!A293="","",'Input data'!A293)</f>
        <v/>
      </c>
      <c r="B287" s="4" t="str">
        <f>IF('Input data'!B293="","",'Input data'!B293)</f>
        <v/>
      </c>
      <c r="C287" s="4" t="str">
        <f>IF('Input data'!C293="","",'Input data'!C293)</f>
        <v/>
      </c>
      <c r="D287" s="4" t="str">
        <f>IF('Input data'!D293="","",'Input data'!D293)</f>
        <v/>
      </c>
      <c r="E287" s="4" t="str">
        <f>IF('Input data'!E293="","",'Input data'!E293)</f>
        <v/>
      </c>
      <c r="F287" s="4" t="str">
        <f>IF('Input data'!F293="","",'Input data'!F293)</f>
        <v/>
      </c>
      <c r="G287" s="20" t="str">
        <f>IF('Input data'!G293=0,"",'Input data'!G293)</f>
        <v/>
      </c>
      <c r="H287" s="9" t="str">
        <f>IF('Input data'!H293="","",'Input data'!H293)</f>
        <v/>
      </c>
      <c r="I287" s="4" t="str">
        <f t="shared" si="12"/>
        <v>No</v>
      </c>
      <c r="J287" s="20" t="str">
        <f t="shared" si="13"/>
        <v/>
      </c>
      <c r="K287" s="9" t="str">
        <f t="shared" si="14"/>
        <v/>
      </c>
      <c r="L287" s="9" t="str">
        <f>IF(AND(I287="Yes",'Input data'!I293=""),10,IF(I287="Yes",'Input data'!I293/J287,""))</f>
        <v/>
      </c>
      <c r="M287" s="21" t="str">
        <f>IF(AND(I287="Yes",'Input data'!J293=""),2,IF(I287="Yes",'Input data'!J293,""))</f>
        <v/>
      </c>
      <c r="N287" s="4" t="str">
        <f>IF(AND(I287="Yes",'Input data'!K293=""),"No",IF(I287="Yes",'Input data'!K293,""))</f>
        <v/>
      </c>
      <c r="O287" s="6" t="str">
        <f>IF(AND(I287="Yes",'Input data'!L293=""),3.5,IF(I287="Yes",'Input data'!L293,""))</f>
        <v/>
      </c>
      <c r="P287" s="6" t="str">
        <f>IF(AND(I287="Yes",'Input data'!M293=""),0.5,IF(I287="Yes",'Input data'!M293,""))</f>
        <v/>
      </c>
      <c r="Q287" s="21" t="str">
        <f>IF(AND(I287="Yes",'Input data'!N293=""),2,IF(I287="Yes",'Input data'!N293,""))</f>
        <v/>
      </c>
      <c r="R287" s="4" t="str">
        <f>IF(AND(I287="Yes",'Input data'!O293=""),"No",IF(I287="Yes",'Input data'!O293,""))</f>
        <v/>
      </c>
      <c r="S287" s="4" t="str">
        <f>IF(AND(I287="Yes",'Input data'!P293=""),"No",IF(I287="Yes",'Input data'!P293,""))</f>
        <v/>
      </c>
      <c r="T287" s="21" t="str">
        <f>IF(AND(I287="Yes",'Input data'!Q293=""),0,IF(I287="Yes",'Input data'!Q293/J287,""))</f>
        <v/>
      </c>
      <c r="U287" s="22" t="str">
        <f>IF(AND(I287="Yes",'Input data'!R293=""),80,IF(I287="Yes",'Input data'!R293,""))</f>
        <v/>
      </c>
    </row>
    <row r="288" spans="1:21" x14ac:dyDescent="0.3">
      <c r="A288" s="4" t="str">
        <f>IF('Input data'!A294="","",'Input data'!A294)</f>
        <v/>
      </c>
      <c r="B288" s="4" t="str">
        <f>IF('Input data'!B294="","",'Input data'!B294)</f>
        <v/>
      </c>
      <c r="C288" s="4" t="str">
        <f>IF('Input data'!C294="","",'Input data'!C294)</f>
        <v/>
      </c>
      <c r="D288" s="4" t="str">
        <f>IF('Input data'!D294="","",'Input data'!D294)</f>
        <v/>
      </c>
      <c r="E288" s="4" t="str">
        <f>IF('Input data'!E294="","",'Input data'!E294)</f>
        <v/>
      </c>
      <c r="F288" s="4" t="str">
        <f>IF('Input data'!F294="","",'Input data'!F294)</f>
        <v/>
      </c>
      <c r="G288" s="20" t="str">
        <f>IF('Input data'!G294=0,"",'Input data'!G294)</f>
        <v/>
      </c>
      <c r="H288" s="9" t="str">
        <f>IF('Input data'!H294="","",'Input data'!H294)</f>
        <v/>
      </c>
      <c r="I288" s="4" t="str">
        <f t="shared" si="12"/>
        <v>No</v>
      </c>
      <c r="J288" s="20" t="str">
        <f t="shared" si="13"/>
        <v/>
      </c>
      <c r="K288" s="9" t="str">
        <f t="shared" si="14"/>
        <v/>
      </c>
      <c r="L288" s="9" t="str">
        <f>IF(AND(I288="Yes",'Input data'!I294=""),10,IF(I288="Yes",'Input data'!I294/J288,""))</f>
        <v/>
      </c>
      <c r="M288" s="21" t="str">
        <f>IF(AND(I288="Yes",'Input data'!J294=""),2,IF(I288="Yes",'Input data'!J294,""))</f>
        <v/>
      </c>
      <c r="N288" s="4" t="str">
        <f>IF(AND(I288="Yes",'Input data'!K294=""),"No",IF(I288="Yes",'Input data'!K294,""))</f>
        <v/>
      </c>
      <c r="O288" s="6" t="str">
        <f>IF(AND(I288="Yes",'Input data'!L294=""),3.5,IF(I288="Yes",'Input data'!L294,""))</f>
        <v/>
      </c>
      <c r="P288" s="6" t="str">
        <f>IF(AND(I288="Yes",'Input data'!M294=""),0.5,IF(I288="Yes",'Input data'!M294,""))</f>
        <v/>
      </c>
      <c r="Q288" s="21" t="str">
        <f>IF(AND(I288="Yes",'Input data'!N294=""),2,IF(I288="Yes",'Input data'!N294,""))</f>
        <v/>
      </c>
      <c r="R288" s="4" t="str">
        <f>IF(AND(I288="Yes",'Input data'!O294=""),"No",IF(I288="Yes",'Input data'!O294,""))</f>
        <v/>
      </c>
      <c r="S288" s="4" t="str">
        <f>IF(AND(I288="Yes",'Input data'!P294=""),"No",IF(I288="Yes",'Input data'!P294,""))</f>
        <v/>
      </c>
      <c r="T288" s="21" t="str">
        <f>IF(AND(I288="Yes",'Input data'!Q294=""),0,IF(I288="Yes",'Input data'!Q294/J288,""))</f>
        <v/>
      </c>
      <c r="U288" s="22" t="str">
        <f>IF(AND(I288="Yes",'Input data'!R294=""),80,IF(I288="Yes",'Input data'!R294,""))</f>
        <v/>
      </c>
    </row>
    <row r="289" spans="1:21" x14ac:dyDescent="0.3">
      <c r="A289" s="4" t="str">
        <f>IF('Input data'!A295="","",'Input data'!A295)</f>
        <v/>
      </c>
      <c r="B289" s="4" t="str">
        <f>IF('Input data'!B295="","",'Input data'!B295)</f>
        <v/>
      </c>
      <c r="C289" s="4" t="str">
        <f>IF('Input data'!C295="","",'Input data'!C295)</f>
        <v/>
      </c>
      <c r="D289" s="4" t="str">
        <f>IF('Input data'!D295="","",'Input data'!D295)</f>
        <v/>
      </c>
      <c r="E289" s="4" t="str">
        <f>IF('Input data'!E295="","",'Input data'!E295)</f>
        <v/>
      </c>
      <c r="F289" s="4" t="str">
        <f>IF('Input data'!F295="","",'Input data'!F295)</f>
        <v/>
      </c>
      <c r="G289" s="20" t="str">
        <f>IF('Input data'!G295=0,"",'Input data'!G295)</f>
        <v/>
      </c>
      <c r="H289" s="9" t="str">
        <f>IF('Input data'!H295="","",'Input data'!H295)</f>
        <v/>
      </c>
      <c r="I289" s="4" t="str">
        <f t="shared" si="12"/>
        <v>No</v>
      </c>
      <c r="J289" s="20" t="str">
        <f t="shared" si="13"/>
        <v/>
      </c>
      <c r="K289" s="9" t="str">
        <f t="shared" si="14"/>
        <v/>
      </c>
      <c r="L289" s="9" t="str">
        <f>IF(AND(I289="Yes",'Input data'!I295=""),10,IF(I289="Yes",'Input data'!I295/J289,""))</f>
        <v/>
      </c>
      <c r="M289" s="21" t="str">
        <f>IF(AND(I289="Yes",'Input data'!J295=""),2,IF(I289="Yes",'Input data'!J295,""))</f>
        <v/>
      </c>
      <c r="N289" s="4" t="str">
        <f>IF(AND(I289="Yes",'Input data'!K295=""),"No",IF(I289="Yes",'Input data'!K295,""))</f>
        <v/>
      </c>
      <c r="O289" s="6" t="str">
        <f>IF(AND(I289="Yes",'Input data'!L295=""),3.5,IF(I289="Yes",'Input data'!L295,""))</f>
        <v/>
      </c>
      <c r="P289" s="6" t="str">
        <f>IF(AND(I289="Yes",'Input data'!M295=""),0.5,IF(I289="Yes",'Input data'!M295,""))</f>
        <v/>
      </c>
      <c r="Q289" s="21" t="str">
        <f>IF(AND(I289="Yes",'Input data'!N295=""),2,IF(I289="Yes",'Input data'!N295,""))</f>
        <v/>
      </c>
      <c r="R289" s="4" t="str">
        <f>IF(AND(I289="Yes",'Input data'!O295=""),"No",IF(I289="Yes",'Input data'!O295,""))</f>
        <v/>
      </c>
      <c r="S289" s="4" t="str">
        <f>IF(AND(I289="Yes",'Input data'!P295=""),"No",IF(I289="Yes",'Input data'!P295,""))</f>
        <v/>
      </c>
      <c r="T289" s="21" t="str">
        <f>IF(AND(I289="Yes",'Input data'!Q295=""),0,IF(I289="Yes",'Input data'!Q295/J289,""))</f>
        <v/>
      </c>
      <c r="U289" s="22" t="str">
        <f>IF(AND(I289="Yes",'Input data'!R295=""),80,IF(I289="Yes",'Input data'!R295,""))</f>
        <v/>
      </c>
    </row>
    <row r="290" spans="1:21" x14ac:dyDescent="0.3">
      <c r="A290" s="4" t="str">
        <f>IF('Input data'!A296="","",'Input data'!A296)</f>
        <v/>
      </c>
      <c r="B290" s="4" t="str">
        <f>IF('Input data'!B296="","",'Input data'!B296)</f>
        <v/>
      </c>
      <c r="C290" s="4" t="str">
        <f>IF('Input data'!C296="","",'Input data'!C296)</f>
        <v/>
      </c>
      <c r="D290" s="4" t="str">
        <f>IF('Input data'!D296="","",'Input data'!D296)</f>
        <v/>
      </c>
      <c r="E290" s="4" t="str">
        <f>IF('Input data'!E296="","",'Input data'!E296)</f>
        <v/>
      </c>
      <c r="F290" s="4" t="str">
        <f>IF('Input data'!F296="","",'Input data'!F296)</f>
        <v/>
      </c>
      <c r="G290" s="20" t="str">
        <f>IF('Input data'!G296=0,"",'Input data'!G296)</f>
        <v/>
      </c>
      <c r="H290" s="9" t="str">
        <f>IF('Input data'!H296="","",'Input data'!H296)</f>
        <v/>
      </c>
      <c r="I290" s="4" t="str">
        <f t="shared" si="12"/>
        <v>No</v>
      </c>
      <c r="J290" s="20" t="str">
        <f t="shared" si="13"/>
        <v/>
      </c>
      <c r="K290" s="9" t="str">
        <f t="shared" si="14"/>
        <v/>
      </c>
      <c r="L290" s="9" t="str">
        <f>IF(AND(I290="Yes",'Input data'!I296=""),10,IF(I290="Yes",'Input data'!I296/J290,""))</f>
        <v/>
      </c>
      <c r="M290" s="21" t="str">
        <f>IF(AND(I290="Yes",'Input data'!J296=""),2,IF(I290="Yes",'Input data'!J296,""))</f>
        <v/>
      </c>
      <c r="N290" s="4" t="str">
        <f>IF(AND(I290="Yes",'Input data'!K296=""),"No",IF(I290="Yes",'Input data'!K296,""))</f>
        <v/>
      </c>
      <c r="O290" s="6" t="str">
        <f>IF(AND(I290="Yes",'Input data'!L296=""),3.5,IF(I290="Yes",'Input data'!L296,""))</f>
        <v/>
      </c>
      <c r="P290" s="6" t="str">
        <f>IF(AND(I290="Yes",'Input data'!M296=""),0.5,IF(I290="Yes",'Input data'!M296,""))</f>
        <v/>
      </c>
      <c r="Q290" s="21" t="str">
        <f>IF(AND(I290="Yes",'Input data'!N296=""),2,IF(I290="Yes",'Input data'!N296,""))</f>
        <v/>
      </c>
      <c r="R290" s="4" t="str">
        <f>IF(AND(I290="Yes",'Input data'!O296=""),"No",IF(I290="Yes",'Input data'!O296,""))</f>
        <v/>
      </c>
      <c r="S290" s="4" t="str">
        <f>IF(AND(I290="Yes",'Input data'!P296=""),"No",IF(I290="Yes",'Input data'!P296,""))</f>
        <v/>
      </c>
      <c r="T290" s="21" t="str">
        <f>IF(AND(I290="Yes",'Input data'!Q296=""),0,IF(I290="Yes",'Input data'!Q296/J290,""))</f>
        <v/>
      </c>
      <c r="U290" s="22" t="str">
        <f>IF(AND(I290="Yes",'Input data'!R296=""),80,IF(I290="Yes",'Input data'!R296,""))</f>
        <v/>
      </c>
    </row>
    <row r="291" spans="1:21" x14ac:dyDescent="0.3">
      <c r="A291" s="4" t="str">
        <f>IF('Input data'!A297="","",'Input data'!A297)</f>
        <v/>
      </c>
      <c r="B291" s="4" t="str">
        <f>IF('Input data'!B297="","",'Input data'!B297)</f>
        <v/>
      </c>
      <c r="C291" s="4" t="str">
        <f>IF('Input data'!C297="","",'Input data'!C297)</f>
        <v/>
      </c>
      <c r="D291" s="4" t="str">
        <f>IF('Input data'!D297="","",'Input data'!D297)</f>
        <v/>
      </c>
      <c r="E291" s="4" t="str">
        <f>IF('Input data'!E297="","",'Input data'!E297)</f>
        <v/>
      </c>
      <c r="F291" s="4" t="str">
        <f>IF('Input data'!F297="","",'Input data'!F297)</f>
        <v/>
      </c>
      <c r="G291" s="20" t="str">
        <f>IF('Input data'!G297=0,"",'Input data'!G297)</f>
        <v/>
      </c>
      <c r="H291" s="9" t="str">
        <f>IF('Input data'!H297="","",'Input data'!H297)</f>
        <v/>
      </c>
      <c r="I291" s="4" t="str">
        <f t="shared" si="12"/>
        <v>No</v>
      </c>
      <c r="J291" s="20" t="str">
        <f t="shared" si="13"/>
        <v/>
      </c>
      <c r="K291" s="9" t="str">
        <f t="shared" si="14"/>
        <v/>
      </c>
      <c r="L291" s="9" t="str">
        <f>IF(AND(I291="Yes",'Input data'!I297=""),10,IF(I291="Yes",'Input data'!I297/J291,""))</f>
        <v/>
      </c>
      <c r="M291" s="21" t="str">
        <f>IF(AND(I291="Yes",'Input data'!J297=""),2,IF(I291="Yes",'Input data'!J297,""))</f>
        <v/>
      </c>
      <c r="N291" s="4" t="str">
        <f>IF(AND(I291="Yes",'Input data'!K297=""),"No",IF(I291="Yes",'Input data'!K297,""))</f>
        <v/>
      </c>
      <c r="O291" s="6" t="str">
        <f>IF(AND(I291="Yes",'Input data'!L297=""),3.5,IF(I291="Yes",'Input data'!L297,""))</f>
        <v/>
      </c>
      <c r="P291" s="6" t="str">
        <f>IF(AND(I291="Yes",'Input data'!M297=""),0.5,IF(I291="Yes",'Input data'!M297,""))</f>
        <v/>
      </c>
      <c r="Q291" s="21" t="str">
        <f>IF(AND(I291="Yes",'Input data'!N297=""),2,IF(I291="Yes",'Input data'!N297,""))</f>
        <v/>
      </c>
      <c r="R291" s="4" t="str">
        <f>IF(AND(I291="Yes",'Input data'!O297=""),"No",IF(I291="Yes",'Input data'!O297,""))</f>
        <v/>
      </c>
      <c r="S291" s="4" t="str">
        <f>IF(AND(I291="Yes",'Input data'!P297=""),"No",IF(I291="Yes",'Input data'!P297,""))</f>
        <v/>
      </c>
      <c r="T291" s="21" t="str">
        <f>IF(AND(I291="Yes",'Input data'!Q297=""),0,IF(I291="Yes",'Input data'!Q297/J291,""))</f>
        <v/>
      </c>
      <c r="U291" s="22" t="str">
        <f>IF(AND(I291="Yes",'Input data'!R297=""),80,IF(I291="Yes",'Input data'!R297,""))</f>
        <v/>
      </c>
    </row>
    <row r="292" spans="1:21" x14ac:dyDescent="0.3">
      <c r="A292" s="4" t="str">
        <f>IF('Input data'!A298="","",'Input data'!A298)</f>
        <v/>
      </c>
      <c r="B292" s="4" t="str">
        <f>IF('Input data'!B298="","",'Input data'!B298)</f>
        <v/>
      </c>
      <c r="C292" s="4" t="str">
        <f>IF('Input data'!C298="","",'Input data'!C298)</f>
        <v/>
      </c>
      <c r="D292" s="4" t="str">
        <f>IF('Input data'!D298="","",'Input data'!D298)</f>
        <v/>
      </c>
      <c r="E292" s="4" t="str">
        <f>IF('Input data'!E298="","",'Input data'!E298)</f>
        <v/>
      </c>
      <c r="F292" s="4" t="str">
        <f>IF('Input data'!F298="","",'Input data'!F298)</f>
        <v/>
      </c>
      <c r="G292" s="20" t="str">
        <f>IF('Input data'!G298=0,"",'Input data'!G298)</f>
        <v/>
      </c>
      <c r="H292" s="9" t="str">
        <f>IF('Input data'!H298="","",'Input data'!H298)</f>
        <v/>
      </c>
      <c r="I292" s="4" t="str">
        <f t="shared" si="12"/>
        <v>No</v>
      </c>
      <c r="J292" s="20" t="str">
        <f t="shared" si="13"/>
        <v/>
      </c>
      <c r="K292" s="9" t="str">
        <f t="shared" si="14"/>
        <v/>
      </c>
      <c r="L292" s="9" t="str">
        <f>IF(AND(I292="Yes",'Input data'!I298=""),10,IF(I292="Yes",'Input data'!I298/J292,""))</f>
        <v/>
      </c>
      <c r="M292" s="21" t="str">
        <f>IF(AND(I292="Yes",'Input data'!J298=""),2,IF(I292="Yes",'Input data'!J298,""))</f>
        <v/>
      </c>
      <c r="N292" s="4" t="str">
        <f>IF(AND(I292="Yes",'Input data'!K298=""),"No",IF(I292="Yes",'Input data'!K298,""))</f>
        <v/>
      </c>
      <c r="O292" s="6" t="str">
        <f>IF(AND(I292="Yes",'Input data'!L298=""),3.5,IF(I292="Yes",'Input data'!L298,""))</f>
        <v/>
      </c>
      <c r="P292" s="6" t="str">
        <f>IF(AND(I292="Yes",'Input data'!M298=""),0.5,IF(I292="Yes",'Input data'!M298,""))</f>
        <v/>
      </c>
      <c r="Q292" s="21" t="str">
        <f>IF(AND(I292="Yes",'Input data'!N298=""),2,IF(I292="Yes",'Input data'!N298,""))</f>
        <v/>
      </c>
      <c r="R292" s="4" t="str">
        <f>IF(AND(I292="Yes",'Input data'!O298=""),"No",IF(I292="Yes",'Input data'!O298,""))</f>
        <v/>
      </c>
      <c r="S292" s="4" t="str">
        <f>IF(AND(I292="Yes",'Input data'!P298=""),"No",IF(I292="Yes",'Input data'!P298,""))</f>
        <v/>
      </c>
      <c r="T292" s="21" t="str">
        <f>IF(AND(I292="Yes",'Input data'!Q298=""),0,IF(I292="Yes",'Input data'!Q298/J292,""))</f>
        <v/>
      </c>
      <c r="U292" s="22" t="str">
        <f>IF(AND(I292="Yes",'Input data'!R298=""),80,IF(I292="Yes",'Input data'!R298,""))</f>
        <v/>
      </c>
    </row>
    <row r="293" spans="1:21" x14ac:dyDescent="0.3">
      <c r="A293" s="4" t="str">
        <f>IF('Input data'!A299="","",'Input data'!A299)</f>
        <v/>
      </c>
      <c r="B293" s="4" t="str">
        <f>IF('Input data'!B299="","",'Input data'!B299)</f>
        <v/>
      </c>
      <c r="C293" s="4" t="str">
        <f>IF('Input data'!C299="","",'Input data'!C299)</f>
        <v/>
      </c>
      <c r="D293" s="4" t="str">
        <f>IF('Input data'!D299="","",'Input data'!D299)</f>
        <v/>
      </c>
      <c r="E293" s="4" t="str">
        <f>IF('Input data'!E299="","",'Input data'!E299)</f>
        <v/>
      </c>
      <c r="F293" s="4" t="str">
        <f>IF('Input data'!F299="","",'Input data'!F299)</f>
        <v/>
      </c>
      <c r="G293" s="20" t="str">
        <f>IF('Input data'!G299=0,"",'Input data'!G299)</f>
        <v/>
      </c>
      <c r="H293" s="9" t="str">
        <f>IF('Input data'!H299="","",'Input data'!H299)</f>
        <v/>
      </c>
      <c r="I293" s="4" t="str">
        <f t="shared" si="12"/>
        <v>No</v>
      </c>
      <c r="J293" s="20" t="str">
        <f t="shared" si="13"/>
        <v/>
      </c>
      <c r="K293" s="9" t="str">
        <f t="shared" si="14"/>
        <v/>
      </c>
      <c r="L293" s="9" t="str">
        <f>IF(AND(I293="Yes",'Input data'!I299=""),10,IF(I293="Yes",'Input data'!I299/J293,""))</f>
        <v/>
      </c>
      <c r="M293" s="21" t="str">
        <f>IF(AND(I293="Yes",'Input data'!J299=""),2,IF(I293="Yes",'Input data'!J299,""))</f>
        <v/>
      </c>
      <c r="N293" s="4" t="str">
        <f>IF(AND(I293="Yes",'Input data'!K299=""),"No",IF(I293="Yes",'Input data'!K299,""))</f>
        <v/>
      </c>
      <c r="O293" s="6" t="str">
        <f>IF(AND(I293="Yes",'Input data'!L299=""),3.5,IF(I293="Yes",'Input data'!L299,""))</f>
        <v/>
      </c>
      <c r="P293" s="6" t="str">
        <f>IF(AND(I293="Yes",'Input data'!M299=""),0.5,IF(I293="Yes",'Input data'!M299,""))</f>
        <v/>
      </c>
      <c r="Q293" s="21" t="str">
        <f>IF(AND(I293="Yes",'Input data'!N299=""),2,IF(I293="Yes",'Input data'!N299,""))</f>
        <v/>
      </c>
      <c r="R293" s="4" t="str">
        <f>IF(AND(I293="Yes",'Input data'!O299=""),"No",IF(I293="Yes",'Input data'!O299,""))</f>
        <v/>
      </c>
      <c r="S293" s="4" t="str">
        <f>IF(AND(I293="Yes",'Input data'!P299=""),"No",IF(I293="Yes",'Input data'!P299,""))</f>
        <v/>
      </c>
      <c r="T293" s="21" t="str">
        <f>IF(AND(I293="Yes",'Input data'!Q299=""),0,IF(I293="Yes",'Input data'!Q299/J293,""))</f>
        <v/>
      </c>
      <c r="U293" s="22" t="str">
        <f>IF(AND(I293="Yes",'Input data'!R299=""),80,IF(I293="Yes",'Input data'!R299,""))</f>
        <v/>
      </c>
    </row>
    <row r="294" spans="1:21" x14ac:dyDescent="0.3">
      <c r="A294" s="4" t="str">
        <f>IF('Input data'!A300="","",'Input data'!A300)</f>
        <v/>
      </c>
      <c r="B294" s="4" t="str">
        <f>IF('Input data'!B300="","",'Input data'!B300)</f>
        <v/>
      </c>
      <c r="C294" s="4" t="str">
        <f>IF('Input data'!C300="","",'Input data'!C300)</f>
        <v/>
      </c>
      <c r="D294" s="4" t="str">
        <f>IF('Input data'!D300="","",'Input data'!D300)</f>
        <v/>
      </c>
      <c r="E294" s="4" t="str">
        <f>IF('Input data'!E300="","",'Input data'!E300)</f>
        <v/>
      </c>
      <c r="F294" s="4" t="str">
        <f>IF('Input data'!F300="","",'Input data'!F300)</f>
        <v/>
      </c>
      <c r="G294" s="20" t="str">
        <f>IF('Input data'!G300=0,"",'Input data'!G300)</f>
        <v/>
      </c>
      <c r="H294" s="9" t="str">
        <f>IF('Input data'!H300="","",'Input data'!H300)</f>
        <v/>
      </c>
      <c r="I294" s="4" t="str">
        <f t="shared" si="12"/>
        <v>No</v>
      </c>
      <c r="J294" s="20" t="str">
        <f t="shared" si="13"/>
        <v/>
      </c>
      <c r="K294" s="9" t="str">
        <f t="shared" si="14"/>
        <v/>
      </c>
      <c r="L294" s="9" t="str">
        <f>IF(AND(I294="Yes",'Input data'!I300=""),10,IF(I294="Yes",'Input data'!I300/J294,""))</f>
        <v/>
      </c>
      <c r="M294" s="21" t="str">
        <f>IF(AND(I294="Yes",'Input data'!J300=""),2,IF(I294="Yes",'Input data'!J300,""))</f>
        <v/>
      </c>
      <c r="N294" s="4" t="str">
        <f>IF(AND(I294="Yes",'Input data'!K300=""),"No",IF(I294="Yes",'Input data'!K300,""))</f>
        <v/>
      </c>
      <c r="O294" s="6" t="str">
        <f>IF(AND(I294="Yes",'Input data'!L300=""),3.5,IF(I294="Yes",'Input data'!L300,""))</f>
        <v/>
      </c>
      <c r="P294" s="6" t="str">
        <f>IF(AND(I294="Yes",'Input data'!M300=""),0.5,IF(I294="Yes",'Input data'!M300,""))</f>
        <v/>
      </c>
      <c r="Q294" s="21" t="str">
        <f>IF(AND(I294="Yes",'Input data'!N300=""),2,IF(I294="Yes",'Input data'!N300,""))</f>
        <v/>
      </c>
      <c r="R294" s="4" t="str">
        <f>IF(AND(I294="Yes",'Input data'!O300=""),"No",IF(I294="Yes",'Input data'!O300,""))</f>
        <v/>
      </c>
      <c r="S294" s="4" t="str">
        <f>IF(AND(I294="Yes",'Input data'!P300=""),"No",IF(I294="Yes",'Input data'!P300,""))</f>
        <v/>
      </c>
      <c r="T294" s="21" t="str">
        <f>IF(AND(I294="Yes",'Input data'!Q300=""),0,IF(I294="Yes",'Input data'!Q300/J294,""))</f>
        <v/>
      </c>
      <c r="U294" s="22" t="str">
        <f>IF(AND(I294="Yes",'Input data'!R300=""),80,IF(I294="Yes",'Input data'!R300,""))</f>
        <v/>
      </c>
    </row>
    <row r="295" spans="1:21" x14ac:dyDescent="0.3">
      <c r="A295" s="4" t="str">
        <f>IF('Input data'!A301="","",'Input data'!A301)</f>
        <v/>
      </c>
      <c r="B295" s="4" t="str">
        <f>IF('Input data'!B301="","",'Input data'!B301)</f>
        <v/>
      </c>
      <c r="C295" s="4" t="str">
        <f>IF('Input data'!C301="","",'Input data'!C301)</f>
        <v/>
      </c>
      <c r="D295" s="4" t="str">
        <f>IF('Input data'!D301="","",'Input data'!D301)</f>
        <v/>
      </c>
      <c r="E295" s="4" t="str">
        <f>IF('Input data'!E301="","",'Input data'!E301)</f>
        <v/>
      </c>
      <c r="F295" s="4" t="str">
        <f>IF('Input data'!F301="","",'Input data'!F301)</f>
        <v/>
      </c>
      <c r="G295" s="20" t="str">
        <f>IF('Input data'!G301=0,"",'Input data'!G301)</f>
        <v/>
      </c>
      <c r="H295" s="9" t="str">
        <f>IF('Input data'!H301="","",'Input data'!H301)</f>
        <v/>
      </c>
      <c r="I295" s="4" t="str">
        <f t="shared" si="12"/>
        <v>No</v>
      </c>
      <c r="J295" s="20" t="str">
        <f t="shared" si="13"/>
        <v/>
      </c>
      <c r="K295" s="9" t="str">
        <f t="shared" si="14"/>
        <v/>
      </c>
      <c r="L295" s="9" t="str">
        <f>IF(AND(I295="Yes",'Input data'!I301=""),10,IF(I295="Yes",'Input data'!I301/J295,""))</f>
        <v/>
      </c>
      <c r="M295" s="21" t="str">
        <f>IF(AND(I295="Yes",'Input data'!J301=""),2,IF(I295="Yes",'Input data'!J301,""))</f>
        <v/>
      </c>
      <c r="N295" s="4" t="str">
        <f>IF(AND(I295="Yes",'Input data'!K301=""),"No",IF(I295="Yes",'Input data'!K301,""))</f>
        <v/>
      </c>
      <c r="O295" s="6" t="str">
        <f>IF(AND(I295="Yes",'Input data'!L301=""),3.5,IF(I295="Yes",'Input data'!L301,""))</f>
        <v/>
      </c>
      <c r="P295" s="6" t="str">
        <f>IF(AND(I295="Yes",'Input data'!M301=""),0.5,IF(I295="Yes",'Input data'!M301,""))</f>
        <v/>
      </c>
      <c r="Q295" s="21" t="str">
        <f>IF(AND(I295="Yes",'Input data'!N301=""),2,IF(I295="Yes",'Input data'!N301,""))</f>
        <v/>
      </c>
      <c r="R295" s="4" t="str">
        <f>IF(AND(I295="Yes",'Input data'!O301=""),"No",IF(I295="Yes",'Input data'!O301,""))</f>
        <v/>
      </c>
      <c r="S295" s="4" t="str">
        <f>IF(AND(I295="Yes",'Input data'!P301=""),"No",IF(I295="Yes",'Input data'!P301,""))</f>
        <v/>
      </c>
      <c r="T295" s="21" t="str">
        <f>IF(AND(I295="Yes",'Input data'!Q301=""),0,IF(I295="Yes",'Input data'!Q301/J295,""))</f>
        <v/>
      </c>
      <c r="U295" s="22" t="str">
        <f>IF(AND(I295="Yes",'Input data'!R301=""),80,IF(I295="Yes",'Input data'!R301,""))</f>
        <v/>
      </c>
    </row>
    <row r="296" spans="1:21" x14ac:dyDescent="0.3">
      <c r="A296" s="4" t="str">
        <f>IF('Input data'!A302="","",'Input data'!A302)</f>
        <v/>
      </c>
      <c r="B296" s="4" t="str">
        <f>IF('Input data'!B302="","",'Input data'!B302)</f>
        <v/>
      </c>
      <c r="C296" s="4" t="str">
        <f>IF('Input data'!C302="","",'Input data'!C302)</f>
        <v/>
      </c>
      <c r="D296" s="4" t="str">
        <f>IF('Input data'!D302="","",'Input data'!D302)</f>
        <v/>
      </c>
      <c r="E296" s="4" t="str">
        <f>IF('Input data'!E302="","",'Input data'!E302)</f>
        <v/>
      </c>
      <c r="F296" s="4" t="str">
        <f>IF('Input data'!F302="","",'Input data'!F302)</f>
        <v/>
      </c>
      <c r="G296" s="20" t="str">
        <f>IF('Input data'!G302=0,"",'Input data'!G302)</f>
        <v/>
      </c>
      <c r="H296" s="9" t="str">
        <f>IF('Input data'!H302="","",'Input data'!H302)</f>
        <v/>
      </c>
      <c r="I296" s="4" t="str">
        <f t="shared" si="12"/>
        <v>No</v>
      </c>
      <c r="J296" s="20" t="str">
        <f t="shared" si="13"/>
        <v/>
      </c>
      <c r="K296" s="9" t="str">
        <f t="shared" si="14"/>
        <v/>
      </c>
      <c r="L296" s="9" t="str">
        <f>IF(AND(I296="Yes",'Input data'!I302=""),10,IF(I296="Yes",'Input data'!I302/J296,""))</f>
        <v/>
      </c>
      <c r="M296" s="21" t="str">
        <f>IF(AND(I296="Yes",'Input data'!J302=""),2,IF(I296="Yes",'Input data'!J302,""))</f>
        <v/>
      </c>
      <c r="N296" s="4" t="str">
        <f>IF(AND(I296="Yes",'Input data'!K302=""),"No",IF(I296="Yes",'Input data'!K302,""))</f>
        <v/>
      </c>
      <c r="O296" s="6" t="str">
        <f>IF(AND(I296="Yes",'Input data'!L302=""),3.5,IF(I296="Yes",'Input data'!L302,""))</f>
        <v/>
      </c>
      <c r="P296" s="6" t="str">
        <f>IF(AND(I296="Yes",'Input data'!M302=""),0.5,IF(I296="Yes",'Input data'!M302,""))</f>
        <v/>
      </c>
      <c r="Q296" s="21" t="str">
        <f>IF(AND(I296="Yes",'Input data'!N302=""),2,IF(I296="Yes",'Input data'!N302,""))</f>
        <v/>
      </c>
      <c r="R296" s="4" t="str">
        <f>IF(AND(I296="Yes",'Input data'!O302=""),"No",IF(I296="Yes",'Input data'!O302,""))</f>
        <v/>
      </c>
      <c r="S296" s="4" t="str">
        <f>IF(AND(I296="Yes",'Input data'!P302=""),"No",IF(I296="Yes",'Input data'!P302,""))</f>
        <v/>
      </c>
      <c r="T296" s="21" t="str">
        <f>IF(AND(I296="Yes",'Input data'!Q302=""),0,IF(I296="Yes",'Input data'!Q302/J296,""))</f>
        <v/>
      </c>
      <c r="U296" s="22" t="str">
        <f>IF(AND(I296="Yes",'Input data'!R302=""),80,IF(I296="Yes",'Input data'!R302,""))</f>
        <v/>
      </c>
    </row>
    <row r="297" spans="1:21" x14ac:dyDescent="0.3">
      <c r="A297" s="4" t="str">
        <f>IF('Input data'!A303="","",'Input data'!A303)</f>
        <v/>
      </c>
      <c r="B297" s="4" t="str">
        <f>IF('Input data'!B303="","",'Input data'!B303)</f>
        <v/>
      </c>
      <c r="C297" s="4" t="str">
        <f>IF('Input data'!C303="","",'Input data'!C303)</f>
        <v/>
      </c>
      <c r="D297" s="4" t="str">
        <f>IF('Input data'!D303="","",'Input data'!D303)</f>
        <v/>
      </c>
      <c r="E297" s="4" t="str">
        <f>IF('Input data'!E303="","",'Input data'!E303)</f>
        <v/>
      </c>
      <c r="F297" s="4" t="str">
        <f>IF('Input data'!F303="","",'Input data'!F303)</f>
        <v/>
      </c>
      <c r="G297" s="20" t="str">
        <f>IF('Input data'!G303=0,"",'Input data'!G303)</f>
        <v/>
      </c>
      <c r="H297" s="9" t="str">
        <f>IF('Input data'!H303="","",'Input data'!H303)</f>
        <v/>
      </c>
      <c r="I297" s="4" t="str">
        <f t="shared" si="12"/>
        <v>No</v>
      </c>
      <c r="J297" s="20" t="str">
        <f t="shared" si="13"/>
        <v/>
      </c>
      <c r="K297" s="9" t="str">
        <f t="shared" si="14"/>
        <v/>
      </c>
      <c r="L297" s="9" t="str">
        <f>IF(AND(I297="Yes",'Input data'!I303=""),10,IF(I297="Yes",'Input data'!I303/J297,""))</f>
        <v/>
      </c>
      <c r="M297" s="21" t="str">
        <f>IF(AND(I297="Yes",'Input data'!J303=""),2,IF(I297="Yes",'Input data'!J303,""))</f>
        <v/>
      </c>
      <c r="N297" s="4" t="str">
        <f>IF(AND(I297="Yes",'Input data'!K303=""),"No",IF(I297="Yes",'Input data'!K303,""))</f>
        <v/>
      </c>
      <c r="O297" s="6" t="str">
        <f>IF(AND(I297="Yes",'Input data'!L303=""),3.5,IF(I297="Yes",'Input data'!L303,""))</f>
        <v/>
      </c>
      <c r="P297" s="6" t="str">
        <f>IF(AND(I297="Yes",'Input data'!M303=""),0.5,IF(I297="Yes",'Input data'!M303,""))</f>
        <v/>
      </c>
      <c r="Q297" s="21" t="str">
        <f>IF(AND(I297="Yes",'Input data'!N303=""),2,IF(I297="Yes",'Input data'!N303,""))</f>
        <v/>
      </c>
      <c r="R297" s="4" t="str">
        <f>IF(AND(I297="Yes",'Input data'!O303=""),"No",IF(I297="Yes",'Input data'!O303,""))</f>
        <v/>
      </c>
      <c r="S297" s="4" t="str">
        <f>IF(AND(I297="Yes",'Input data'!P303=""),"No",IF(I297="Yes",'Input data'!P303,""))</f>
        <v/>
      </c>
      <c r="T297" s="21" t="str">
        <f>IF(AND(I297="Yes",'Input data'!Q303=""),0,IF(I297="Yes",'Input data'!Q303/J297,""))</f>
        <v/>
      </c>
      <c r="U297" s="22" t="str">
        <f>IF(AND(I297="Yes",'Input data'!R303=""),80,IF(I297="Yes",'Input data'!R303,""))</f>
        <v/>
      </c>
    </row>
    <row r="298" spans="1:21" x14ac:dyDescent="0.3">
      <c r="A298" s="4" t="str">
        <f>IF('Input data'!A304="","",'Input data'!A304)</f>
        <v/>
      </c>
      <c r="B298" s="4" t="str">
        <f>IF('Input data'!B304="","",'Input data'!B304)</f>
        <v/>
      </c>
      <c r="C298" s="4" t="str">
        <f>IF('Input data'!C304="","",'Input data'!C304)</f>
        <v/>
      </c>
      <c r="D298" s="4" t="str">
        <f>IF('Input data'!D304="","",'Input data'!D304)</f>
        <v/>
      </c>
      <c r="E298" s="4" t="str">
        <f>IF('Input data'!E304="","",'Input data'!E304)</f>
        <v/>
      </c>
      <c r="F298" s="4" t="str">
        <f>IF('Input data'!F304="","",'Input data'!F304)</f>
        <v/>
      </c>
      <c r="G298" s="20" t="str">
        <f>IF('Input data'!G304=0,"",'Input data'!G304)</f>
        <v/>
      </c>
      <c r="H298" s="9" t="str">
        <f>IF('Input data'!H304="","",'Input data'!H304)</f>
        <v/>
      </c>
      <c r="I298" s="4" t="str">
        <f t="shared" si="12"/>
        <v>No</v>
      </c>
      <c r="J298" s="20" t="str">
        <f t="shared" si="13"/>
        <v/>
      </c>
      <c r="K298" s="9" t="str">
        <f t="shared" si="14"/>
        <v/>
      </c>
      <c r="L298" s="9" t="str">
        <f>IF(AND(I298="Yes",'Input data'!I304=""),10,IF(I298="Yes",'Input data'!I304/J298,""))</f>
        <v/>
      </c>
      <c r="M298" s="21" t="str">
        <f>IF(AND(I298="Yes",'Input data'!J304=""),2,IF(I298="Yes",'Input data'!J304,""))</f>
        <v/>
      </c>
      <c r="N298" s="4" t="str">
        <f>IF(AND(I298="Yes",'Input data'!K304=""),"No",IF(I298="Yes",'Input data'!K304,""))</f>
        <v/>
      </c>
      <c r="O298" s="6" t="str">
        <f>IF(AND(I298="Yes",'Input data'!L304=""),3.5,IF(I298="Yes",'Input data'!L304,""))</f>
        <v/>
      </c>
      <c r="P298" s="6" t="str">
        <f>IF(AND(I298="Yes",'Input data'!M304=""),0.5,IF(I298="Yes",'Input data'!M304,""))</f>
        <v/>
      </c>
      <c r="Q298" s="21" t="str">
        <f>IF(AND(I298="Yes",'Input data'!N304=""),2,IF(I298="Yes",'Input data'!N304,""))</f>
        <v/>
      </c>
      <c r="R298" s="4" t="str">
        <f>IF(AND(I298="Yes",'Input data'!O304=""),"No",IF(I298="Yes",'Input data'!O304,""))</f>
        <v/>
      </c>
      <c r="S298" s="4" t="str">
        <f>IF(AND(I298="Yes",'Input data'!P304=""),"No",IF(I298="Yes",'Input data'!P304,""))</f>
        <v/>
      </c>
      <c r="T298" s="21" t="str">
        <f>IF(AND(I298="Yes",'Input data'!Q304=""),0,IF(I298="Yes",'Input data'!Q304/J298,""))</f>
        <v/>
      </c>
      <c r="U298" s="22" t="str">
        <f>IF(AND(I298="Yes",'Input data'!R304=""),80,IF(I298="Yes",'Input data'!R304,""))</f>
        <v/>
      </c>
    </row>
    <row r="299" spans="1:21" x14ac:dyDescent="0.3">
      <c r="A299" s="4" t="str">
        <f>IF('Input data'!A305="","",'Input data'!A305)</f>
        <v/>
      </c>
      <c r="B299" s="4" t="str">
        <f>IF('Input data'!B305="","",'Input data'!B305)</f>
        <v/>
      </c>
      <c r="C299" s="4" t="str">
        <f>IF('Input data'!C305="","",'Input data'!C305)</f>
        <v/>
      </c>
      <c r="D299" s="4" t="str">
        <f>IF('Input data'!D305="","",'Input data'!D305)</f>
        <v/>
      </c>
      <c r="E299" s="4" t="str">
        <f>IF('Input data'!E305="","",'Input data'!E305)</f>
        <v/>
      </c>
      <c r="F299" s="4" t="str">
        <f>IF('Input data'!F305="","",'Input data'!F305)</f>
        <v/>
      </c>
      <c r="G299" s="20" t="str">
        <f>IF('Input data'!G305=0,"",'Input data'!G305)</f>
        <v/>
      </c>
      <c r="H299" s="9" t="str">
        <f>IF('Input data'!H305="","",'Input data'!H305)</f>
        <v/>
      </c>
      <c r="I299" s="4" t="str">
        <f t="shared" si="12"/>
        <v>No</v>
      </c>
      <c r="J299" s="20" t="str">
        <f t="shared" si="13"/>
        <v/>
      </c>
      <c r="K299" s="9" t="str">
        <f t="shared" si="14"/>
        <v/>
      </c>
      <c r="L299" s="9" t="str">
        <f>IF(AND(I299="Yes",'Input data'!I305=""),10,IF(I299="Yes",'Input data'!I305/J299,""))</f>
        <v/>
      </c>
      <c r="M299" s="21" t="str">
        <f>IF(AND(I299="Yes",'Input data'!J305=""),2,IF(I299="Yes",'Input data'!J305,""))</f>
        <v/>
      </c>
      <c r="N299" s="4" t="str">
        <f>IF(AND(I299="Yes",'Input data'!K305=""),"No",IF(I299="Yes",'Input data'!K305,""))</f>
        <v/>
      </c>
      <c r="O299" s="6" t="str">
        <f>IF(AND(I299="Yes",'Input data'!L305=""),3.5,IF(I299="Yes",'Input data'!L305,""))</f>
        <v/>
      </c>
      <c r="P299" s="6" t="str">
        <f>IF(AND(I299="Yes",'Input data'!M305=""),0.5,IF(I299="Yes",'Input data'!M305,""))</f>
        <v/>
      </c>
      <c r="Q299" s="21" t="str">
        <f>IF(AND(I299="Yes",'Input data'!N305=""),2,IF(I299="Yes",'Input data'!N305,""))</f>
        <v/>
      </c>
      <c r="R299" s="4" t="str">
        <f>IF(AND(I299="Yes",'Input data'!O305=""),"No",IF(I299="Yes",'Input data'!O305,""))</f>
        <v/>
      </c>
      <c r="S299" s="4" t="str">
        <f>IF(AND(I299="Yes",'Input data'!P305=""),"No",IF(I299="Yes",'Input data'!P305,""))</f>
        <v/>
      </c>
      <c r="T299" s="21" t="str">
        <f>IF(AND(I299="Yes",'Input data'!Q305=""),0,IF(I299="Yes",'Input data'!Q305/J299,""))</f>
        <v/>
      </c>
      <c r="U299" s="22" t="str">
        <f>IF(AND(I299="Yes",'Input data'!R305=""),80,IF(I299="Yes",'Input data'!R305,""))</f>
        <v/>
      </c>
    </row>
    <row r="300" spans="1:21" x14ac:dyDescent="0.3">
      <c r="A300" s="4" t="str">
        <f>IF('Input data'!A306="","",'Input data'!A306)</f>
        <v/>
      </c>
      <c r="B300" s="4" t="str">
        <f>IF('Input data'!B306="","",'Input data'!B306)</f>
        <v/>
      </c>
      <c r="C300" s="4" t="str">
        <f>IF('Input data'!C306="","",'Input data'!C306)</f>
        <v/>
      </c>
      <c r="D300" s="4" t="str">
        <f>IF('Input data'!D306="","",'Input data'!D306)</f>
        <v/>
      </c>
      <c r="E300" s="4" t="str">
        <f>IF('Input data'!E306="","",'Input data'!E306)</f>
        <v/>
      </c>
      <c r="F300" s="4" t="str">
        <f>IF('Input data'!F306="","",'Input data'!F306)</f>
        <v/>
      </c>
      <c r="G300" s="20" t="str">
        <f>IF('Input data'!G306=0,"",'Input data'!G306)</f>
        <v/>
      </c>
      <c r="H300" s="9" t="str">
        <f>IF('Input data'!H306="","",'Input data'!H306)</f>
        <v/>
      </c>
      <c r="I300" s="4" t="str">
        <f t="shared" si="12"/>
        <v>No</v>
      </c>
      <c r="J300" s="20" t="str">
        <f t="shared" si="13"/>
        <v/>
      </c>
      <c r="K300" s="9" t="str">
        <f t="shared" si="14"/>
        <v/>
      </c>
      <c r="L300" s="9" t="str">
        <f>IF(AND(I300="Yes",'Input data'!I306=""),10,IF(I300="Yes",'Input data'!I306/J300,""))</f>
        <v/>
      </c>
      <c r="M300" s="21" t="str">
        <f>IF(AND(I300="Yes",'Input data'!J306=""),2,IF(I300="Yes",'Input data'!J306,""))</f>
        <v/>
      </c>
      <c r="N300" s="4" t="str">
        <f>IF(AND(I300="Yes",'Input data'!K306=""),"No",IF(I300="Yes",'Input data'!K306,""))</f>
        <v/>
      </c>
      <c r="O300" s="6" t="str">
        <f>IF(AND(I300="Yes",'Input data'!L306=""),3.5,IF(I300="Yes",'Input data'!L306,""))</f>
        <v/>
      </c>
      <c r="P300" s="6" t="str">
        <f>IF(AND(I300="Yes",'Input data'!M306=""),0.5,IF(I300="Yes",'Input data'!M306,""))</f>
        <v/>
      </c>
      <c r="Q300" s="21" t="str">
        <f>IF(AND(I300="Yes",'Input data'!N306=""),2,IF(I300="Yes",'Input data'!N306,""))</f>
        <v/>
      </c>
      <c r="R300" s="4" t="str">
        <f>IF(AND(I300="Yes",'Input data'!O306=""),"No",IF(I300="Yes",'Input data'!O306,""))</f>
        <v/>
      </c>
      <c r="S300" s="4" t="str">
        <f>IF(AND(I300="Yes",'Input data'!P306=""),"No",IF(I300="Yes",'Input data'!P306,""))</f>
        <v/>
      </c>
      <c r="T300" s="21" t="str">
        <f>IF(AND(I300="Yes",'Input data'!Q306=""),0,IF(I300="Yes",'Input data'!Q306/J300,""))</f>
        <v/>
      </c>
      <c r="U300" s="22" t="str">
        <f>IF(AND(I300="Yes",'Input data'!R306=""),80,IF(I300="Yes",'Input data'!R306,""))</f>
        <v/>
      </c>
    </row>
    <row r="301" spans="1:21" x14ac:dyDescent="0.3">
      <c r="A301" s="4" t="str">
        <f>IF('Input data'!A307="","",'Input data'!A307)</f>
        <v/>
      </c>
      <c r="B301" s="4" t="str">
        <f>IF('Input data'!B307="","",'Input data'!B307)</f>
        <v/>
      </c>
      <c r="C301" s="4" t="str">
        <f>IF('Input data'!C307="","",'Input data'!C307)</f>
        <v/>
      </c>
      <c r="D301" s="4" t="str">
        <f>IF('Input data'!D307="","",'Input data'!D307)</f>
        <v/>
      </c>
      <c r="E301" s="4" t="str">
        <f>IF('Input data'!E307="","",'Input data'!E307)</f>
        <v/>
      </c>
      <c r="F301" s="4" t="str">
        <f>IF('Input data'!F307="","",'Input data'!F307)</f>
        <v/>
      </c>
      <c r="G301" s="20" t="str">
        <f>IF('Input data'!G307=0,"",'Input data'!G307)</f>
        <v/>
      </c>
      <c r="H301" s="9" t="str">
        <f>IF('Input data'!H307="","",'Input data'!H307)</f>
        <v/>
      </c>
      <c r="I301" s="4" t="str">
        <f t="shared" si="12"/>
        <v>No</v>
      </c>
      <c r="J301" s="20" t="str">
        <f t="shared" si="13"/>
        <v/>
      </c>
      <c r="K301" s="9" t="str">
        <f t="shared" si="14"/>
        <v/>
      </c>
      <c r="L301" s="9" t="str">
        <f>IF(AND(I301="Yes",'Input data'!I307=""),10,IF(I301="Yes",'Input data'!I307/J301,""))</f>
        <v/>
      </c>
      <c r="M301" s="21" t="str">
        <f>IF(AND(I301="Yes",'Input data'!J307=""),2,IF(I301="Yes",'Input data'!J307,""))</f>
        <v/>
      </c>
      <c r="N301" s="4" t="str">
        <f>IF(AND(I301="Yes",'Input data'!K307=""),"No",IF(I301="Yes",'Input data'!K307,""))</f>
        <v/>
      </c>
      <c r="O301" s="6" t="str">
        <f>IF(AND(I301="Yes",'Input data'!L307=""),3.5,IF(I301="Yes",'Input data'!L307,""))</f>
        <v/>
      </c>
      <c r="P301" s="6" t="str">
        <f>IF(AND(I301="Yes",'Input data'!M307=""),0.5,IF(I301="Yes",'Input data'!M307,""))</f>
        <v/>
      </c>
      <c r="Q301" s="21" t="str">
        <f>IF(AND(I301="Yes",'Input data'!N307=""),2,IF(I301="Yes",'Input data'!N307,""))</f>
        <v/>
      </c>
      <c r="R301" s="4" t="str">
        <f>IF(AND(I301="Yes",'Input data'!O307=""),"No",IF(I301="Yes",'Input data'!O307,""))</f>
        <v/>
      </c>
      <c r="S301" s="4" t="str">
        <f>IF(AND(I301="Yes",'Input data'!P307=""),"No",IF(I301="Yes",'Input data'!P307,""))</f>
        <v/>
      </c>
      <c r="T301" s="21" t="str">
        <f>IF(AND(I301="Yes",'Input data'!Q307=""),0,IF(I301="Yes",'Input data'!Q307/J301,""))</f>
        <v/>
      </c>
      <c r="U301" s="22" t="str">
        <f>IF(AND(I301="Yes",'Input data'!R307=""),80,IF(I301="Yes",'Input data'!R307,""))</f>
        <v/>
      </c>
    </row>
    <row r="302" spans="1:21" x14ac:dyDescent="0.3">
      <c r="A302" s="4" t="str">
        <f>IF('Input data'!A308="","",'Input data'!A308)</f>
        <v/>
      </c>
      <c r="B302" s="4" t="str">
        <f>IF('Input data'!B308="","",'Input data'!B308)</f>
        <v/>
      </c>
      <c r="C302" s="4" t="str">
        <f>IF('Input data'!C308="","",'Input data'!C308)</f>
        <v/>
      </c>
      <c r="D302" s="4" t="str">
        <f>IF('Input data'!D308="","",'Input data'!D308)</f>
        <v/>
      </c>
      <c r="E302" s="4" t="str">
        <f>IF('Input data'!E308="","",'Input data'!E308)</f>
        <v/>
      </c>
      <c r="F302" s="4" t="str">
        <f>IF('Input data'!F308="","",'Input data'!F308)</f>
        <v/>
      </c>
      <c r="G302" s="20" t="str">
        <f>IF('Input data'!G308=0,"",'Input data'!G308)</f>
        <v/>
      </c>
      <c r="H302" s="9" t="str">
        <f>IF('Input data'!H308="","",'Input data'!H308)</f>
        <v/>
      </c>
      <c r="I302" s="4" t="str">
        <f t="shared" si="12"/>
        <v>No</v>
      </c>
      <c r="J302" s="20" t="str">
        <f t="shared" si="13"/>
        <v/>
      </c>
      <c r="K302" s="9" t="str">
        <f t="shared" si="14"/>
        <v/>
      </c>
      <c r="L302" s="9" t="str">
        <f>IF(AND(I302="Yes",'Input data'!I308=""),10,IF(I302="Yes",'Input data'!I308/J302,""))</f>
        <v/>
      </c>
      <c r="M302" s="21" t="str">
        <f>IF(AND(I302="Yes",'Input data'!J308=""),2,IF(I302="Yes",'Input data'!J308,""))</f>
        <v/>
      </c>
      <c r="N302" s="4" t="str">
        <f>IF(AND(I302="Yes",'Input data'!K308=""),"No",IF(I302="Yes",'Input data'!K308,""))</f>
        <v/>
      </c>
      <c r="O302" s="6" t="str">
        <f>IF(AND(I302="Yes",'Input data'!L308=""),3.5,IF(I302="Yes",'Input data'!L308,""))</f>
        <v/>
      </c>
      <c r="P302" s="6" t="str">
        <f>IF(AND(I302="Yes",'Input data'!M308=""),0.5,IF(I302="Yes",'Input data'!M308,""))</f>
        <v/>
      </c>
      <c r="Q302" s="21" t="str">
        <f>IF(AND(I302="Yes",'Input data'!N308=""),2,IF(I302="Yes",'Input data'!N308,""))</f>
        <v/>
      </c>
      <c r="R302" s="4" t="str">
        <f>IF(AND(I302="Yes",'Input data'!O308=""),"No",IF(I302="Yes",'Input data'!O308,""))</f>
        <v/>
      </c>
      <c r="S302" s="4" t="str">
        <f>IF(AND(I302="Yes",'Input data'!P308=""),"No",IF(I302="Yes",'Input data'!P308,""))</f>
        <v/>
      </c>
      <c r="T302" s="21" t="str">
        <f>IF(AND(I302="Yes",'Input data'!Q308=""),0,IF(I302="Yes",'Input data'!Q308/J302,""))</f>
        <v/>
      </c>
      <c r="U302" s="22" t="str">
        <f>IF(AND(I302="Yes",'Input data'!R308=""),80,IF(I302="Yes",'Input data'!R308,""))</f>
        <v/>
      </c>
    </row>
    <row r="303" spans="1:21" x14ac:dyDescent="0.3">
      <c r="A303" s="4" t="str">
        <f>IF('Input data'!A309="","",'Input data'!A309)</f>
        <v/>
      </c>
      <c r="B303" s="4" t="str">
        <f>IF('Input data'!B309="","",'Input data'!B309)</f>
        <v/>
      </c>
      <c r="C303" s="4" t="str">
        <f>IF('Input data'!C309="","",'Input data'!C309)</f>
        <v/>
      </c>
      <c r="D303" s="4" t="str">
        <f>IF('Input data'!D309="","",'Input data'!D309)</f>
        <v/>
      </c>
      <c r="E303" s="4" t="str">
        <f>IF('Input data'!E309="","",'Input data'!E309)</f>
        <v/>
      </c>
      <c r="F303" s="4" t="str">
        <f>IF('Input data'!F309="","",'Input data'!F309)</f>
        <v/>
      </c>
      <c r="G303" s="20" t="str">
        <f>IF('Input data'!G309=0,"",'Input data'!G309)</f>
        <v/>
      </c>
      <c r="H303" s="9" t="str">
        <f>IF('Input data'!H309="","",'Input data'!H309)</f>
        <v/>
      </c>
      <c r="I303" s="4" t="str">
        <f t="shared" si="12"/>
        <v>No</v>
      </c>
      <c r="J303" s="20" t="str">
        <f t="shared" si="13"/>
        <v/>
      </c>
      <c r="K303" s="9" t="str">
        <f t="shared" si="14"/>
        <v/>
      </c>
      <c r="L303" s="9" t="str">
        <f>IF(AND(I303="Yes",'Input data'!I309=""),10,IF(I303="Yes",'Input data'!I309/J303,""))</f>
        <v/>
      </c>
      <c r="M303" s="21" t="str">
        <f>IF(AND(I303="Yes",'Input data'!J309=""),2,IF(I303="Yes",'Input data'!J309,""))</f>
        <v/>
      </c>
      <c r="N303" s="4" t="str">
        <f>IF(AND(I303="Yes",'Input data'!K309=""),"No",IF(I303="Yes",'Input data'!K309,""))</f>
        <v/>
      </c>
      <c r="O303" s="6" t="str">
        <f>IF(AND(I303="Yes",'Input data'!L309=""),3.5,IF(I303="Yes",'Input data'!L309,""))</f>
        <v/>
      </c>
      <c r="P303" s="6" t="str">
        <f>IF(AND(I303="Yes",'Input data'!M309=""),0.5,IF(I303="Yes",'Input data'!M309,""))</f>
        <v/>
      </c>
      <c r="Q303" s="21" t="str">
        <f>IF(AND(I303="Yes",'Input data'!N309=""),2,IF(I303="Yes",'Input data'!N309,""))</f>
        <v/>
      </c>
      <c r="R303" s="4" t="str">
        <f>IF(AND(I303="Yes",'Input data'!O309=""),"No",IF(I303="Yes",'Input data'!O309,""))</f>
        <v/>
      </c>
      <c r="S303" s="4" t="str">
        <f>IF(AND(I303="Yes",'Input data'!P309=""),"No",IF(I303="Yes",'Input data'!P309,""))</f>
        <v/>
      </c>
      <c r="T303" s="21" t="str">
        <f>IF(AND(I303="Yes",'Input data'!Q309=""),0,IF(I303="Yes",'Input data'!Q309/J303,""))</f>
        <v/>
      </c>
      <c r="U303" s="22" t="str">
        <f>IF(AND(I303="Yes",'Input data'!R309=""),80,IF(I303="Yes",'Input data'!R309,""))</f>
        <v/>
      </c>
    </row>
    <row r="304" spans="1:21" x14ac:dyDescent="0.3">
      <c r="A304" s="4" t="str">
        <f>IF('Input data'!A310="","",'Input data'!A310)</f>
        <v/>
      </c>
      <c r="B304" s="4" t="str">
        <f>IF('Input data'!B310="","",'Input data'!B310)</f>
        <v/>
      </c>
      <c r="C304" s="4" t="str">
        <f>IF('Input data'!C310="","",'Input data'!C310)</f>
        <v/>
      </c>
      <c r="D304" s="4" t="str">
        <f>IF('Input data'!D310="","",'Input data'!D310)</f>
        <v/>
      </c>
      <c r="E304" s="4" t="str">
        <f>IF('Input data'!E310="","",'Input data'!E310)</f>
        <v/>
      </c>
      <c r="F304" s="4" t="str">
        <f>IF('Input data'!F310="","",'Input data'!F310)</f>
        <v/>
      </c>
      <c r="G304" s="20" t="str">
        <f>IF('Input data'!G310=0,"",'Input data'!G310)</f>
        <v/>
      </c>
      <c r="H304" s="9" t="str">
        <f>IF('Input data'!H310="","",'Input data'!H310)</f>
        <v/>
      </c>
      <c r="I304" s="4" t="str">
        <f t="shared" si="12"/>
        <v>No</v>
      </c>
      <c r="J304" s="20" t="str">
        <f t="shared" si="13"/>
        <v/>
      </c>
      <c r="K304" s="9" t="str">
        <f t="shared" si="14"/>
        <v/>
      </c>
      <c r="L304" s="9" t="str">
        <f>IF(AND(I304="Yes",'Input data'!I310=""),10,IF(I304="Yes",'Input data'!I310/J304,""))</f>
        <v/>
      </c>
      <c r="M304" s="21" t="str">
        <f>IF(AND(I304="Yes",'Input data'!J310=""),2,IF(I304="Yes",'Input data'!J310,""))</f>
        <v/>
      </c>
      <c r="N304" s="4" t="str">
        <f>IF(AND(I304="Yes",'Input data'!K310=""),"No",IF(I304="Yes",'Input data'!K310,""))</f>
        <v/>
      </c>
      <c r="O304" s="6" t="str">
        <f>IF(AND(I304="Yes",'Input data'!L310=""),3.5,IF(I304="Yes",'Input data'!L310,""))</f>
        <v/>
      </c>
      <c r="P304" s="6" t="str">
        <f>IF(AND(I304="Yes",'Input data'!M310=""),0.5,IF(I304="Yes",'Input data'!M310,""))</f>
        <v/>
      </c>
      <c r="Q304" s="21" t="str">
        <f>IF(AND(I304="Yes",'Input data'!N310=""),2,IF(I304="Yes",'Input data'!N310,""))</f>
        <v/>
      </c>
      <c r="R304" s="4" t="str">
        <f>IF(AND(I304="Yes",'Input data'!O310=""),"No",IF(I304="Yes",'Input data'!O310,""))</f>
        <v/>
      </c>
      <c r="S304" s="4" t="str">
        <f>IF(AND(I304="Yes",'Input data'!P310=""),"No",IF(I304="Yes",'Input data'!P310,""))</f>
        <v/>
      </c>
      <c r="T304" s="21" t="str">
        <f>IF(AND(I304="Yes",'Input data'!Q310=""),0,IF(I304="Yes",'Input data'!Q310/J304,""))</f>
        <v/>
      </c>
      <c r="U304" s="22" t="str">
        <f>IF(AND(I304="Yes",'Input data'!R310=""),80,IF(I304="Yes",'Input data'!R310,""))</f>
        <v/>
      </c>
    </row>
    <row r="305" spans="1:21" x14ac:dyDescent="0.3">
      <c r="A305" s="4" t="str">
        <f>IF('Input data'!A311="","",'Input data'!A311)</f>
        <v/>
      </c>
      <c r="B305" s="4" t="str">
        <f>IF('Input data'!B311="","",'Input data'!B311)</f>
        <v/>
      </c>
      <c r="C305" s="4" t="str">
        <f>IF('Input data'!C311="","",'Input data'!C311)</f>
        <v/>
      </c>
      <c r="D305" s="4" t="str">
        <f>IF('Input data'!D311="","",'Input data'!D311)</f>
        <v/>
      </c>
      <c r="E305" s="4" t="str">
        <f>IF('Input data'!E311="","",'Input data'!E311)</f>
        <v/>
      </c>
      <c r="F305" s="4" t="str">
        <f>IF('Input data'!F311="","",'Input data'!F311)</f>
        <v/>
      </c>
      <c r="G305" s="20" t="str">
        <f>IF('Input data'!G311=0,"",'Input data'!G311)</f>
        <v/>
      </c>
      <c r="H305" s="9" t="str">
        <f>IF('Input data'!H311="","",'Input data'!H311)</f>
        <v/>
      </c>
      <c r="I305" s="4" t="str">
        <f t="shared" si="12"/>
        <v>No</v>
      </c>
      <c r="J305" s="20" t="str">
        <f t="shared" si="13"/>
        <v/>
      </c>
      <c r="K305" s="9" t="str">
        <f t="shared" si="14"/>
        <v/>
      </c>
      <c r="L305" s="9" t="str">
        <f>IF(AND(I305="Yes",'Input data'!I311=""),10,IF(I305="Yes",'Input data'!I311/J305,""))</f>
        <v/>
      </c>
      <c r="M305" s="21" t="str">
        <f>IF(AND(I305="Yes",'Input data'!J311=""),2,IF(I305="Yes",'Input data'!J311,""))</f>
        <v/>
      </c>
      <c r="N305" s="4" t="str">
        <f>IF(AND(I305="Yes",'Input data'!K311=""),"No",IF(I305="Yes",'Input data'!K311,""))</f>
        <v/>
      </c>
      <c r="O305" s="6" t="str">
        <f>IF(AND(I305="Yes",'Input data'!L311=""),3.5,IF(I305="Yes",'Input data'!L311,""))</f>
        <v/>
      </c>
      <c r="P305" s="6" t="str">
        <f>IF(AND(I305="Yes",'Input data'!M311=""),0.5,IF(I305="Yes",'Input data'!M311,""))</f>
        <v/>
      </c>
      <c r="Q305" s="21" t="str">
        <f>IF(AND(I305="Yes",'Input data'!N311=""),2,IF(I305="Yes",'Input data'!N311,""))</f>
        <v/>
      </c>
      <c r="R305" s="4" t="str">
        <f>IF(AND(I305="Yes",'Input data'!O311=""),"No",IF(I305="Yes",'Input data'!O311,""))</f>
        <v/>
      </c>
      <c r="S305" s="4" t="str">
        <f>IF(AND(I305="Yes",'Input data'!P311=""),"No",IF(I305="Yes",'Input data'!P311,""))</f>
        <v/>
      </c>
      <c r="T305" s="21" t="str">
        <f>IF(AND(I305="Yes",'Input data'!Q311=""),0,IF(I305="Yes",'Input data'!Q311/J305,""))</f>
        <v/>
      </c>
      <c r="U305" s="22" t="str">
        <f>IF(AND(I305="Yes",'Input data'!R311=""),80,IF(I305="Yes",'Input data'!R311,""))</f>
        <v/>
      </c>
    </row>
    <row r="306" spans="1:21" x14ac:dyDescent="0.3">
      <c r="A306" s="4" t="str">
        <f>IF('Input data'!A312="","",'Input data'!A312)</f>
        <v/>
      </c>
      <c r="B306" s="4" t="str">
        <f>IF('Input data'!B312="","",'Input data'!B312)</f>
        <v/>
      </c>
      <c r="C306" s="4" t="str">
        <f>IF('Input data'!C312="","",'Input data'!C312)</f>
        <v/>
      </c>
      <c r="D306" s="4" t="str">
        <f>IF('Input data'!D312="","",'Input data'!D312)</f>
        <v/>
      </c>
      <c r="E306" s="4" t="str">
        <f>IF('Input data'!E312="","",'Input data'!E312)</f>
        <v/>
      </c>
      <c r="F306" s="4" t="str">
        <f>IF('Input data'!F312="","",'Input data'!F312)</f>
        <v/>
      </c>
      <c r="G306" s="20" t="str">
        <f>IF('Input data'!G312=0,"",'Input data'!G312)</f>
        <v/>
      </c>
      <c r="H306" s="9" t="str">
        <f>IF('Input data'!H312="","",'Input data'!H312)</f>
        <v/>
      </c>
      <c r="I306" s="4" t="str">
        <f t="shared" si="12"/>
        <v>No</v>
      </c>
      <c r="J306" s="20" t="str">
        <f t="shared" si="13"/>
        <v/>
      </c>
      <c r="K306" s="9" t="str">
        <f t="shared" si="14"/>
        <v/>
      </c>
      <c r="L306" s="9" t="str">
        <f>IF(AND(I306="Yes",'Input data'!I312=""),10,IF(I306="Yes",'Input data'!I312/J306,""))</f>
        <v/>
      </c>
      <c r="M306" s="21" t="str">
        <f>IF(AND(I306="Yes",'Input data'!J312=""),2,IF(I306="Yes",'Input data'!J312,""))</f>
        <v/>
      </c>
      <c r="N306" s="4" t="str">
        <f>IF(AND(I306="Yes",'Input data'!K312=""),"No",IF(I306="Yes",'Input data'!K312,""))</f>
        <v/>
      </c>
      <c r="O306" s="6" t="str">
        <f>IF(AND(I306="Yes",'Input data'!L312=""),3.5,IF(I306="Yes",'Input data'!L312,""))</f>
        <v/>
      </c>
      <c r="P306" s="6" t="str">
        <f>IF(AND(I306="Yes",'Input data'!M312=""),0.5,IF(I306="Yes",'Input data'!M312,""))</f>
        <v/>
      </c>
      <c r="Q306" s="21" t="str">
        <f>IF(AND(I306="Yes",'Input data'!N312=""),2,IF(I306="Yes",'Input data'!N312,""))</f>
        <v/>
      </c>
      <c r="R306" s="4" t="str">
        <f>IF(AND(I306="Yes",'Input data'!O312=""),"No",IF(I306="Yes",'Input data'!O312,""))</f>
        <v/>
      </c>
      <c r="S306" s="4" t="str">
        <f>IF(AND(I306="Yes",'Input data'!P312=""),"No",IF(I306="Yes",'Input data'!P312,""))</f>
        <v/>
      </c>
      <c r="T306" s="21" t="str">
        <f>IF(AND(I306="Yes",'Input data'!Q312=""),0,IF(I306="Yes",'Input data'!Q312/J306,""))</f>
        <v/>
      </c>
      <c r="U306" s="22" t="str">
        <f>IF(AND(I306="Yes",'Input data'!R312=""),80,IF(I306="Yes",'Input data'!R312,""))</f>
        <v/>
      </c>
    </row>
    <row r="307" spans="1:21" x14ac:dyDescent="0.3">
      <c r="A307" s="4" t="str">
        <f>IF('Input data'!A313="","",'Input data'!A313)</f>
        <v/>
      </c>
      <c r="B307" s="4" t="str">
        <f>IF('Input data'!B313="","",'Input data'!B313)</f>
        <v/>
      </c>
      <c r="C307" s="4" t="str">
        <f>IF('Input data'!C313="","",'Input data'!C313)</f>
        <v/>
      </c>
      <c r="D307" s="4" t="str">
        <f>IF('Input data'!D313="","",'Input data'!D313)</f>
        <v/>
      </c>
      <c r="E307" s="4" t="str">
        <f>IF('Input data'!E313="","",'Input data'!E313)</f>
        <v/>
      </c>
      <c r="F307" s="4" t="str">
        <f>IF('Input data'!F313="","",'Input data'!F313)</f>
        <v/>
      </c>
      <c r="G307" s="20" t="str">
        <f>IF('Input data'!G313=0,"",'Input data'!G313)</f>
        <v/>
      </c>
      <c r="H307" s="9" t="str">
        <f>IF('Input data'!H313="","",'Input data'!H313)</f>
        <v/>
      </c>
      <c r="I307" s="4" t="str">
        <f t="shared" si="12"/>
        <v>No</v>
      </c>
      <c r="J307" s="20" t="str">
        <f t="shared" si="13"/>
        <v/>
      </c>
      <c r="K307" s="9" t="str">
        <f t="shared" si="14"/>
        <v/>
      </c>
      <c r="L307" s="9" t="str">
        <f>IF(AND(I307="Yes",'Input data'!I313=""),10,IF(I307="Yes",'Input data'!I313/J307,""))</f>
        <v/>
      </c>
      <c r="M307" s="21" t="str">
        <f>IF(AND(I307="Yes",'Input data'!J313=""),2,IF(I307="Yes",'Input data'!J313,""))</f>
        <v/>
      </c>
      <c r="N307" s="4" t="str">
        <f>IF(AND(I307="Yes",'Input data'!K313=""),"No",IF(I307="Yes",'Input data'!K313,""))</f>
        <v/>
      </c>
      <c r="O307" s="6" t="str">
        <f>IF(AND(I307="Yes",'Input data'!L313=""),3.5,IF(I307="Yes",'Input data'!L313,""))</f>
        <v/>
      </c>
      <c r="P307" s="6" t="str">
        <f>IF(AND(I307="Yes",'Input data'!M313=""),0.5,IF(I307="Yes",'Input data'!M313,""))</f>
        <v/>
      </c>
      <c r="Q307" s="21" t="str">
        <f>IF(AND(I307="Yes",'Input data'!N313=""),2,IF(I307="Yes",'Input data'!N313,""))</f>
        <v/>
      </c>
      <c r="R307" s="4" t="str">
        <f>IF(AND(I307="Yes",'Input data'!O313=""),"No",IF(I307="Yes",'Input data'!O313,""))</f>
        <v/>
      </c>
      <c r="S307" s="4" t="str">
        <f>IF(AND(I307="Yes",'Input data'!P313=""),"No",IF(I307="Yes",'Input data'!P313,""))</f>
        <v/>
      </c>
      <c r="T307" s="21" t="str">
        <f>IF(AND(I307="Yes",'Input data'!Q313=""),0,IF(I307="Yes",'Input data'!Q313/J307,""))</f>
        <v/>
      </c>
      <c r="U307" s="22" t="str">
        <f>IF(AND(I307="Yes",'Input data'!R313=""),80,IF(I307="Yes",'Input data'!R313,""))</f>
        <v/>
      </c>
    </row>
    <row r="308" spans="1:21" x14ac:dyDescent="0.3">
      <c r="A308" s="4" t="str">
        <f>IF('Input data'!A314="","",'Input data'!A314)</f>
        <v/>
      </c>
      <c r="B308" s="4" t="str">
        <f>IF('Input data'!B314="","",'Input data'!B314)</f>
        <v/>
      </c>
      <c r="C308" s="4" t="str">
        <f>IF('Input data'!C314="","",'Input data'!C314)</f>
        <v/>
      </c>
      <c r="D308" s="4" t="str">
        <f>IF('Input data'!D314="","",'Input data'!D314)</f>
        <v/>
      </c>
      <c r="E308" s="4" t="str">
        <f>IF('Input data'!E314="","",'Input data'!E314)</f>
        <v/>
      </c>
      <c r="F308" s="4" t="str">
        <f>IF('Input data'!F314="","",'Input data'!F314)</f>
        <v/>
      </c>
      <c r="G308" s="20" t="str">
        <f>IF('Input data'!G314=0,"",'Input data'!G314)</f>
        <v/>
      </c>
      <c r="H308" s="9" t="str">
        <f>IF('Input data'!H314="","",'Input data'!H314)</f>
        <v/>
      </c>
      <c r="I308" s="4" t="str">
        <f t="shared" si="12"/>
        <v>No</v>
      </c>
      <c r="J308" s="20" t="str">
        <f t="shared" si="13"/>
        <v/>
      </c>
      <c r="K308" s="9" t="str">
        <f t="shared" si="14"/>
        <v/>
      </c>
      <c r="L308" s="9" t="str">
        <f>IF(AND(I308="Yes",'Input data'!I314=""),10,IF(I308="Yes",'Input data'!I314/J308,""))</f>
        <v/>
      </c>
      <c r="M308" s="21" t="str">
        <f>IF(AND(I308="Yes",'Input data'!J314=""),2,IF(I308="Yes",'Input data'!J314,""))</f>
        <v/>
      </c>
      <c r="N308" s="4" t="str">
        <f>IF(AND(I308="Yes",'Input data'!K314=""),"No",IF(I308="Yes",'Input data'!K314,""))</f>
        <v/>
      </c>
      <c r="O308" s="6" t="str">
        <f>IF(AND(I308="Yes",'Input data'!L314=""),3.5,IF(I308="Yes",'Input data'!L314,""))</f>
        <v/>
      </c>
      <c r="P308" s="6" t="str">
        <f>IF(AND(I308="Yes",'Input data'!M314=""),0.5,IF(I308="Yes",'Input data'!M314,""))</f>
        <v/>
      </c>
      <c r="Q308" s="21" t="str">
        <f>IF(AND(I308="Yes",'Input data'!N314=""),2,IF(I308="Yes",'Input data'!N314,""))</f>
        <v/>
      </c>
      <c r="R308" s="4" t="str">
        <f>IF(AND(I308="Yes",'Input data'!O314=""),"No",IF(I308="Yes",'Input data'!O314,""))</f>
        <v/>
      </c>
      <c r="S308" s="4" t="str">
        <f>IF(AND(I308="Yes",'Input data'!P314=""),"No",IF(I308="Yes",'Input data'!P314,""))</f>
        <v/>
      </c>
      <c r="T308" s="21" t="str">
        <f>IF(AND(I308="Yes",'Input data'!Q314=""),0,IF(I308="Yes",'Input data'!Q314/J308,""))</f>
        <v/>
      </c>
      <c r="U308" s="22" t="str">
        <f>IF(AND(I308="Yes",'Input data'!R314=""),80,IF(I308="Yes",'Input data'!R314,""))</f>
        <v/>
      </c>
    </row>
    <row r="309" spans="1:21" x14ac:dyDescent="0.3">
      <c r="A309" s="4" t="str">
        <f>IF('Input data'!A315="","",'Input data'!A315)</f>
        <v/>
      </c>
      <c r="B309" s="4" t="str">
        <f>IF('Input data'!B315="","",'Input data'!B315)</f>
        <v/>
      </c>
      <c r="C309" s="4" t="str">
        <f>IF('Input data'!C315="","",'Input data'!C315)</f>
        <v/>
      </c>
      <c r="D309" s="4" t="str">
        <f>IF('Input data'!D315="","",'Input data'!D315)</f>
        <v/>
      </c>
      <c r="E309" s="4" t="str">
        <f>IF('Input data'!E315="","",'Input data'!E315)</f>
        <v/>
      </c>
      <c r="F309" s="4" t="str">
        <f>IF('Input data'!F315="","",'Input data'!F315)</f>
        <v/>
      </c>
      <c r="G309" s="20" t="str">
        <f>IF('Input data'!G315=0,"",'Input data'!G315)</f>
        <v/>
      </c>
      <c r="H309" s="9" t="str">
        <f>IF('Input data'!H315="","",'Input data'!H315)</f>
        <v/>
      </c>
      <c r="I309" s="4" t="str">
        <f t="shared" si="12"/>
        <v>No</v>
      </c>
      <c r="J309" s="20" t="str">
        <f t="shared" si="13"/>
        <v/>
      </c>
      <c r="K309" s="9" t="str">
        <f t="shared" si="14"/>
        <v/>
      </c>
      <c r="L309" s="9" t="str">
        <f>IF(AND(I309="Yes",'Input data'!I315=""),10,IF(I309="Yes",'Input data'!I315/J309,""))</f>
        <v/>
      </c>
      <c r="M309" s="21" t="str">
        <f>IF(AND(I309="Yes",'Input data'!J315=""),2,IF(I309="Yes",'Input data'!J315,""))</f>
        <v/>
      </c>
      <c r="N309" s="4" t="str">
        <f>IF(AND(I309="Yes",'Input data'!K315=""),"No",IF(I309="Yes",'Input data'!K315,""))</f>
        <v/>
      </c>
      <c r="O309" s="6" t="str">
        <f>IF(AND(I309="Yes",'Input data'!L315=""),3.5,IF(I309="Yes",'Input data'!L315,""))</f>
        <v/>
      </c>
      <c r="P309" s="6" t="str">
        <f>IF(AND(I309="Yes",'Input data'!M315=""),0.5,IF(I309="Yes",'Input data'!M315,""))</f>
        <v/>
      </c>
      <c r="Q309" s="21" t="str">
        <f>IF(AND(I309="Yes",'Input data'!N315=""),2,IF(I309="Yes",'Input data'!N315,""))</f>
        <v/>
      </c>
      <c r="R309" s="4" t="str">
        <f>IF(AND(I309="Yes",'Input data'!O315=""),"No",IF(I309="Yes",'Input data'!O315,""))</f>
        <v/>
      </c>
      <c r="S309" s="4" t="str">
        <f>IF(AND(I309="Yes",'Input data'!P315=""),"No",IF(I309="Yes",'Input data'!P315,""))</f>
        <v/>
      </c>
      <c r="T309" s="21" t="str">
        <f>IF(AND(I309="Yes",'Input data'!Q315=""),0,IF(I309="Yes",'Input data'!Q315/J309,""))</f>
        <v/>
      </c>
      <c r="U309" s="22" t="str">
        <f>IF(AND(I309="Yes",'Input data'!R315=""),80,IF(I309="Yes",'Input data'!R315,""))</f>
        <v/>
      </c>
    </row>
    <row r="310" spans="1:21" x14ac:dyDescent="0.3">
      <c r="A310" s="4" t="str">
        <f>IF('Input data'!A316="","",'Input data'!A316)</f>
        <v/>
      </c>
      <c r="B310" s="4" t="str">
        <f>IF('Input data'!B316="","",'Input data'!B316)</f>
        <v/>
      </c>
      <c r="C310" s="4" t="str">
        <f>IF('Input data'!C316="","",'Input data'!C316)</f>
        <v/>
      </c>
      <c r="D310" s="4" t="str">
        <f>IF('Input data'!D316="","",'Input data'!D316)</f>
        <v/>
      </c>
      <c r="E310" s="4" t="str">
        <f>IF('Input data'!E316="","",'Input data'!E316)</f>
        <v/>
      </c>
      <c r="F310" s="4" t="str">
        <f>IF('Input data'!F316="","",'Input data'!F316)</f>
        <v/>
      </c>
      <c r="G310" s="20" t="str">
        <f>IF('Input data'!G316=0,"",'Input data'!G316)</f>
        <v/>
      </c>
      <c r="H310" s="9" t="str">
        <f>IF('Input data'!H316="","",'Input data'!H316)</f>
        <v/>
      </c>
      <c r="I310" s="4" t="str">
        <f t="shared" si="12"/>
        <v>No</v>
      </c>
      <c r="J310" s="20" t="str">
        <f t="shared" si="13"/>
        <v/>
      </c>
      <c r="K310" s="9" t="str">
        <f t="shared" si="14"/>
        <v/>
      </c>
      <c r="L310" s="9" t="str">
        <f>IF(AND(I310="Yes",'Input data'!I316=""),10,IF(I310="Yes",'Input data'!I316/J310,""))</f>
        <v/>
      </c>
      <c r="M310" s="21" t="str">
        <f>IF(AND(I310="Yes",'Input data'!J316=""),2,IF(I310="Yes",'Input data'!J316,""))</f>
        <v/>
      </c>
      <c r="N310" s="4" t="str">
        <f>IF(AND(I310="Yes",'Input data'!K316=""),"No",IF(I310="Yes",'Input data'!K316,""))</f>
        <v/>
      </c>
      <c r="O310" s="6" t="str">
        <f>IF(AND(I310="Yes",'Input data'!L316=""),3.5,IF(I310="Yes",'Input data'!L316,""))</f>
        <v/>
      </c>
      <c r="P310" s="6" t="str">
        <f>IF(AND(I310="Yes",'Input data'!M316=""),0.5,IF(I310="Yes",'Input data'!M316,""))</f>
        <v/>
      </c>
      <c r="Q310" s="21" t="str">
        <f>IF(AND(I310="Yes",'Input data'!N316=""),2,IF(I310="Yes",'Input data'!N316,""))</f>
        <v/>
      </c>
      <c r="R310" s="4" t="str">
        <f>IF(AND(I310="Yes",'Input data'!O316=""),"No",IF(I310="Yes",'Input data'!O316,""))</f>
        <v/>
      </c>
      <c r="S310" s="4" t="str">
        <f>IF(AND(I310="Yes",'Input data'!P316=""),"No",IF(I310="Yes",'Input data'!P316,""))</f>
        <v/>
      </c>
      <c r="T310" s="21" t="str">
        <f>IF(AND(I310="Yes",'Input data'!Q316=""),0,IF(I310="Yes",'Input data'!Q316/J310,""))</f>
        <v/>
      </c>
      <c r="U310" s="22" t="str">
        <f>IF(AND(I310="Yes",'Input data'!R316=""),80,IF(I310="Yes",'Input data'!R316,""))</f>
        <v/>
      </c>
    </row>
    <row r="311" spans="1:21" x14ac:dyDescent="0.3">
      <c r="A311" s="4" t="str">
        <f>IF('Input data'!A317="","",'Input data'!A317)</f>
        <v/>
      </c>
      <c r="B311" s="4" t="str">
        <f>IF('Input data'!B317="","",'Input data'!B317)</f>
        <v/>
      </c>
      <c r="C311" s="4" t="str">
        <f>IF('Input data'!C317="","",'Input data'!C317)</f>
        <v/>
      </c>
      <c r="D311" s="4" t="str">
        <f>IF('Input data'!D317="","",'Input data'!D317)</f>
        <v/>
      </c>
      <c r="E311" s="4" t="str">
        <f>IF('Input data'!E317="","",'Input data'!E317)</f>
        <v/>
      </c>
      <c r="F311" s="4" t="str">
        <f>IF('Input data'!F317="","",'Input data'!F317)</f>
        <v/>
      </c>
      <c r="G311" s="20" t="str">
        <f>IF('Input data'!G317=0,"",'Input data'!G317)</f>
        <v/>
      </c>
      <c r="H311" s="9" t="str">
        <f>IF('Input data'!H317="","",'Input data'!H317)</f>
        <v/>
      </c>
      <c r="I311" s="4" t="str">
        <f t="shared" si="12"/>
        <v>No</v>
      </c>
      <c r="J311" s="20" t="str">
        <f t="shared" si="13"/>
        <v/>
      </c>
      <c r="K311" s="9" t="str">
        <f t="shared" si="14"/>
        <v/>
      </c>
      <c r="L311" s="9" t="str">
        <f>IF(AND(I311="Yes",'Input data'!I317=""),10,IF(I311="Yes",'Input data'!I317/J311,""))</f>
        <v/>
      </c>
      <c r="M311" s="21" t="str">
        <f>IF(AND(I311="Yes",'Input data'!J317=""),2,IF(I311="Yes",'Input data'!J317,""))</f>
        <v/>
      </c>
      <c r="N311" s="4" t="str">
        <f>IF(AND(I311="Yes",'Input data'!K317=""),"No",IF(I311="Yes",'Input data'!K317,""))</f>
        <v/>
      </c>
      <c r="O311" s="6" t="str">
        <f>IF(AND(I311="Yes",'Input data'!L317=""),3.5,IF(I311="Yes",'Input data'!L317,""))</f>
        <v/>
      </c>
      <c r="P311" s="6" t="str">
        <f>IF(AND(I311="Yes",'Input data'!M317=""),0.5,IF(I311="Yes",'Input data'!M317,""))</f>
        <v/>
      </c>
      <c r="Q311" s="21" t="str">
        <f>IF(AND(I311="Yes",'Input data'!N317=""),2,IF(I311="Yes",'Input data'!N317,""))</f>
        <v/>
      </c>
      <c r="R311" s="4" t="str">
        <f>IF(AND(I311="Yes",'Input data'!O317=""),"No",IF(I311="Yes",'Input data'!O317,""))</f>
        <v/>
      </c>
      <c r="S311" s="4" t="str">
        <f>IF(AND(I311="Yes",'Input data'!P317=""),"No",IF(I311="Yes",'Input data'!P317,""))</f>
        <v/>
      </c>
      <c r="T311" s="21" t="str">
        <f>IF(AND(I311="Yes",'Input data'!Q317=""),0,IF(I311="Yes",'Input data'!Q317/J311,""))</f>
        <v/>
      </c>
      <c r="U311" s="22" t="str">
        <f>IF(AND(I311="Yes",'Input data'!R317=""),80,IF(I311="Yes",'Input data'!R317,""))</f>
        <v/>
      </c>
    </row>
    <row r="312" spans="1:21" x14ac:dyDescent="0.3">
      <c r="A312" s="4" t="str">
        <f>IF('Input data'!A318="","",'Input data'!A318)</f>
        <v/>
      </c>
      <c r="B312" s="4" t="str">
        <f>IF('Input data'!B318="","",'Input data'!B318)</f>
        <v/>
      </c>
      <c r="C312" s="4" t="str">
        <f>IF('Input data'!C318="","",'Input data'!C318)</f>
        <v/>
      </c>
      <c r="D312" s="4" t="str">
        <f>IF('Input data'!D318="","",'Input data'!D318)</f>
        <v/>
      </c>
      <c r="E312" s="4" t="str">
        <f>IF('Input data'!E318="","",'Input data'!E318)</f>
        <v/>
      </c>
      <c r="F312" s="4" t="str">
        <f>IF('Input data'!F318="","",'Input data'!F318)</f>
        <v/>
      </c>
      <c r="G312" s="20" t="str">
        <f>IF('Input data'!G318=0,"",'Input data'!G318)</f>
        <v/>
      </c>
      <c r="H312" s="9" t="str">
        <f>IF('Input data'!H318="","",'Input data'!H318)</f>
        <v/>
      </c>
      <c r="I312" s="4" t="str">
        <f t="shared" si="12"/>
        <v>No</v>
      </c>
      <c r="J312" s="20" t="str">
        <f t="shared" si="13"/>
        <v/>
      </c>
      <c r="K312" s="9" t="str">
        <f t="shared" si="14"/>
        <v/>
      </c>
      <c r="L312" s="9" t="str">
        <f>IF(AND(I312="Yes",'Input data'!I318=""),10,IF(I312="Yes",'Input data'!I318/J312,""))</f>
        <v/>
      </c>
      <c r="M312" s="21" t="str">
        <f>IF(AND(I312="Yes",'Input data'!J318=""),2,IF(I312="Yes",'Input data'!J318,""))</f>
        <v/>
      </c>
      <c r="N312" s="4" t="str">
        <f>IF(AND(I312="Yes",'Input data'!K318=""),"No",IF(I312="Yes",'Input data'!K318,""))</f>
        <v/>
      </c>
      <c r="O312" s="6" t="str">
        <f>IF(AND(I312="Yes",'Input data'!L318=""),3.5,IF(I312="Yes",'Input data'!L318,""))</f>
        <v/>
      </c>
      <c r="P312" s="6" t="str">
        <f>IF(AND(I312="Yes",'Input data'!M318=""),0.5,IF(I312="Yes",'Input data'!M318,""))</f>
        <v/>
      </c>
      <c r="Q312" s="21" t="str">
        <f>IF(AND(I312="Yes",'Input data'!N318=""),2,IF(I312="Yes",'Input data'!N318,""))</f>
        <v/>
      </c>
      <c r="R312" s="4" t="str">
        <f>IF(AND(I312="Yes",'Input data'!O318=""),"No",IF(I312="Yes",'Input data'!O318,""))</f>
        <v/>
      </c>
      <c r="S312" s="4" t="str">
        <f>IF(AND(I312="Yes",'Input data'!P318=""),"No",IF(I312="Yes",'Input data'!P318,""))</f>
        <v/>
      </c>
      <c r="T312" s="21" t="str">
        <f>IF(AND(I312="Yes",'Input data'!Q318=""),0,IF(I312="Yes",'Input data'!Q318/J312,""))</f>
        <v/>
      </c>
      <c r="U312" s="22" t="str">
        <f>IF(AND(I312="Yes",'Input data'!R318=""),80,IF(I312="Yes",'Input data'!R318,""))</f>
        <v/>
      </c>
    </row>
    <row r="313" spans="1:21" x14ac:dyDescent="0.3">
      <c r="A313" s="4" t="str">
        <f>IF('Input data'!A319="","",'Input data'!A319)</f>
        <v/>
      </c>
      <c r="B313" s="4" t="str">
        <f>IF('Input data'!B319="","",'Input data'!B319)</f>
        <v/>
      </c>
      <c r="C313" s="4" t="str">
        <f>IF('Input data'!C319="","",'Input data'!C319)</f>
        <v/>
      </c>
      <c r="D313" s="4" t="str">
        <f>IF('Input data'!D319="","",'Input data'!D319)</f>
        <v/>
      </c>
      <c r="E313" s="4" t="str">
        <f>IF('Input data'!E319="","",'Input data'!E319)</f>
        <v/>
      </c>
      <c r="F313" s="4" t="str">
        <f>IF('Input data'!F319="","",'Input data'!F319)</f>
        <v/>
      </c>
      <c r="G313" s="20" t="str">
        <f>IF('Input data'!G319=0,"",'Input data'!G319)</f>
        <v/>
      </c>
      <c r="H313" s="9" t="str">
        <f>IF('Input data'!H319="","",'Input data'!H319)</f>
        <v/>
      </c>
      <c r="I313" s="4" t="str">
        <f t="shared" si="12"/>
        <v>No</v>
      </c>
      <c r="J313" s="20" t="str">
        <f t="shared" si="13"/>
        <v/>
      </c>
      <c r="K313" s="9" t="str">
        <f t="shared" si="14"/>
        <v/>
      </c>
      <c r="L313" s="9" t="str">
        <f>IF(AND(I313="Yes",'Input data'!I319=""),10,IF(I313="Yes",'Input data'!I319/J313,""))</f>
        <v/>
      </c>
      <c r="M313" s="21" t="str">
        <f>IF(AND(I313="Yes",'Input data'!J319=""),2,IF(I313="Yes",'Input data'!J319,""))</f>
        <v/>
      </c>
      <c r="N313" s="4" t="str">
        <f>IF(AND(I313="Yes",'Input data'!K319=""),"No",IF(I313="Yes",'Input data'!K319,""))</f>
        <v/>
      </c>
      <c r="O313" s="6" t="str">
        <f>IF(AND(I313="Yes",'Input data'!L319=""),3.5,IF(I313="Yes",'Input data'!L319,""))</f>
        <v/>
      </c>
      <c r="P313" s="6" t="str">
        <f>IF(AND(I313="Yes",'Input data'!M319=""),0.5,IF(I313="Yes",'Input data'!M319,""))</f>
        <v/>
      </c>
      <c r="Q313" s="21" t="str">
        <f>IF(AND(I313="Yes",'Input data'!N319=""),2,IF(I313="Yes",'Input data'!N319,""))</f>
        <v/>
      </c>
      <c r="R313" s="4" t="str">
        <f>IF(AND(I313="Yes",'Input data'!O319=""),"No",IF(I313="Yes",'Input data'!O319,""))</f>
        <v/>
      </c>
      <c r="S313" s="4" t="str">
        <f>IF(AND(I313="Yes",'Input data'!P319=""),"No",IF(I313="Yes",'Input data'!P319,""))</f>
        <v/>
      </c>
      <c r="T313" s="21" t="str">
        <f>IF(AND(I313="Yes",'Input data'!Q319=""),0,IF(I313="Yes",'Input data'!Q319/J313,""))</f>
        <v/>
      </c>
      <c r="U313" s="22" t="str">
        <f>IF(AND(I313="Yes",'Input data'!R319=""),80,IF(I313="Yes",'Input data'!R319,""))</f>
        <v/>
      </c>
    </row>
    <row r="314" spans="1:21" x14ac:dyDescent="0.3">
      <c r="A314" s="4" t="str">
        <f>IF('Input data'!A320="","",'Input data'!A320)</f>
        <v/>
      </c>
      <c r="B314" s="4" t="str">
        <f>IF('Input data'!B320="","",'Input data'!B320)</f>
        <v/>
      </c>
      <c r="C314" s="4" t="str">
        <f>IF('Input data'!C320="","",'Input data'!C320)</f>
        <v/>
      </c>
      <c r="D314" s="4" t="str">
        <f>IF('Input data'!D320="","",'Input data'!D320)</f>
        <v/>
      </c>
      <c r="E314" s="4" t="str">
        <f>IF('Input data'!E320="","",'Input data'!E320)</f>
        <v/>
      </c>
      <c r="F314" s="4" t="str">
        <f>IF('Input data'!F320="","",'Input data'!F320)</f>
        <v/>
      </c>
      <c r="G314" s="20" t="str">
        <f>IF('Input data'!G320=0,"",'Input data'!G320)</f>
        <v/>
      </c>
      <c r="H314" s="9" t="str">
        <f>IF('Input data'!H320="","",'Input data'!H320)</f>
        <v/>
      </c>
      <c r="I314" s="4" t="str">
        <f t="shared" si="12"/>
        <v>No</v>
      </c>
      <c r="J314" s="20" t="str">
        <f t="shared" si="13"/>
        <v/>
      </c>
      <c r="K314" s="9" t="str">
        <f t="shared" si="14"/>
        <v/>
      </c>
      <c r="L314" s="9" t="str">
        <f>IF(AND(I314="Yes",'Input data'!I320=""),10,IF(I314="Yes",'Input data'!I320/J314,""))</f>
        <v/>
      </c>
      <c r="M314" s="21" t="str">
        <f>IF(AND(I314="Yes",'Input data'!J320=""),2,IF(I314="Yes",'Input data'!J320,""))</f>
        <v/>
      </c>
      <c r="N314" s="4" t="str">
        <f>IF(AND(I314="Yes",'Input data'!K320=""),"No",IF(I314="Yes",'Input data'!K320,""))</f>
        <v/>
      </c>
      <c r="O314" s="6" t="str">
        <f>IF(AND(I314="Yes",'Input data'!L320=""),3.5,IF(I314="Yes",'Input data'!L320,""))</f>
        <v/>
      </c>
      <c r="P314" s="6" t="str">
        <f>IF(AND(I314="Yes",'Input data'!M320=""),0.5,IF(I314="Yes",'Input data'!M320,""))</f>
        <v/>
      </c>
      <c r="Q314" s="21" t="str">
        <f>IF(AND(I314="Yes",'Input data'!N320=""),2,IF(I314="Yes",'Input data'!N320,""))</f>
        <v/>
      </c>
      <c r="R314" s="4" t="str">
        <f>IF(AND(I314="Yes",'Input data'!O320=""),"No",IF(I314="Yes",'Input data'!O320,""))</f>
        <v/>
      </c>
      <c r="S314" s="4" t="str">
        <f>IF(AND(I314="Yes",'Input data'!P320=""),"No",IF(I314="Yes",'Input data'!P320,""))</f>
        <v/>
      </c>
      <c r="T314" s="21" t="str">
        <f>IF(AND(I314="Yes",'Input data'!Q320=""),0,IF(I314="Yes",'Input data'!Q320/J314,""))</f>
        <v/>
      </c>
      <c r="U314" s="22" t="str">
        <f>IF(AND(I314="Yes",'Input data'!R320=""),80,IF(I314="Yes",'Input data'!R320,""))</f>
        <v/>
      </c>
    </row>
    <row r="315" spans="1:21" x14ac:dyDescent="0.3">
      <c r="A315" s="4" t="str">
        <f>IF('Input data'!A321="","",'Input data'!A321)</f>
        <v/>
      </c>
      <c r="B315" s="4" t="str">
        <f>IF('Input data'!B321="","",'Input data'!B321)</f>
        <v/>
      </c>
      <c r="C315" s="4" t="str">
        <f>IF('Input data'!C321="","",'Input data'!C321)</f>
        <v/>
      </c>
      <c r="D315" s="4" t="str">
        <f>IF('Input data'!D321="","",'Input data'!D321)</f>
        <v/>
      </c>
      <c r="E315" s="4" t="str">
        <f>IF('Input data'!E321="","",'Input data'!E321)</f>
        <v/>
      </c>
      <c r="F315" s="4" t="str">
        <f>IF('Input data'!F321="","",'Input data'!F321)</f>
        <v/>
      </c>
      <c r="G315" s="20" t="str">
        <f>IF('Input data'!G321=0,"",'Input data'!G321)</f>
        <v/>
      </c>
      <c r="H315" s="9" t="str">
        <f>IF('Input data'!H321="","",'Input data'!H321)</f>
        <v/>
      </c>
      <c r="I315" s="4" t="str">
        <f t="shared" si="12"/>
        <v>No</v>
      </c>
      <c r="J315" s="20" t="str">
        <f t="shared" si="13"/>
        <v/>
      </c>
      <c r="K315" s="9" t="str">
        <f t="shared" si="14"/>
        <v/>
      </c>
      <c r="L315" s="9" t="str">
        <f>IF(AND(I315="Yes",'Input data'!I321=""),10,IF(I315="Yes",'Input data'!I321/J315,""))</f>
        <v/>
      </c>
      <c r="M315" s="21" t="str">
        <f>IF(AND(I315="Yes",'Input data'!J321=""),2,IF(I315="Yes",'Input data'!J321,""))</f>
        <v/>
      </c>
      <c r="N315" s="4" t="str">
        <f>IF(AND(I315="Yes",'Input data'!K321=""),"No",IF(I315="Yes",'Input data'!K321,""))</f>
        <v/>
      </c>
      <c r="O315" s="6" t="str">
        <f>IF(AND(I315="Yes",'Input data'!L321=""),3.5,IF(I315="Yes",'Input data'!L321,""))</f>
        <v/>
      </c>
      <c r="P315" s="6" t="str">
        <f>IF(AND(I315="Yes",'Input data'!M321=""),0.5,IF(I315="Yes",'Input data'!M321,""))</f>
        <v/>
      </c>
      <c r="Q315" s="21" t="str">
        <f>IF(AND(I315="Yes",'Input data'!N321=""),2,IF(I315="Yes",'Input data'!N321,""))</f>
        <v/>
      </c>
      <c r="R315" s="4" t="str">
        <f>IF(AND(I315="Yes",'Input data'!O321=""),"No",IF(I315="Yes",'Input data'!O321,""))</f>
        <v/>
      </c>
      <c r="S315" s="4" t="str">
        <f>IF(AND(I315="Yes",'Input data'!P321=""),"No",IF(I315="Yes",'Input data'!P321,""))</f>
        <v/>
      </c>
      <c r="T315" s="21" t="str">
        <f>IF(AND(I315="Yes",'Input data'!Q321=""),0,IF(I315="Yes",'Input data'!Q321/J315,""))</f>
        <v/>
      </c>
      <c r="U315" s="22" t="str">
        <f>IF(AND(I315="Yes",'Input data'!R321=""),80,IF(I315="Yes",'Input data'!R321,""))</f>
        <v/>
      </c>
    </row>
    <row r="316" spans="1:21" x14ac:dyDescent="0.3">
      <c r="A316" s="4" t="str">
        <f>IF('Input data'!A322="","",'Input data'!A322)</f>
        <v/>
      </c>
      <c r="B316" s="4" t="str">
        <f>IF('Input data'!B322="","",'Input data'!B322)</f>
        <v/>
      </c>
      <c r="C316" s="4" t="str">
        <f>IF('Input data'!C322="","",'Input data'!C322)</f>
        <v/>
      </c>
      <c r="D316" s="4" t="str">
        <f>IF('Input data'!D322="","",'Input data'!D322)</f>
        <v/>
      </c>
      <c r="E316" s="4" t="str">
        <f>IF('Input data'!E322="","",'Input data'!E322)</f>
        <v/>
      </c>
      <c r="F316" s="4" t="str">
        <f>IF('Input data'!F322="","",'Input data'!F322)</f>
        <v/>
      </c>
      <c r="G316" s="20" t="str">
        <f>IF('Input data'!G322=0,"",'Input data'!G322)</f>
        <v/>
      </c>
      <c r="H316" s="9" t="str">
        <f>IF('Input data'!H322="","",'Input data'!H322)</f>
        <v/>
      </c>
      <c r="I316" s="4" t="str">
        <f t="shared" si="12"/>
        <v>No</v>
      </c>
      <c r="J316" s="20" t="str">
        <f t="shared" si="13"/>
        <v/>
      </c>
      <c r="K316" s="9" t="str">
        <f t="shared" si="14"/>
        <v/>
      </c>
      <c r="L316" s="9" t="str">
        <f>IF(AND(I316="Yes",'Input data'!I322=""),10,IF(I316="Yes",'Input data'!I322/J316,""))</f>
        <v/>
      </c>
      <c r="M316" s="21" t="str">
        <f>IF(AND(I316="Yes",'Input data'!J322=""),2,IF(I316="Yes",'Input data'!J322,""))</f>
        <v/>
      </c>
      <c r="N316" s="4" t="str">
        <f>IF(AND(I316="Yes",'Input data'!K322=""),"No",IF(I316="Yes",'Input data'!K322,""))</f>
        <v/>
      </c>
      <c r="O316" s="6" t="str">
        <f>IF(AND(I316="Yes",'Input data'!L322=""),3.5,IF(I316="Yes",'Input data'!L322,""))</f>
        <v/>
      </c>
      <c r="P316" s="6" t="str">
        <f>IF(AND(I316="Yes",'Input data'!M322=""),0.5,IF(I316="Yes",'Input data'!M322,""))</f>
        <v/>
      </c>
      <c r="Q316" s="21" t="str">
        <f>IF(AND(I316="Yes",'Input data'!N322=""),2,IF(I316="Yes",'Input data'!N322,""))</f>
        <v/>
      </c>
      <c r="R316" s="4" t="str">
        <f>IF(AND(I316="Yes",'Input data'!O322=""),"No",IF(I316="Yes",'Input data'!O322,""))</f>
        <v/>
      </c>
      <c r="S316" s="4" t="str">
        <f>IF(AND(I316="Yes",'Input data'!P322=""),"No",IF(I316="Yes",'Input data'!P322,""))</f>
        <v/>
      </c>
      <c r="T316" s="21" t="str">
        <f>IF(AND(I316="Yes",'Input data'!Q322=""),0,IF(I316="Yes",'Input data'!Q322/J316,""))</f>
        <v/>
      </c>
      <c r="U316" s="22" t="str">
        <f>IF(AND(I316="Yes",'Input data'!R322=""),80,IF(I316="Yes",'Input data'!R322,""))</f>
        <v/>
      </c>
    </row>
    <row r="317" spans="1:21" x14ac:dyDescent="0.3">
      <c r="A317" s="4" t="str">
        <f>IF('Input data'!A323="","",'Input data'!A323)</f>
        <v/>
      </c>
      <c r="B317" s="4" t="str">
        <f>IF('Input data'!B323="","",'Input data'!B323)</f>
        <v/>
      </c>
      <c r="C317" s="4" t="str">
        <f>IF('Input data'!C323="","",'Input data'!C323)</f>
        <v/>
      </c>
      <c r="D317" s="4" t="str">
        <f>IF('Input data'!D323="","",'Input data'!D323)</f>
        <v/>
      </c>
      <c r="E317" s="4" t="str">
        <f>IF('Input data'!E323="","",'Input data'!E323)</f>
        <v/>
      </c>
      <c r="F317" s="4" t="str">
        <f>IF('Input data'!F323="","",'Input data'!F323)</f>
        <v/>
      </c>
      <c r="G317" s="20" t="str">
        <f>IF('Input data'!G323=0,"",'Input data'!G323)</f>
        <v/>
      </c>
      <c r="H317" s="9" t="str">
        <f>IF('Input data'!H323="","",'Input data'!H323)</f>
        <v/>
      </c>
      <c r="I317" s="4" t="str">
        <f t="shared" si="12"/>
        <v>No</v>
      </c>
      <c r="J317" s="20" t="str">
        <f t="shared" si="13"/>
        <v/>
      </c>
      <c r="K317" s="9" t="str">
        <f t="shared" si="14"/>
        <v/>
      </c>
      <c r="L317" s="9" t="str">
        <f>IF(AND(I317="Yes",'Input data'!I323=""),10,IF(I317="Yes",'Input data'!I323/J317,""))</f>
        <v/>
      </c>
      <c r="M317" s="21" t="str">
        <f>IF(AND(I317="Yes",'Input data'!J323=""),2,IF(I317="Yes",'Input data'!J323,""))</f>
        <v/>
      </c>
      <c r="N317" s="4" t="str">
        <f>IF(AND(I317="Yes",'Input data'!K323=""),"No",IF(I317="Yes",'Input data'!K323,""))</f>
        <v/>
      </c>
      <c r="O317" s="6" t="str">
        <f>IF(AND(I317="Yes",'Input data'!L323=""),3.5,IF(I317="Yes",'Input data'!L323,""))</f>
        <v/>
      </c>
      <c r="P317" s="6" t="str">
        <f>IF(AND(I317="Yes",'Input data'!M323=""),0.5,IF(I317="Yes",'Input data'!M323,""))</f>
        <v/>
      </c>
      <c r="Q317" s="21" t="str">
        <f>IF(AND(I317="Yes",'Input data'!N323=""),2,IF(I317="Yes",'Input data'!N323,""))</f>
        <v/>
      </c>
      <c r="R317" s="4" t="str">
        <f>IF(AND(I317="Yes",'Input data'!O323=""),"No",IF(I317="Yes",'Input data'!O323,""))</f>
        <v/>
      </c>
      <c r="S317" s="4" t="str">
        <f>IF(AND(I317="Yes",'Input data'!P323=""),"No",IF(I317="Yes",'Input data'!P323,""))</f>
        <v/>
      </c>
      <c r="T317" s="21" t="str">
        <f>IF(AND(I317="Yes",'Input data'!Q323=""),0,IF(I317="Yes",'Input data'!Q323/J317,""))</f>
        <v/>
      </c>
      <c r="U317" s="22" t="str">
        <f>IF(AND(I317="Yes",'Input data'!R323=""),80,IF(I317="Yes",'Input data'!R323,""))</f>
        <v/>
      </c>
    </row>
    <row r="318" spans="1:21" x14ac:dyDescent="0.3">
      <c r="A318" s="4" t="str">
        <f>IF('Input data'!A324="","",'Input data'!A324)</f>
        <v/>
      </c>
      <c r="B318" s="4" t="str">
        <f>IF('Input data'!B324="","",'Input data'!B324)</f>
        <v/>
      </c>
      <c r="C318" s="4" t="str">
        <f>IF('Input data'!C324="","",'Input data'!C324)</f>
        <v/>
      </c>
      <c r="D318" s="4" t="str">
        <f>IF('Input data'!D324="","",'Input data'!D324)</f>
        <v/>
      </c>
      <c r="E318" s="4" t="str">
        <f>IF('Input data'!E324="","",'Input data'!E324)</f>
        <v/>
      </c>
      <c r="F318" s="4" t="str">
        <f>IF('Input data'!F324="","",'Input data'!F324)</f>
        <v/>
      </c>
      <c r="G318" s="20" t="str">
        <f>IF('Input data'!G324=0,"",'Input data'!G324)</f>
        <v/>
      </c>
      <c r="H318" s="9" t="str">
        <f>IF('Input data'!H324="","",'Input data'!H324)</f>
        <v/>
      </c>
      <c r="I318" s="4" t="str">
        <f t="shared" si="12"/>
        <v>No</v>
      </c>
      <c r="J318" s="20" t="str">
        <f t="shared" si="13"/>
        <v/>
      </c>
      <c r="K318" s="9" t="str">
        <f t="shared" si="14"/>
        <v/>
      </c>
      <c r="L318" s="9" t="str">
        <f>IF(AND(I318="Yes",'Input data'!I324=""),10,IF(I318="Yes",'Input data'!I324/J318,""))</f>
        <v/>
      </c>
      <c r="M318" s="21" t="str">
        <f>IF(AND(I318="Yes",'Input data'!J324=""),2,IF(I318="Yes",'Input data'!J324,""))</f>
        <v/>
      </c>
      <c r="N318" s="4" t="str">
        <f>IF(AND(I318="Yes",'Input data'!K324=""),"No",IF(I318="Yes",'Input data'!K324,""))</f>
        <v/>
      </c>
      <c r="O318" s="6" t="str">
        <f>IF(AND(I318="Yes",'Input data'!L324=""),3.5,IF(I318="Yes",'Input data'!L324,""))</f>
        <v/>
      </c>
      <c r="P318" s="6" t="str">
        <f>IF(AND(I318="Yes",'Input data'!M324=""),0.5,IF(I318="Yes",'Input data'!M324,""))</f>
        <v/>
      </c>
      <c r="Q318" s="21" t="str">
        <f>IF(AND(I318="Yes",'Input data'!N324=""),2,IF(I318="Yes",'Input data'!N324,""))</f>
        <v/>
      </c>
      <c r="R318" s="4" t="str">
        <f>IF(AND(I318="Yes",'Input data'!O324=""),"No",IF(I318="Yes",'Input data'!O324,""))</f>
        <v/>
      </c>
      <c r="S318" s="4" t="str">
        <f>IF(AND(I318="Yes",'Input data'!P324=""),"No",IF(I318="Yes",'Input data'!P324,""))</f>
        <v/>
      </c>
      <c r="T318" s="21" t="str">
        <f>IF(AND(I318="Yes",'Input data'!Q324=""),0,IF(I318="Yes",'Input data'!Q324/J318,""))</f>
        <v/>
      </c>
      <c r="U318" s="22" t="str">
        <f>IF(AND(I318="Yes",'Input data'!R324=""),80,IF(I318="Yes",'Input data'!R324,""))</f>
        <v/>
      </c>
    </row>
    <row r="319" spans="1:21" x14ac:dyDescent="0.3">
      <c r="A319" s="4" t="str">
        <f>IF('Input data'!A325="","",'Input data'!A325)</f>
        <v/>
      </c>
      <c r="B319" s="4" t="str">
        <f>IF('Input data'!B325="","",'Input data'!B325)</f>
        <v/>
      </c>
      <c r="C319" s="4" t="str">
        <f>IF('Input data'!C325="","",'Input data'!C325)</f>
        <v/>
      </c>
      <c r="D319" s="4" t="str">
        <f>IF('Input data'!D325="","",'Input data'!D325)</f>
        <v/>
      </c>
      <c r="E319" s="4" t="str">
        <f>IF('Input data'!E325="","",'Input data'!E325)</f>
        <v/>
      </c>
      <c r="F319" s="4" t="str">
        <f>IF('Input data'!F325="","",'Input data'!F325)</f>
        <v/>
      </c>
      <c r="G319" s="20" t="str">
        <f>IF('Input data'!G325=0,"",'Input data'!G325)</f>
        <v/>
      </c>
      <c r="H319" s="9" t="str">
        <f>IF('Input data'!H325="","",'Input data'!H325)</f>
        <v/>
      </c>
      <c r="I319" s="4" t="str">
        <f t="shared" si="12"/>
        <v>No</v>
      </c>
      <c r="J319" s="20" t="str">
        <f t="shared" si="13"/>
        <v/>
      </c>
      <c r="K319" s="9" t="str">
        <f t="shared" si="14"/>
        <v/>
      </c>
      <c r="L319" s="9" t="str">
        <f>IF(AND(I319="Yes",'Input data'!I325=""),10,IF(I319="Yes",'Input data'!I325/J319,""))</f>
        <v/>
      </c>
      <c r="M319" s="21" t="str">
        <f>IF(AND(I319="Yes",'Input data'!J325=""),2,IF(I319="Yes",'Input data'!J325,""))</f>
        <v/>
      </c>
      <c r="N319" s="4" t="str">
        <f>IF(AND(I319="Yes",'Input data'!K325=""),"No",IF(I319="Yes",'Input data'!K325,""))</f>
        <v/>
      </c>
      <c r="O319" s="6" t="str">
        <f>IF(AND(I319="Yes",'Input data'!L325=""),3.5,IF(I319="Yes",'Input data'!L325,""))</f>
        <v/>
      </c>
      <c r="P319" s="6" t="str">
        <f>IF(AND(I319="Yes",'Input data'!M325=""),0.5,IF(I319="Yes",'Input data'!M325,""))</f>
        <v/>
      </c>
      <c r="Q319" s="21" t="str">
        <f>IF(AND(I319="Yes",'Input data'!N325=""),2,IF(I319="Yes",'Input data'!N325,""))</f>
        <v/>
      </c>
      <c r="R319" s="4" t="str">
        <f>IF(AND(I319="Yes",'Input data'!O325=""),"No",IF(I319="Yes",'Input data'!O325,""))</f>
        <v/>
      </c>
      <c r="S319" s="4" t="str">
        <f>IF(AND(I319="Yes",'Input data'!P325=""),"No",IF(I319="Yes",'Input data'!P325,""))</f>
        <v/>
      </c>
      <c r="T319" s="21" t="str">
        <f>IF(AND(I319="Yes",'Input data'!Q325=""),0,IF(I319="Yes",'Input data'!Q325/J319,""))</f>
        <v/>
      </c>
      <c r="U319" s="22" t="str">
        <f>IF(AND(I319="Yes",'Input data'!R325=""),80,IF(I319="Yes",'Input data'!R325,""))</f>
        <v/>
      </c>
    </row>
    <row r="320" spans="1:21" x14ac:dyDescent="0.3">
      <c r="A320" s="4" t="str">
        <f>IF('Input data'!A326="","",'Input data'!A326)</f>
        <v/>
      </c>
      <c r="B320" s="4" t="str">
        <f>IF('Input data'!B326="","",'Input data'!B326)</f>
        <v/>
      </c>
      <c r="C320" s="4" t="str">
        <f>IF('Input data'!C326="","",'Input data'!C326)</f>
        <v/>
      </c>
      <c r="D320" s="4" t="str">
        <f>IF('Input data'!D326="","",'Input data'!D326)</f>
        <v/>
      </c>
      <c r="E320" s="4" t="str">
        <f>IF('Input data'!E326="","",'Input data'!E326)</f>
        <v/>
      </c>
      <c r="F320" s="4" t="str">
        <f>IF('Input data'!F326="","",'Input data'!F326)</f>
        <v/>
      </c>
      <c r="G320" s="20" t="str">
        <f>IF('Input data'!G326=0,"",'Input data'!G326)</f>
        <v/>
      </c>
      <c r="H320" s="9" t="str">
        <f>IF('Input data'!H326="","",'Input data'!H326)</f>
        <v/>
      </c>
      <c r="I320" s="4" t="str">
        <f t="shared" si="12"/>
        <v>No</v>
      </c>
      <c r="J320" s="20" t="str">
        <f t="shared" si="13"/>
        <v/>
      </c>
      <c r="K320" s="9" t="str">
        <f t="shared" si="14"/>
        <v/>
      </c>
      <c r="L320" s="9" t="str">
        <f>IF(AND(I320="Yes",'Input data'!I326=""),10,IF(I320="Yes",'Input data'!I326/J320,""))</f>
        <v/>
      </c>
      <c r="M320" s="21" t="str">
        <f>IF(AND(I320="Yes",'Input data'!J326=""),2,IF(I320="Yes",'Input data'!J326,""))</f>
        <v/>
      </c>
      <c r="N320" s="4" t="str">
        <f>IF(AND(I320="Yes",'Input data'!K326=""),"No",IF(I320="Yes",'Input data'!K326,""))</f>
        <v/>
      </c>
      <c r="O320" s="6" t="str">
        <f>IF(AND(I320="Yes",'Input data'!L326=""),3.5,IF(I320="Yes",'Input data'!L326,""))</f>
        <v/>
      </c>
      <c r="P320" s="6" t="str">
        <f>IF(AND(I320="Yes",'Input data'!M326=""),0.5,IF(I320="Yes",'Input data'!M326,""))</f>
        <v/>
      </c>
      <c r="Q320" s="21" t="str">
        <f>IF(AND(I320="Yes",'Input data'!N326=""),2,IF(I320="Yes",'Input data'!N326,""))</f>
        <v/>
      </c>
      <c r="R320" s="4" t="str">
        <f>IF(AND(I320="Yes",'Input data'!O326=""),"No",IF(I320="Yes",'Input data'!O326,""))</f>
        <v/>
      </c>
      <c r="S320" s="4" t="str">
        <f>IF(AND(I320="Yes",'Input data'!P326=""),"No",IF(I320="Yes",'Input data'!P326,""))</f>
        <v/>
      </c>
      <c r="T320" s="21" t="str">
        <f>IF(AND(I320="Yes",'Input data'!Q326=""),0,IF(I320="Yes",'Input data'!Q326/J320,""))</f>
        <v/>
      </c>
      <c r="U320" s="22" t="str">
        <f>IF(AND(I320="Yes",'Input data'!R326=""),80,IF(I320="Yes",'Input data'!R326,""))</f>
        <v/>
      </c>
    </row>
    <row r="321" spans="1:21" x14ac:dyDescent="0.3">
      <c r="A321" s="4" t="str">
        <f>IF('Input data'!A327="","",'Input data'!A327)</f>
        <v/>
      </c>
      <c r="B321" s="4" t="str">
        <f>IF('Input data'!B327="","",'Input data'!B327)</f>
        <v/>
      </c>
      <c r="C321" s="4" t="str">
        <f>IF('Input data'!C327="","",'Input data'!C327)</f>
        <v/>
      </c>
      <c r="D321" s="4" t="str">
        <f>IF('Input data'!D327="","",'Input data'!D327)</f>
        <v/>
      </c>
      <c r="E321" s="4" t="str">
        <f>IF('Input data'!E327="","",'Input data'!E327)</f>
        <v/>
      </c>
      <c r="F321" s="4" t="str">
        <f>IF('Input data'!F327="","",'Input data'!F327)</f>
        <v/>
      </c>
      <c r="G321" s="20" t="str">
        <f>IF('Input data'!G327=0,"",'Input data'!G327)</f>
        <v/>
      </c>
      <c r="H321" s="9" t="str">
        <f>IF('Input data'!H327="","",'Input data'!H327)</f>
        <v/>
      </c>
      <c r="I321" s="4" t="str">
        <f t="shared" si="12"/>
        <v>No</v>
      </c>
      <c r="J321" s="20" t="str">
        <f t="shared" si="13"/>
        <v/>
      </c>
      <c r="K321" s="9" t="str">
        <f t="shared" si="14"/>
        <v/>
      </c>
      <c r="L321" s="9" t="str">
        <f>IF(AND(I321="Yes",'Input data'!I327=""),10,IF(I321="Yes",'Input data'!I327/J321,""))</f>
        <v/>
      </c>
      <c r="M321" s="21" t="str">
        <f>IF(AND(I321="Yes",'Input data'!J327=""),2,IF(I321="Yes",'Input data'!J327,""))</f>
        <v/>
      </c>
      <c r="N321" s="4" t="str">
        <f>IF(AND(I321="Yes",'Input data'!K327=""),"No",IF(I321="Yes",'Input data'!K327,""))</f>
        <v/>
      </c>
      <c r="O321" s="6" t="str">
        <f>IF(AND(I321="Yes",'Input data'!L327=""),3.5,IF(I321="Yes",'Input data'!L327,""))</f>
        <v/>
      </c>
      <c r="P321" s="6" t="str">
        <f>IF(AND(I321="Yes",'Input data'!M327=""),0.5,IF(I321="Yes",'Input data'!M327,""))</f>
        <v/>
      </c>
      <c r="Q321" s="21" t="str">
        <f>IF(AND(I321="Yes",'Input data'!N327=""),2,IF(I321="Yes",'Input data'!N327,""))</f>
        <v/>
      </c>
      <c r="R321" s="4" t="str">
        <f>IF(AND(I321="Yes",'Input data'!O327=""),"No",IF(I321="Yes",'Input data'!O327,""))</f>
        <v/>
      </c>
      <c r="S321" s="4" t="str">
        <f>IF(AND(I321="Yes",'Input data'!P327=""),"No",IF(I321="Yes",'Input data'!P327,""))</f>
        <v/>
      </c>
      <c r="T321" s="21" t="str">
        <f>IF(AND(I321="Yes",'Input data'!Q327=""),0,IF(I321="Yes",'Input data'!Q327/J321,""))</f>
        <v/>
      </c>
      <c r="U321" s="22" t="str">
        <f>IF(AND(I321="Yes",'Input data'!R327=""),80,IF(I321="Yes",'Input data'!R327,""))</f>
        <v/>
      </c>
    </row>
    <row r="322" spans="1:21" x14ac:dyDescent="0.3">
      <c r="A322" s="4" t="str">
        <f>IF('Input data'!A328="","",'Input data'!A328)</f>
        <v/>
      </c>
      <c r="B322" s="4" t="str">
        <f>IF('Input data'!B328="","",'Input data'!B328)</f>
        <v/>
      </c>
      <c r="C322" s="4" t="str">
        <f>IF('Input data'!C328="","",'Input data'!C328)</f>
        <v/>
      </c>
      <c r="D322" s="4" t="str">
        <f>IF('Input data'!D328="","",'Input data'!D328)</f>
        <v/>
      </c>
      <c r="E322" s="4" t="str">
        <f>IF('Input data'!E328="","",'Input data'!E328)</f>
        <v/>
      </c>
      <c r="F322" s="4" t="str">
        <f>IF('Input data'!F328="","",'Input data'!F328)</f>
        <v/>
      </c>
      <c r="G322" s="20" t="str">
        <f>IF('Input data'!G328=0,"",'Input data'!G328)</f>
        <v/>
      </c>
      <c r="H322" s="9" t="str">
        <f>IF('Input data'!H328="","",'Input data'!H328)</f>
        <v/>
      </c>
      <c r="I322" s="4" t="str">
        <f t="shared" si="12"/>
        <v>No</v>
      </c>
      <c r="J322" s="20" t="str">
        <f t="shared" si="13"/>
        <v/>
      </c>
      <c r="K322" s="9" t="str">
        <f t="shared" si="14"/>
        <v/>
      </c>
      <c r="L322" s="9" t="str">
        <f>IF(AND(I322="Yes",'Input data'!I328=""),10,IF(I322="Yes",'Input data'!I328/J322,""))</f>
        <v/>
      </c>
      <c r="M322" s="21" t="str">
        <f>IF(AND(I322="Yes",'Input data'!J328=""),2,IF(I322="Yes",'Input data'!J328,""))</f>
        <v/>
      </c>
      <c r="N322" s="4" t="str">
        <f>IF(AND(I322="Yes",'Input data'!K328=""),"No",IF(I322="Yes",'Input data'!K328,""))</f>
        <v/>
      </c>
      <c r="O322" s="6" t="str">
        <f>IF(AND(I322="Yes",'Input data'!L328=""),3.5,IF(I322="Yes",'Input data'!L328,""))</f>
        <v/>
      </c>
      <c r="P322" s="6" t="str">
        <f>IF(AND(I322="Yes",'Input data'!M328=""),0.5,IF(I322="Yes",'Input data'!M328,""))</f>
        <v/>
      </c>
      <c r="Q322" s="21" t="str">
        <f>IF(AND(I322="Yes",'Input data'!N328=""),2,IF(I322="Yes",'Input data'!N328,""))</f>
        <v/>
      </c>
      <c r="R322" s="4" t="str">
        <f>IF(AND(I322="Yes",'Input data'!O328=""),"No",IF(I322="Yes",'Input data'!O328,""))</f>
        <v/>
      </c>
      <c r="S322" s="4" t="str">
        <f>IF(AND(I322="Yes",'Input data'!P328=""),"No",IF(I322="Yes",'Input data'!P328,""))</f>
        <v/>
      </c>
      <c r="T322" s="21" t="str">
        <f>IF(AND(I322="Yes",'Input data'!Q328=""),0,IF(I322="Yes",'Input data'!Q328/J322,""))</f>
        <v/>
      </c>
      <c r="U322" s="22" t="str">
        <f>IF(AND(I322="Yes",'Input data'!R328=""),80,IF(I322="Yes",'Input data'!R328,""))</f>
        <v/>
      </c>
    </row>
    <row r="323" spans="1:21" x14ac:dyDescent="0.3">
      <c r="A323" s="4" t="str">
        <f>IF('Input data'!A329="","",'Input data'!A329)</f>
        <v/>
      </c>
      <c r="B323" s="4" t="str">
        <f>IF('Input data'!B329="","",'Input data'!B329)</f>
        <v/>
      </c>
      <c r="C323" s="4" t="str">
        <f>IF('Input data'!C329="","",'Input data'!C329)</f>
        <v/>
      </c>
      <c r="D323" s="4" t="str">
        <f>IF('Input data'!D329="","",'Input data'!D329)</f>
        <v/>
      </c>
      <c r="E323" s="4" t="str">
        <f>IF('Input data'!E329="","",'Input data'!E329)</f>
        <v/>
      </c>
      <c r="F323" s="4" t="str">
        <f>IF('Input data'!F329="","",'Input data'!F329)</f>
        <v/>
      </c>
      <c r="G323" s="20" t="str">
        <f>IF('Input data'!G329=0,"",'Input data'!G329)</f>
        <v/>
      </c>
      <c r="H323" s="9" t="str">
        <f>IF('Input data'!H329="","",'Input data'!H329)</f>
        <v/>
      </c>
      <c r="I323" s="4" t="str">
        <f t="shared" si="12"/>
        <v>No</v>
      </c>
      <c r="J323" s="20" t="str">
        <f t="shared" si="13"/>
        <v/>
      </c>
      <c r="K323" s="9" t="str">
        <f t="shared" si="14"/>
        <v/>
      </c>
      <c r="L323" s="9" t="str">
        <f>IF(AND(I323="Yes",'Input data'!I329=""),10,IF(I323="Yes",'Input data'!I329/J323,""))</f>
        <v/>
      </c>
      <c r="M323" s="21" t="str">
        <f>IF(AND(I323="Yes",'Input data'!J329=""),2,IF(I323="Yes",'Input data'!J329,""))</f>
        <v/>
      </c>
      <c r="N323" s="4" t="str">
        <f>IF(AND(I323="Yes",'Input data'!K329=""),"No",IF(I323="Yes",'Input data'!K329,""))</f>
        <v/>
      </c>
      <c r="O323" s="6" t="str">
        <f>IF(AND(I323="Yes",'Input data'!L329=""),3.5,IF(I323="Yes",'Input data'!L329,""))</f>
        <v/>
      </c>
      <c r="P323" s="6" t="str">
        <f>IF(AND(I323="Yes",'Input data'!M329=""),0.5,IF(I323="Yes",'Input data'!M329,""))</f>
        <v/>
      </c>
      <c r="Q323" s="21" t="str">
        <f>IF(AND(I323="Yes",'Input data'!N329=""),2,IF(I323="Yes",'Input data'!N329,""))</f>
        <v/>
      </c>
      <c r="R323" s="4" t="str">
        <f>IF(AND(I323="Yes",'Input data'!O329=""),"No",IF(I323="Yes",'Input data'!O329,""))</f>
        <v/>
      </c>
      <c r="S323" s="4" t="str">
        <f>IF(AND(I323="Yes",'Input data'!P329=""),"No",IF(I323="Yes",'Input data'!P329,""))</f>
        <v/>
      </c>
      <c r="T323" s="21" t="str">
        <f>IF(AND(I323="Yes",'Input data'!Q329=""),0,IF(I323="Yes",'Input data'!Q329/J323,""))</f>
        <v/>
      </c>
      <c r="U323" s="22" t="str">
        <f>IF(AND(I323="Yes",'Input data'!R329=""),80,IF(I323="Yes",'Input data'!R329,""))</f>
        <v/>
      </c>
    </row>
    <row r="324" spans="1:21" x14ac:dyDescent="0.3">
      <c r="A324" s="4" t="str">
        <f>IF('Input data'!A330="","",'Input data'!A330)</f>
        <v/>
      </c>
      <c r="B324" s="4" t="str">
        <f>IF('Input data'!B330="","",'Input data'!B330)</f>
        <v/>
      </c>
      <c r="C324" s="4" t="str">
        <f>IF('Input data'!C330="","",'Input data'!C330)</f>
        <v/>
      </c>
      <c r="D324" s="4" t="str">
        <f>IF('Input data'!D330="","",'Input data'!D330)</f>
        <v/>
      </c>
      <c r="E324" s="4" t="str">
        <f>IF('Input data'!E330="","",'Input data'!E330)</f>
        <v/>
      </c>
      <c r="F324" s="4" t="str">
        <f>IF('Input data'!F330="","",'Input data'!F330)</f>
        <v/>
      </c>
      <c r="G324" s="20" t="str">
        <f>IF('Input data'!G330=0,"",'Input data'!G330)</f>
        <v/>
      </c>
      <c r="H324" s="9" t="str">
        <f>IF('Input data'!H330="","",'Input data'!H330)</f>
        <v/>
      </c>
      <c r="I324" s="4" t="str">
        <f t="shared" si="12"/>
        <v>No</v>
      </c>
      <c r="J324" s="20" t="str">
        <f t="shared" si="13"/>
        <v/>
      </c>
      <c r="K324" s="9" t="str">
        <f t="shared" si="14"/>
        <v/>
      </c>
      <c r="L324" s="9" t="str">
        <f>IF(AND(I324="Yes",'Input data'!I330=""),10,IF(I324="Yes",'Input data'!I330/J324,""))</f>
        <v/>
      </c>
      <c r="M324" s="21" t="str">
        <f>IF(AND(I324="Yes",'Input data'!J330=""),2,IF(I324="Yes",'Input data'!J330,""))</f>
        <v/>
      </c>
      <c r="N324" s="4" t="str">
        <f>IF(AND(I324="Yes",'Input data'!K330=""),"No",IF(I324="Yes",'Input data'!K330,""))</f>
        <v/>
      </c>
      <c r="O324" s="6" t="str">
        <f>IF(AND(I324="Yes",'Input data'!L330=""),3.5,IF(I324="Yes",'Input data'!L330,""))</f>
        <v/>
      </c>
      <c r="P324" s="6" t="str">
        <f>IF(AND(I324="Yes",'Input data'!M330=""),0.5,IF(I324="Yes",'Input data'!M330,""))</f>
        <v/>
      </c>
      <c r="Q324" s="21" t="str">
        <f>IF(AND(I324="Yes",'Input data'!N330=""),2,IF(I324="Yes",'Input data'!N330,""))</f>
        <v/>
      </c>
      <c r="R324" s="4" t="str">
        <f>IF(AND(I324="Yes",'Input data'!O330=""),"No",IF(I324="Yes",'Input data'!O330,""))</f>
        <v/>
      </c>
      <c r="S324" s="4" t="str">
        <f>IF(AND(I324="Yes",'Input data'!P330=""),"No",IF(I324="Yes",'Input data'!P330,""))</f>
        <v/>
      </c>
      <c r="T324" s="21" t="str">
        <f>IF(AND(I324="Yes",'Input data'!Q330=""),0,IF(I324="Yes",'Input data'!Q330/J324,""))</f>
        <v/>
      </c>
      <c r="U324" s="22" t="str">
        <f>IF(AND(I324="Yes",'Input data'!R330=""),80,IF(I324="Yes",'Input data'!R330,""))</f>
        <v/>
      </c>
    </row>
    <row r="325" spans="1:21" x14ac:dyDescent="0.3">
      <c r="A325" s="4" t="str">
        <f>IF('Input data'!A331="","",'Input data'!A331)</f>
        <v/>
      </c>
      <c r="B325" s="4" t="str">
        <f>IF('Input data'!B331="","",'Input data'!B331)</f>
        <v/>
      </c>
      <c r="C325" s="4" t="str">
        <f>IF('Input data'!C331="","",'Input data'!C331)</f>
        <v/>
      </c>
      <c r="D325" s="4" t="str">
        <f>IF('Input data'!D331="","",'Input data'!D331)</f>
        <v/>
      </c>
      <c r="E325" s="4" t="str">
        <f>IF('Input data'!E331="","",'Input data'!E331)</f>
        <v/>
      </c>
      <c r="F325" s="4" t="str">
        <f>IF('Input data'!F331="","",'Input data'!F331)</f>
        <v/>
      </c>
      <c r="G325" s="20" t="str">
        <f>IF('Input data'!G331=0,"",'Input data'!G331)</f>
        <v/>
      </c>
      <c r="H325" s="9" t="str">
        <f>IF('Input data'!H331="","",'Input data'!H331)</f>
        <v/>
      </c>
      <c r="I325" s="4" t="str">
        <f t="shared" si="12"/>
        <v>No</v>
      </c>
      <c r="J325" s="20" t="str">
        <f t="shared" si="13"/>
        <v/>
      </c>
      <c r="K325" s="9" t="str">
        <f t="shared" si="14"/>
        <v/>
      </c>
      <c r="L325" s="9" t="str">
        <f>IF(AND(I325="Yes",'Input data'!I331=""),10,IF(I325="Yes",'Input data'!I331/J325,""))</f>
        <v/>
      </c>
      <c r="M325" s="21" t="str">
        <f>IF(AND(I325="Yes",'Input data'!J331=""),2,IF(I325="Yes",'Input data'!J331,""))</f>
        <v/>
      </c>
      <c r="N325" s="4" t="str">
        <f>IF(AND(I325="Yes",'Input data'!K331=""),"No",IF(I325="Yes",'Input data'!K331,""))</f>
        <v/>
      </c>
      <c r="O325" s="6" t="str">
        <f>IF(AND(I325="Yes",'Input data'!L331=""),3.5,IF(I325="Yes",'Input data'!L331,""))</f>
        <v/>
      </c>
      <c r="P325" s="6" t="str">
        <f>IF(AND(I325="Yes",'Input data'!M331=""),0.5,IF(I325="Yes",'Input data'!M331,""))</f>
        <v/>
      </c>
      <c r="Q325" s="21" t="str">
        <f>IF(AND(I325="Yes",'Input data'!N331=""),2,IF(I325="Yes",'Input data'!N331,""))</f>
        <v/>
      </c>
      <c r="R325" s="4" t="str">
        <f>IF(AND(I325="Yes",'Input data'!O331=""),"No",IF(I325="Yes",'Input data'!O331,""))</f>
        <v/>
      </c>
      <c r="S325" s="4" t="str">
        <f>IF(AND(I325="Yes",'Input data'!P331=""),"No",IF(I325="Yes",'Input data'!P331,""))</f>
        <v/>
      </c>
      <c r="T325" s="21" t="str">
        <f>IF(AND(I325="Yes",'Input data'!Q331=""),0,IF(I325="Yes",'Input data'!Q331/J325,""))</f>
        <v/>
      </c>
      <c r="U325" s="22" t="str">
        <f>IF(AND(I325="Yes",'Input data'!R331=""),80,IF(I325="Yes",'Input data'!R331,""))</f>
        <v/>
      </c>
    </row>
    <row r="326" spans="1:21" x14ac:dyDescent="0.3">
      <c r="A326" s="4" t="str">
        <f>IF('Input data'!A332="","",'Input data'!A332)</f>
        <v/>
      </c>
      <c r="B326" s="4" t="str">
        <f>IF('Input data'!B332="","",'Input data'!B332)</f>
        <v/>
      </c>
      <c r="C326" s="4" t="str">
        <f>IF('Input data'!C332="","",'Input data'!C332)</f>
        <v/>
      </c>
      <c r="D326" s="4" t="str">
        <f>IF('Input data'!D332="","",'Input data'!D332)</f>
        <v/>
      </c>
      <c r="E326" s="4" t="str">
        <f>IF('Input data'!E332="","",'Input data'!E332)</f>
        <v/>
      </c>
      <c r="F326" s="4" t="str">
        <f>IF('Input data'!F332="","",'Input data'!F332)</f>
        <v/>
      </c>
      <c r="G326" s="20" t="str">
        <f>IF('Input data'!G332=0,"",'Input data'!G332)</f>
        <v/>
      </c>
      <c r="H326" s="9" t="str">
        <f>IF('Input data'!H332="","",'Input data'!H332)</f>
        <v/>
      </c>
      <c r="I326" s="4" t="str">
        <f t="shared" si="12"/>
        <v>No</v>
      </c>
      <c r="J326" s="20" t="str">
        <f t="shared" si="13"/>
        <v/>
      </c>
      <c r="K326" s="9" t="str">
        <f t="shared" si="14"/>
        <v/>
      </c>
      <c r="L326" s="9" t="str">
        <f>IF(AND(I326="Yes",'Input data'!I332=""),10,IF(I326="Yes",'Input data'!I332/J326,""))</f>
        <v/>
      </c>
      <c r="M326" s="21" t="str">
        <f>IF(AND(I326="Yes",'Input data'!J332=""),2,IF(I326="Yes",'Input data'!J332,""))</f>
        <v/>
      </c>
      <c r="N326" s="4" t="str">
        <f>IF(AND(I326="Yes",'Input data'!K332=""),"No",IF(I326="Yes",'Input data'!K332,""))</f>
        <v/>
      </c>
      <c r="O326" s="6" t="str">
        <f>IF(AND(I326="Yes",'Input data'!L332=""),3.5,IF(I326="Yes",'Input data'!L332,""))</f>
        <v/>
      </c>
      <c r="P326" s="6" t="str">
        <f>IF(AND(I326="Yes",'Input data'!M332=""),0.5,IF(I326="Yes",'Input data'!M332,""))</f>
        <v/>
      </c>
      <c r="Q326" s="21" t="str">
        <f>IF(AND(I326="Yes",'Input data'!N332=""),2,IF(I326="Yes",'Input data'!N332,""))</f>
        <v/>
      </c>
      <c r="R326" s="4" t="str">
        <f>IF(AND(I326="Yes",'Input data'!O332=""),"No",IF(I326="Yes",'Input data'!O332,""))</f>
        <v/>
      </c>
      <c r="S326" s="4" t="str">
        <f>IF(AND(I326="Yes",'Input data'!P332=""),"No",IF(I326="Yes",'Input data'!P332,""))</f>
        <v/>
      </c>
      <c r="T326" s="21" t="str">
        <f>IF(AND(I326="Yes",'Input data'!Q332=""),0,IF(I326="Yes",'Input data'!Q332/J326,""))</f>
        <v/>
      </c>
      <c r="U326" s="22" t="str">
        <f>IF(AND(I326="Yes",'Input data'!R332=""),80,IF(I326="Yes",'Input data'!R332,""))</f>
        <v/>
      </c>
    </row>
    <row r="327" spans="1:21" x14ac:dyDescent="0.3">
      <c r="A327" s="4" t="str">
        <f>IF('Input data'!A333="","",'Input data'!A333)</f>
        <v/>
      </c>
      <c r="B327" s="4" t="str">
        <f>IF('Input data'!B333="","",'Input data'!B333)</f>
        <v/>
      </c>
      <c r="C327" s="4" t="str">
        <f>IF('Input data'!C333="","",'Input data'!C333)</f>
        <v/>
      </c>
      <c r="D327" s="4" t="str">
        <f>IF('Input data'!D333="","",'Input data'!D333)</f>
        <v/>
      </c>
      <c r="E327" s="4" t="str">
        <f>IF('Input data'!E333="","",'Input data'!E333)</f>
        <v/>
      </c>
      <c r="F327" s="4" t="str">
        <f>IF('Input data'!F333="","",'Input data'!F333)</f>
        <v/>
      </c>
      <c r="G327" s="20" t="str">
        <f>IF('Input data'!G333=0,"",'Input data'!G333)</f>
        <v/>
      </c>
      <c r="H327" s="9" t="str">
        <f>IF('Input data'!H333="","",'Input data'!H333)</f>
        <v/>
      </c>
      <c r="I327" s="4" t="str">
        <f t="shared" ref="I327:I390" si="15">IF(AND(G327&gt;0,G327&lt;100,H327&gt;0.5,H327&lt;50000.5),"Yes","No")</f>
        <v>No</v>
      </c>
      <c r="J327" s="20" t="str">
        <f t="shared" ref="J327:J390" si="16">IF(I327="Yes",G327,"")</f>
        <v/>
      </c>
      <c r="K327" s="9" t="str">
        <f t="shared" ref="K327:K390" si="17">IF(I327="Yes",H327,"")</f>
        <v/>
      </c>
      <c r="L327" s="9" t="str">
        <f>IF(AND(I327="Yes",'Input data'!I333=""),10,IF(I327="Yes",'Input data'!I333/J327,""))</f>
        <v/>
      </c>
      <c r="M327" s="21" t="str">
        <f>IF(AND(I327="Yes",'Input data'!J333=""),2,IF(I327="Yes",'Input data'!J333,""))</f>
        <v/>
      </c>
      <c r="N327" s="4" t="str">
        <f>IF(AND(I327="Yes",'Input data'!K333=""),"No",IF(I327="Yes",'Input data'!K333,""))</f>
        <v/>
      </c>
      <c r="O327" s="6" t="str">
        <f>IF(AND(I327="Yes",'Input data'!L333=""),3.5,IF(I327="Yes",'Input data'!L333,""))</f>
        <v/>
      </c>
      <c r="P327" s="6" t="str">
        <f>IF(AND(I327="Yes",'Input data'!M333=""),0.5,IF(I327="Yes",'Input data'!M333,""))</f>
        <v/>
      </c>
      <c r="Q327" s="21" t="str">
        <f>IF(AND(I327="Yes",'Input data'!N333=""),2,IF(I327="Yes",'Input data'!N333,""))</f>
        <v/>
      </c>
      <c r="R327" s="4" t="str">
        <f>IF(AND(I327="Yes",'Input data'!O333=""),"No",IF(I327="Yes",'Input data'!O333,""))</f>
        <v/>
      </c>
      <c r="S327" s="4" t="str">
        <f>IF(AND(I327="Yes",'Input data'!P333=""),"No",IF(I327="Yes",'Input data'!P333,""))</f>
        <v/>
      </c>
      <c r="T327" s="21" t="str">
        <f>IF(AND(I327="Yes",'Input data'!Q333=""),0,IF(I327="Yes",'Input data'!Q333/J327,""))</f>
        <v/>
      </c>
      <c r="U327" s="22" t="str">
        <f>IF(AND(I327="Yes",'Input data'!R333=""),80,IF(I327="Yes",'Input data'!R333,""))</f>
        <v/>
      </c>
    </row>
    <row r="328" spans="1:21" x14ac:dyDescent="0.3">
      <c r="A328" s="4" t="str">
        <f>IF('Input data'!A334="","",'Input data'!A334)</f>
        <v/>
      </c>
      <c r="B328" s="4" t="str">
        <f>IF('Input data'!B334="","",'Input data'!B334)</f>
        <v/>
      </c>
      <c r="C328" s="4" t="str">
        <f>IF('Input data'!C334="","",'Input data'!C334)</f>
        <v/>
      </c>
      <c r="D328" s="4" t="str">
        <f>IF('Input data'!D334="","",'Input data'!D334)</f>
        <v/>
      </c>
      <c r="E328" s="4" t="str">
        <f>IF('Input data'!E334="","",'Input data'!E334)</f>
        <v/>
      </c>
      <c r="F328" s="4" t="str">
        <f>IF('Input data'!F334="","",'Input data'!F334)</f>
        <v/>
      </c>
      <c r="G328" s="20" t="str">
        <f>IF('Input data'!G334=0,"",'Input data'!G334)</f>
        <v/>
      </c>
      <c r="H328" s="9" t="str">
        <f>IF('Input data'!H334="","",'Input data'!H334)</f>
        <v/>
      </c>
      <c r="I328" s="4" t="str">
        <f t="shared" si="15"/>
        <v>No</v>
      </c>
      <c r="J328" s="20" t="str">
        <f t="shared" si="16"/>
        <v/>
      </c>
      <c r="K328" s="9" t="str">
        <f t="shared" si="17"/>
        <v/>
      </c>
      <c r="L328" s="9" t="str">
        <f>IF(AND(I328="Yes",'Input data'!I334=""),10,IF(I328="Yes",'Input data'!I334/J328,""))</f>
        <v/>
      </c>
      <c r="M328" s="21" t="str">
        <f>IF(AND(I328="Yes",'Input data'!J334=""),2,IF(I328="Yes",'Input data'!J334,""))</f>
        <v/>
      </c>
      <c r="N328" s="4" t="str">
        <f>IF(AND(I328="Yes",'Input data'!K334=""),"No",IF(I328="Yes",'Input data'!K334,""))</f>
        <v/>
      </c>
      <c r="O328" s="6" t="str">
        <f>IF(AND(I328="Yes",'Input data'!L334=""),3.5,IF(I328="Yes",'Input data'!L334,""))</f>
        <v/>
      </c>
      <c r="P328" s="6" t="str">
        <f>IF(AND(I328="Yes",'Input data'!M334=""),0.5,IF(I328="Yes",'Input data'!M334,""))</f>
        <v/>
      </c>
      <c r="Q328" s="21" t="str">
        <f>IF(AND(I328="Yes",'Input data'!N334=""),2,IF(I328="Yes",'Input data'!N334,""))</f>
        <v/>
      </c>
      <c r="R328" s="4" t="str">
        <f>IF(AND(I328="Yes",'Input data'!O334=""),"No",IF(I328="Yes",'Input data'!O334,""))</f>
        <v/>
      </c>
      <c r="S328" s="4" t="str">
        <f>IF(AND(I328="Yes",'Input data'!P334=""),"No",IF(I328="Yes",'Input data'!P334,""))</f>
        <v/>
      </c>
      <c r="T328" s="21" t="str">
        <f>IF(AND(I328="Yes",'Input data'!Q334=""),0,IF(I328="Yes",'Input data'!Q334/J328,""))</f>
        <v/>
      </c>
      <c r="U328" s="22" t="str">
        <f>IF(AND(I328="Yes",'Input data'!R334=""),80,IF(I328="Yes",'Input data'!R334,""))</f>
        <v/>
      </c>
    </row>
    <row r="329" spans="1:21" x14ac:dyDescent="0.3">
      <c r="A329" s="4" t="str">
        <f>IF('Input data'!A335="","",'Input data'!A335)</f>
        <v/>
      </c>
      <c r="B329" s="4" t="str">
        <f>IF('Input data'!B335="","",'Input data'!B335)</f>
        <v/>
      </c>
      <c r="C329" s="4" t="str">
        <f>IF('Input data'!C335="","",'Input data'!C335)</f>
        <v/>
      </c>
      <c r="D329" s="4" t="str">
        <f>IF('Input data'!D335="","",'Input data'!D335)</f>
        <v/>
      </c>
      <c r="E329" s="4" t="str">
        <f>IF('Input data'!E335="","",'Input data'!E335)</f>
        <v/>
      </c>
      <c r="F329" s="4" t="str">
        <f>IF('Input data'!F335="","",'Input data'!F335)</f>
        <v/>
      </c>
      <c r="G329" s="20" t="str">
        <f>IF('Input data'!G335=0,"",'Input data'!G335)</f>
        <v/>
      </c>
      <c r="H329" s="9" t="str">
        <f>IF('Input data'!H335="","",'Input data'!H335)</f>
        <v/>
      </c>
      <c r="I329" s="4" t="str">
        <f t="shared" si="15"/>
        <v>No</v>
      </c>
      <c r="J329" s="20" t="str">
        <f t="shared" si="16"/>
        <v/>
      </c>
      <c r="K329" s="9" t="str">
        <f t="shared" si="17"/>
        <v/>
      </c>
      <c r="L329" s="9" t="str">
        <f>IF(AND(I329="Yes",'Input data'!I335=""),10,IF(I329="Yes",'Input data'!I335/J329,""))</f>
        <v/>
      </c>
      <c r="M329" s="21" t="str">
        <f>IF(AND(I329="Yes",'Input data'!J335=""),2,IF(I329="Yes",'Input data'!J335,""))</f>
        <v/>
      </c>
      <c r="N329" s="4" t="str">
        <f>IF(AND(I329="Yes",'Input data'!K335=""),"No",IF(I329="Yes",'Input data'!K335,""))</f>
        <v/>
      </c>
      <c r="O329" s="6" t="str">
        <f>IF(AND(I329="Yes",'Input data'!L335=""),3.5,IF(I329="Yes",'Input data'!L335,""))</f>
        <v/>
      </c>
      <c r="P329" s="6" t="str">
        <f>IF(AND(I329="Yes",'Input data'!M335=""),0.5,IF(I329="Yes",'Input data'!M335,""))</f>
        <v/>
      </c>
      <c r="Q329" s="21" t="str">
        <f>IF(AND(I329="Yes",'Input data'!N335=""),2,IF(I329="Yes",'Input data'!N335,""))</f>
        <v/>
      </c>
      <c r="R329" s="4" t="str">
        <f>IF(AND(I329="Yes",'Input data'!O335=""),"No",IF(I329="Yes",'Input data'!O335,""))</f>
        <v/>
      </c>
      <c r="S329" s="4" t="str">
        <f>IF(AND(I329="Yes",'Input data'!P335=""),"No",IF(I329="Yes",'Input data'!P335,""))</f>
        <v/>
      </c>
      <c r="T329" s="21" t="str">
        <f>IF(AND(I329="Yes",'Input data'!Q335=""),0,IF(I329="Yes",'Input data'!Q335/J329,""))</f>
        <v/>
      </c>
      <c r="U329" s="22" t="str">
        <f>IF(AND(I329="Yes",'Input data'!R335=""),80,IF(I329="Yes",'Input data'!R335,""))</f>
        <v/>
      </c>
    </row>
    <row r="330" spans="1:21" x14ac:dyDescent="0.3">
      <c r="A330" s="4" t="str">
        <f>IF('Input data'!A336="","",'Input data'!A336)</f>
        <v/>
      </c>
      <c r="B330" s="4" t="str">
        <f>IF('Input data'!B336="","",'Input data'!B336)</f>
        <v/>
      </c>
      <c r="C330" s="4" t="str">
        <f>IF('Input data'!C336="","",'Input data'!C336)</f>
        <v/>
      </c>
      <c r="D330" s="4" t="str">
        <f>IF('Input data'!D336="","",'Input data'!D336)</f>
        <v/>
      </c>
      <c r="E330" s="4" t="str">
        <f>IF('Input data'!E336="","",'Input data'!E336)</f>
        <v/>
      </c>
      <c r="F330" s="4" t="str">
        <f>IF('Input data'!F336="","",'Input data'!F336)</f>
        <v/>
      </c>
      <c r="G330" s="20" t="str">
        <f>IF('Input data'!G336=0,"",'Input data'!G336)</f>
        <v/>
      </c>
      <c r="H330" s="9" t="str">
        <f>IF('Input data'!H336="","",'Input data'!H336)</f>
        <v/>
      </c>
      <c r="I330" s="4" t="str">
        <f t="shared" si="15"/>
        <v>No</v>
      </c>
      <c r="J330" s="20" t="str">
        <f t="shared" si="16"/>
        <v/>
      </c>
      <c r="K330" s="9" t="str">
        <f t="shared" si="17"/>
        <v/>
      </c>
      <c r="L330" s="9" t="str">
        <f>IF(AND(I330="Yes",'Input data'!I336=""),10,IF(I330="Yes",'Input data'!I336/J330,""))</f>
        <v/>
      </c>
      <c r="M330" s="21" t="str">
        <f>IF(AND(I330="Yes",'Input data'!J336=""),2,IF(I330="Yes",'Input data'!J336,""))</f>
        <v/>
      </c>
      <c r="N330" s="4" t="str">
        <f>IF(AND(I330="Yes",'Input data'!K336=""),"No",IF(I330="Yes",'Input data'!K336,""))</f>
        <v/>
      </c>
      <c r="O330" s="6" t="str">
        <f>IF(AND(I330="Yes",'Input data'!L336=""),3.5,IF(I330="Yes",'Input data'!L336,""))</f>
        <v/>
      </c>
      <c r="P330" s="6" t="str">
        <f>IF(AND(I330="Yes",'Input data'!M336=""),0.5,IF(I330="Yes",'Input data'!M336,""))</f>
        <v/>
      </c>
      <c r="Q330" s="21" t="str">
        <f>IF(AND(I330="Yes",'Input data'!N336=""),2,IF(I330="Yes",'Input data'!N336,""))</f>
        <v/>
      </c>
      <c r="R330" s="4" t="str">
        <f>IF(AND(I330="Yes",'Input data'!O336=""),"No",IF(I330="Yes",'Input data'!O336,""))</f>
        <v/>
      </c>
      <c r="S330" s="4" t="str">
        <f>IF(AND(I330="Yes",'Input data'!P336=""),"No",IF(I330="Yes",'Input data'!P336,""))</f>
        <v/>
      </c>
      <c r="T330" s="21" t="str">
        <f>IF(AND(I330="Yes",'Input data'!Q336=""),0,IF(I330="Yes",'Input data'!Q336/J330,""))</f>
        <v/>
      </c>
      <c r="U330" s="22" t="str">
        <f>IF(AND(I330="Yes",'Input data'!R336=""),80,IF(I330="Yes",'Input data'!R336,""))</f>
        <v/>
      </c>
    </row>
    <row r="331" spans="1:21" x14ac:dyDescent="0.3">
      <c r="A331" s="4" t="str">
        <f>IF('Input data'!A337="","",'Input data'!A337)</f>
        <v/>
      </c>
      <c r="B331" s="4" t="str">
        <f>IF('Input data'!B337="","",'Input data'!B337)</f>
        <v/>
      </c>
      <c r="C331" s="4" t="str">
        <f>IF('Input data'!C337="","",'Input data'!C337)</f>
        <v/>
      </c>
      <c r="D331" s="4" t="str">
        <f>IF('Input data'!D337="","",'Input data'!D337)</f>
        <v/>
      </c>
      <c r="E331" s="4" t="str">
        <f>IF('Input data'!E337="","",'Input data'!E337)</f>
        <v/>
      </c>
      <c r="F331" s="4" t="str">
        <f>IF('Input data'!F337="","",'Input data'!F337)</f>
        <v/>
      </c>
      <c r="G331" s="20" t="str">
        <f>IF('Input data'!G337=0,"",'Input data'!G337)</f>
        <v/>
      </c>
      <c r="H331" s="9" t="str">
        <f>IF('Input data'!H337="","",'Input data'!H337)</f>
        <v/>
      </c>
      <c r="I331" s="4" t="str">
        <f t="shared" si="15"/>
        <v>No</v>
      </c>
      <c r="J331" s="20" t="str">
        <f t="shared" si="16"/>
        <v/>
      </c>
      <c r="K331" s="9" t="str">
        <f t="shared" si="17"/>
        <v/>
      </c>
      <c r="L331" s="9" t="str">
        <f>IF(AND(I331="Yes",'Input data'!I337=""),10,IF(I331="Yes",'Input data'!I337/J331,""))</f>
        <v/>
      </c>
      <c r="M331" s="21" t="str">
        <f>IF(AND(I331="Yes",'Input data'!J337=""),2,IF(I331="Yes",'Input data'!J337,""))</f>
        <v/>
      </c>
      <c r="N331" s="4" t="str">
        <f>IF(AND(I331="Yes",'Input data'!K337=""),"No",IF(I331="Yes",'Input data'!K337,""))</f>
        <v/>
      </c>
      <c r="O331" s="6" t="str">
        <f>IF(AND(I331="Yes",'Input data'!L337=""),3.5,IF(I331="Yes",'Input data'!L337,""))</f>
        <v/>
      </c>
      <c r="P331" s="6" t="str">
        <f>IF(AND(I331="Yes",'Input data'!M337=""),0.5,IF(I331="Yes",'Input data'!M337,""))</f>
        <v/>
      </c>
      <c r="Q331" s="21" t="str">
        <f>IF(AND(I331="Yes",'Input data'!N337=""),2,IF(I331="Yes",'Input data'!N337,""))</f>
        <v/>
      </c>
      <c r="R331" s="4" t="str">
        <f>IF(AND(I331="Yes",'Input data'!O337=""),"No",IF(I331="Yes",'Input data'!O337,""))</f>
        <v/>
      </c>
      <c r="S331" s="4" t="str">
        <f>IF(AND(I331="Yes",'Input data'!P337=""),"No",IF(I331="Yes",'Input data'!P337,""))</f>
        <v/>
      </c>
      <c r="T331" s="21" t="str">
        <f>IF(AND(I331="Yes",'Input data'!Q337=""),0,IF(I331="Yes",'Input data'!Q337/J331,""))</f>
        <v/>
      </c>
      <c r="U331" s="22" t="str">
        <f>IF(AND(I331="Yes",'Input data'!R337=""),80,IF(I331="Yes",'Input data'!R337,""))</f>
        <v/>
      </c>
    </row>
    <row r="332" spans="1:21" x14ac:dyDescent="0.3">
      <c r="A332" s="4" t="str">
        <f>IF('Input data'!A338="","",'Input data'!A338)</f>
        <v/>
      </c>
      <c r="B332" s="4" t="str">
        <f>IF('Input data'!B338="","",'Input data'!B338)</f>
        <v/>
      </c>
      <c r="C332" s="4" t="str">
        <f>IF('Input data'!C338="","",'Input data'!C338)</f>
        <v/>
      </c>
      <c r="D332" s="4" t="str">
        <f>IF('Input data'!D338="","",'Input data'!D338)</f>
        <v/>
      </c>
      <c r="E332" s="4" t="str">
        <f>IF('Input data'!E338="","",'Input data'!E338)</f>
        <v/>
      </c>
      <c r="F332" s="4" t="str">
        <f>IF('Input data'!F338="","",'Input data'!F338)</f>
        <v/>
      </c>
      <c r="G332" s="20" t="str">
        <f>IF('Input data'!G338=0,"",'Input data'!G338)</f>
        <v/>
      </c>
      <c r="H332" s="9" t="str">
        <f>IF('Input data'!H338="","",'Input data'!H338)</f>
        <v/>
      </c>
      <c r="I332" s="4" t="str">
        <f t="shared" si="15"/>
        <v>No</v>
      </c>
      <c r="J332" s="20" t="str">
        <f t="shared" si="16"/>
        <v/>
      </c>
      <c r="K332" s="9" t="str">
        <f t="shared" si="17"/>
        <v/>
      </c>
      <c r="L332" s="9" t="str">
        <f>IF(AND(I332="Yes",'Input data'!I338=""),10,IF(I332="Yes",'Input data'!I338/J332,""))</f>
        <v/>
      </c>
      <c r="M332" s="21" t="str">
        <f>IF(AND(I332="Yes",'Input data'!J338=""),2,IF(I332="Yes",'Input data'!J338,""))</f>
        <v/>
      </c>
      <c r="N332" s="4" t="str">
        <f>IF(AND(I332="Yes",'Input data'!K338=""),"No",IF(I332="Yes",'Input data'!K338,""))</f>
        <v/>
      </c>
      <c r="O332" s="6" t="str">
        <f>IF(AND(I332="Yes",'Input data'!L338=""),3.5,IF(I332="Yes",'Input data'!L338,""))</f>
        <v/>
      </c>
      <c r="P332" s="6" t="str">
        <f>IF(AND(I332="Yes",'Input data'!M338=""),0.5,IF(I332="Yes",'Input data'!M338,""))</f>
        <v/>
      </c>
      <c r="Q332" s="21" t="str">
        <f>IF(AND(I332="Yes",'Input data'!N338=""),2,IF(I332="Yes",'Input data'!N338,""))</f>
        <v/>
      </c>
      <c r="R332" s="4" t="str">
        <f>IF(AND(I332="Yes",'Input data'!O338=""),"No",IF(I332="Yes",'Input data'!O338,""))</f>
        <v/>
      </c>
      <c r="S332" s="4" t="str">
        <f>IF(AND(I332="Yes",'Input data'!P338=""),"No",IF(I332="Yes",'Input data'!P338,""))</f>
        <v/>
      </c>
      <c r="T332" s="21" t="str">
        <f>IF(AND(I332="Yes",'Input data'!Q338=""),0,IF(I332="Yes",'Input data'!Q338/J332,""))</f>
        <v/>
      </c>
      <c r="U332" s="22" t="str">
        <f>IF(AND(I332="Yes",'Input data'!R338=""),80,IF(I332="Yes",'Input data'!R338,""))</f>
        <v/>
      </c>
    </row>
    <row r="333" spans="1:21" x14ac:dyDescent="0.3">
      <c r="A333" s="4" t="str">
        <f>IF('Input data'!A339="","",'Input data'!A339)</f>
        <v/>
      </c>
      <c r="B333" s="4" t="str">
        <f>IF('Input data'!B339="","",'Input data'!B339)</f>
        <v/>
      </c>
      <c r="C333" s="4" t="str">
        <f>IF('Input data'!C339="","",'Input data'!C339)</f>
        <v/>
      </c>
      <c r="D333" s="4" t="str">
        <f>IF('Input data'!D339="","",'Input data'!D339)</f>
        <v/>
      </c>
      <c r="E333" s="4" t="str">
        <f>IF('Input data'!E339="","",'Input data'!E339)</f>
        <v/>
      </c>
      <c r="F333" s="4" t="str">
        <f>IF('Input data'!F339="","",'Input data'!F339)</f>
        <v/>
      </c>
      <c r="G333" s="20" t="str">
        <f>IF('Input data'!G339=0,"",'Input data'!G339)</f>
        <v/>
      </c>
      <c r="H333" s="9" t="str">
        <f>IF('Input data'!H339="","",'Input data'!H339)</f>
        <v/>
      </c>
      <c r="I333" s="4" t="str">
        <f t="shared" si="15"/>
        <v>No</v>
      </c>
      <c r="J333" s="20" t="str">
        <f t="shared" si="16"/>
        <v/>
      </c>
      <c r="K333" s="9" t="str">
        <f t="shared" si="17"/>
        <v/>
      </c>
      <c r="L333" s="9" t="str">
        <f>IF(AND(I333="Yes",'Input data'!I339=""),10,IF(I333="Yes",'Input data'!I339/J333,""))</f>
        <v/>
      </c>
      <c r="M333" s="21" t="str">
        <f>IF(AND(I333="Yes",'Input data'!J339=""),2,IF(I333="Yes",'Input data'!J339,""))</f>
        <v/>
      </c>
      <c r="N333" s="4" t="str">
        <f>IF(AND(I333="Yes",'Input data'!K339=""),"No",IF(I333="Yes",'Input data'!K339,""))</f>
        <v/>
      </c>
      <c r="O333" s="6" t="str">
        <f>IF(AND(I333="Yes",'Input data'!L339=""),3.5,IF(I333="Yes",'Input data'!L339,""))</f>
        <v/>
      </c>
      <c r="P333" s="6" t="str">
        <f>IF(AND(I333="Yes",'Input data'!M339=""),0.5,IF(I333="Yes",'Input data'!M339,""))</f>
        <v/>
      </c>
      <c r="Q333" s="21" t="str">
        <f>IF(AND(I333="Yes",'Input data'!N339=""),2,IF(I333="Yes",'Input data'!N339,""))</f>
        <v/>
      </c>
      <c r="R333" s="4" t="str">
        <f>IF(AND(I333="Yes",'Input data'!O339=""),"No",IF(I333="Yes",'Input data'!O339,""))</f>
        <v/>
      </c>
      <c r="S333" s="4" t="str">
        <f>IF(AND(I333="Yes",'Input data'!P339=""),"No",IF(I333="Yes",'Input data'!P339,""))</f>
        <v/>
      </c>
      <c r="T333" s="21" t="str">
        <f>IF(AND(I333="Yes",'Input data'!Q339=""),0,IF(I333="Yes",'Input data'!Q339/J333,""))</f>
        <v/>
      </c>
      <c r="U333" s="22" t="str">
        <f>IF(AND(I333="Yes",'Input data'!R339=""),80,IF(I333="Yes",'Input data'!R339,""))</f>
        <v/>
      </c>
    </row>
    <row r="334" spans="1:21" x14ac:dyDescent="0.3">
      <c r="A334" s="4" t="str">
        <f>IF('Input data'!A340="","",'Input data'!A340)</f>
        <v/>
      </c>
      <c r="B334" s="4" t="str">
        <f>IF('Input data'!B340="","",'Input data'!B340)</f>
        <v/>
      </c>
      <c r="C334" s="4" t="str">
        <f>IF('Input data'!C340="","",'Input data'!C340)</f>
        <v/>
      </c>
      <c r="D334" s="4" t="str">
        <f>IF('Input data'!D340="","",'Input data'!D340)</f>
        <v/>
      </c>
      <c r="E334" s="4" t="str">
        <f>IF('Input data'!E340="","",'Input data'!E340)</f>
        <v/>
      </c>
      <c r="F334" s="4" t="str">
        <f>IF('Input data'!F340="","",'Input data'!F340)</f>
        <v/>
      </c>
      <c r="G334" s="20" t="str">
        <f>IF('Input data'!G340=0,"",'Input data'!G340)</f>
        <v/>
      </c>
      <c r="H334" s="9" t="str">
        <f>IF('Input data'!H340="","",'Input data'!H340)</f>
        <v/>
      </c>
      <c r="I334" s="4" t="str">
        <f t="shared" si="15"/>
        <v>No</v>
      </c>
      <c r="J334" s="20" t="str">
        <f t="shared" si="16"/>
        <v/>
      </c>
      <c r="K334" s="9" t="str">
        <f t="shared" si="17"/>
        <v/>
      </c>
      <c r="L334" s="9" t="str">
        <f>IF(AND(I334="Yes",'Input data'!I340=""),10,IF(I334="Yes",'Input data'!I340/J334,""))</f>
        <v/>
      </c>
      <c r="M334" s="21" t="str">
        <f>IF(AND(I334="Yes",'Input data'!J340=""),2,IF(I334="Yes",'Input data'!J340,""))</f>
        <v/>
      </c>
      <c r="N334" s="4" t="str">
        <f>IF(AND(I334="Yes",'Input data'!K340=""),"No",IF(I334="Yes",'Input data'!K340,""))</f>
        <v/>
      </c>
      <c r="O334" s="6" t="str">
        <f>IF(AND(I334="Yes",'Input data'!L340=""),3.5,IF(I334="Yes",'Input data'!L340,""))</f>
        <v/>
      </c>
      <c r="P334" s="6" t="str">
        <f>IF(AND(I334="Yes",'Input data'!M340=""),0.5,IF(I334="Yes",'Input data'!M340,""))</f>
        <v/>
      </c>
      <c r="Q334" s="21" t="str">
        <f>IF(AND(I334="Yes",'Input data'!N340=""),2,IF(I334="Yes",'Input data'!N340,""))</f>
        <v/>
      </c>
      <c r="R334" s="4" t="str">
        <f>IF(AND(I334="Yes",'Input data'!O340=""),"No",IF(I334="Yes",'Input data'!O340,""))</f>
        <v/>
      </c>
      <c r="S334" s="4" t="str">
        <f>IF(AND(I334="Yes",'Input data'!P340=""),"No",IF(I334="Yes",'Input data'!P340,""))</f>
        <v/>
      </c>
      <c r="T334" s="21" t="str">
        <f>IF(AND(I334="Yes",'Input data'!Q340=""),0,IF(I334="Yes",'Input data'!Q340/J334,""))</f>
        <v/>
      </c>
      <c r="U334" s="22" t="str">
        <f>IF(AND(I334="Yes",'Input data'!R340=""),80,IF(I334="Yes",'Input data'!R340,""))</f>
        <v/>
      </c>
    </row>
    <row r="335" spans="1:21" x14ac:dyDescent="0.3">
      <c r="A335" s="4" t="str">
        <f>IF('Input data'!A341="","",'Input data'!A341)</f>
        <v/>
      </c>
      <c r="B335" s="4" t="str">
        <f>IF('Input data'!B341="","",'Input data'!B341)</f>
        <v/>
      </c>
      <c r="C335" s="4" t="str">
        <f>IF('Input data'!C341="","",'Input data'!C341)</f>
        <v/>
      </c>
      <c r="D335" s="4" t="str">
        <f>IF('Input data'!D341="","",'Input data'!D341)</f>
        <v/>
      </c>
      <c r="E335" s="4" t="str">
        <f>IF('Input data'!E341="","",'Input data'!E341)</f>
        <v/>
      </c>
      <c r="F335" s="4" t="str">
        <f>IF('Input data'!F341="","",'Input data'!F341)</f>
        <v/>
      </c>
      <c r="G335" s="20" t="str">
        <f>IF('Input data'!G341=0,"",'Input data'!G341)</f>
        <v/>
      </c>
      <c r="H335" s="9" t="str">
        <f>IF('Input data'!H341="","",'Input data'!H341)</f>
        <v/>
      </c>
      <c r="I335" s="4" t="str">
        <f t="shared" si="15"/>
        <v>No</v>
      </c>
      <c r="J335" s="20" t="str">
        <f t="shared" si="16"/>
        <v/>
      </c>
      <c r="K335" s="9" t="str">
        <f t="shared" si="17"/>
        <v/>
      </c>
      <c r="L335" s="9" t="str">
        <f>IF(AND(I335="Yes",'Input data'!I341=""),10,IF(I335="Yes",'Input data'!I341/J335,""))</f>
        <v/>
      </c>
      <c r="M335" s="21" t="str">
        <f>IF(AND(I335="Yes",'Input data'!J341=""),2,IF(I335="Yes",'Input data'!J341,""))</f>
        <v/>
      </c>
      <c r="N335" s="4" t="str">
        <f>IF(AND(I335="Yes",'Input data'!K341=""),"No",IF(I335="Yes",'Input data'!K341,""))</f>
        <v/>
      </c>
      <c r="O335" s="6" t="str">
        <f>IF(AND(I335="Yes",'Input data'!L341=""),3.5,IF(I335="Yes",'Input data'!L341,""))</f>
        <v/>
      </c>
      <c r="P335" s="6" t="str">
        <f>IF(AND(I335="Yes",'Input data'!M341=""),0.5,IF(I335="Yes",'Input data'!M341,""))</f>
        <v/>
      </c>
      <c r="Q335" s="21" t="str">
        <f>IF(AND(I335="Yes",'Input data'!N341=""),2,IF(I335="Yes",'Input data'!N341,""))</f>
        <v/>
      </c>
      <c r="R335" s="4" t="str">
        <f>IF(AND(I335="Yes",'Input data'!O341=""),"No",IF(I335="Yes",'Input data'!O341,""))</f>
        <v/>
      </c>
      <c r="S335" s="4" t="str">
        <f>IF(AND(I335="Yes",'Input data'!P341=""),"No",IF(I335="Yes",'Input data'!P341,""))</f>
        <v/>
      </c>
      <c r="T335" s="21" t="str">
        <f>IF(AND(I335="Yes",'Input data'!Q341=""),0,IF(I335="Yes",'Input data'!Q341/J335,""))</f>
        <v/>
      </c>
      <c r="U335" s="22" t="str">
        <f>IF(AND(I335="Yes",'Input data'!R341=""),80,IF(I335="Yes",'Input data'!R341,""))</f>
        <v/>
      </c>
    </row>
    <row r="336" spans="1:21" x14ac:dyDescent="0.3">
      <c r="A336" s="4" t="str">
        <f>IF('Input data'!A342="","",'Input data'!A342)</f>
        <v/>
      </c>
      <c r="B336" s="4" t="str">
        <f>IF('Input data'!B342="","",'Input data'!B342)</f>
        <v/>
      </c>
      <c r="C336" s="4" t="str">
        <f>IF('Input data'!C342="","",'Input data'!C342)</f>
        <v/>
      </c>
      <c r="D336" s="4" t="str">
        <f>IF('Input data'!D342="","",'Input data'!D342)</f>
        <v/>
      </c>
      <c r="E336" s="4" t="str">
        <f>IF('Input data'!E342="","",'Input data'!E342)</f>
        <v/>
      </c>
      <c r="F336" s="4" t="str">
        <f>IF('Input data'!F342="","",'Input data'!F342)</f>
        <v/>
      </c>
      <c r="G336" s="20" t="str">
        <f>IF('Input data'!G342=0,"",'Input data'!G342)</f>
        <v/>
      </c>
      <c r="H336" s="9" t="str">
        <f>IF('Input data'!H342="","",'Input data'!H342)</f>
        <v/>
      </c>
      <c r="I336" s="4" t="str">
        <f t="shared" si="15"/>
        <v>No</v>
      </c>
      <c r="J336" s="20" t="str">
        <f t="shared" si="16"/>
        <v/>
      </c>
      <c r="K336" s="9" t="str">
        <f t="shared" si="17"/>
        <v/>
      </c>
      <c r="L336" s="9" t="str">
        <f>IF(AND(I336="Yes",'Input data'!I342=""),10,IF(I336="Yes",'Input data'!I342/J336,""))</f>
        <v/>
      </c>
      <c r="M336" s="21" t="str">
        <f>IF(AND(I336="Yes",'Input data'!J342=""),2,IF(I336="Yes",'Input data'!J342,""))</f>
        <v/>
      </c>
      <c r="N336" s="4" t="str">
        <f>IF(AND(I336="Yes",'Input data'!K342=""),"No",IF(I336="Yes",'Input data'!K342,""))</f>
        <v/>
      </c>
      <c r="O336" s="6" t="str">
        <f>IF(AND(I336="Yes",'Input data'!L342=""),3.5,IF(I336="Yes",'Input data'!L342,""))</f>
        <v/>
      </c>
      <c r="P336" s="6" t="str">
        <f>IF(AND(I336="Yes",'Input data'!M342=""),0.5,IF(I336="Yes",'Input data'!M342,""))</f>
        <v/>
      </c>
      <c r="Q336" s="21" t="str">
        <f>IF(AND(I336="Yes",'Input data'!N342=""),2,IF(I336="Yes",'Input data'!N342,""))</f>
        <v/>
      </c>
      <c r="R336" s="4" t="str">
        <f>IF(AND(I336="Yes",'Input data'!O342=""),"No",IF(I336="Yes",'Input data'!O342,""))</f>
        <v/>
      </c>
      <c r="S336" s="4" t="str">
        <f>IF(AND(I336="Yes",'Input data'!P342=""),"No",IF(I336="Yes",'Input data'!P342,""))</f>
        <v/>
      </c>
      <c r="T336" s="21" t="str">
        <f>IF(AND(I336="Yes",'Input data'!Q342=""),0,IF(I336="Yes",'Input data'!Q342/J336,""))</f>
        <v/>
      </c>
      <c r="U336" s="22" t="str">
        <f>IF(AND(I336="Yes",'Input data'!R342=""),80,IF(I336="Yes",'Input data'!R342,""))</f>
        <v/>
      </c>
    </row>
    <row r="337" spans="1:21" x14ac:dyDescent="0.3">
      <c r="A337" s="4" t="str">
        <f>IF('Input data'!A343="","",'Input data'!A343)</f>
        <v/>
      </c>
      <c r="B337" s="4" t="str">
        <f>IF('Input data'!B343="","",'Input data'!B343)</f>
        <v/>
      </c>
      <c r="C337" s="4" t="str">
        <f>IF('Input data'!C343="","",'Input data'!C343)</f>
        <v/>
      </c>
      <c r="D337" s="4" t="str">
        <f>IF('Input data'!D343="","",'Input data'!D343)</f>
        <v/>
      </c>
      <c r="E337" s="4" t="str">
        <f>IF('Input data'!E343="","",'Input data'!E343)</f>
        <v/>
      </c>
      <c r="F337" s="4" t="str">
        <f>IF('Input data'!F343="","",'Input data'!F343)</f>
        <v/>
      </c>
      <c r="G337" s="20" t="str">
        <f>IF('Input data'!G343=0,"",'Input data'!G343)</f>
        <v/>
      </c>
      <c r="H337" s="9" t="str">
        <f>IF('Input data'!H343="","",'Input data'!H343)</f>
        <v/>
      </c>
      <c r="I337" s="4" t="str">
        <f t="shared" si="15"/>
        <v>No</v>
      </c>
      <c r="J337" s="20" t="str">
        <f t="shared" si="16"/>
        <v/>
      </c>
      <c r="K337" s="9" t="str">
        <f t="shared" si="17"/>
        <v/>
      </c>
      <c r="L337" s="9" t="str">
        <f>IF(AND(I337="Yes",'Input data'!I343=""),10,IF(I337="Yes",'Input data'!I343/J337,""))</f>
        <v/>
      </c>
      <c r="M337" s="21" t="str">
        <f>IF(AND(I337="Yes",'Input data'!J343=""),2,IF(I337="Yes",'Input data'!J343,""))</f>
        <v/>
      </c>
      <c r="N337" s="4" t="str">
        <f>IF(AND(I337="Yes",'Input data'!K343=""),"No",IF(I337="Yes",'Input data'!K343,""))</f>
        <v/>
      </c>
      <c r="O337" s="6" t="str">
        <f>IF(AND(I337="Yes",'Input data'!L343=""),3.5,IF(I337="Yes",'Input data'!L343,""))</f>
        <v/>
      </c>
      <c r="P337" s="6" t="str">
        <f>IF(AND(I337="Yes",'Input data'!M343=""),0.5,IF(I337="Yes",'Input data'!M343,""))</f>
        <v/>
      </c>
      <c r="Q337" s="21" t="str">
        <f>IF(AND(I337="Yes",'Input data'!N343=""),2,IF(I337="Yes",'Input data'!N343,""))</f>
        <v/>
      </c>
      <c r="R337" s="4" t="str">
        <f>IF(AND(I337="Yes",'Input data'!O343=""),"No",IF(I337="Yes",'Input data'!O343,""))</f>
        <v/>
      </c>
      <c r="S337" s="4" t="str">
        <f>IF(AND(I337="Yes",'Input data'!P343=""),"No",IF(I337="Yes",'Input data'!P343,""))</f>
        <v/>
      </c>
      <c r="T337" s="21" t="str">
        <f>IF(AND(I337="Yes",'Input data'!Q343=""),0,IF(I337="Yes",'Input data'!Q343/J337,""))</f>
        <v/>
      </c>
      <c r="U337" s="22" t="str">
        <f>IF(AND(I337="Yes",'Input data'!R343=""),80,IF(I337="Yes",'Input data'!R343,""))</f>
        <v/>
      </c>
    </row>
    <row r="338" spans="1:21" x14ac:dyDescent="0.3">
      <c r="A338" s="4" t="str">
        <f>IF('Input data'!A344="","",'Input data'!A344)</f>
        <v/>
      </c>
      <c r="B338" s="4" t="str">
        <f>IF('Input data'!B344="","",'Input data'!B344)</f>
        <v/>
      </c>
      <c r="C338" s="4" t="str">
        <f>IF('Input data'!C344="","",'Input data'!C344)</f>
        <v/>
      </c>
      <c r="D338" s="4" t="str">
        <f>IF('Input data'!D344="","",'Input data'!D344)</f>
        <v/>
      </c>
      <c r="E338" s="4" t="str">
        <f>IF('Input data'!E344="","",'Input data'!E344)</f>
        <v/>
      </c>
      <c r="F338" s="4" t="str">
        <f>IF('Input data'!F344="","",'Input data'!F344)</f>
        <v/>
      </c>
      <c r="G338" s="20" t="str">
        <f>IF('Input data'!G344=0,"",'Input data'!G344)</f>
        <v/>
      </c>
      <c r="H338" s="9" t="str">
        <f>IF('Input data'!H344="","",'Input data'!H344)</f>
        <v/>
      </c>
      <c r="I338" s="4" t="str">
        <f t="shared" si="15"/>
        <v>No</v>
      </c>
      <c r="J338" s="20" t="str">
        <f t="shared" si="16"/>
        <v/>
      </c>
      <c r="K338" s="9" t="str">
        <f t="shared" si="17"/>
        <v/>
      </c>
      <c r="L338" s="9" t="str">
        <f>IF(AND(I338="Yes",'Input data'!I344=""),10,IF(I338="Yes",'Input data'!I344/J338,""))</f>
        <v/>
      </c>
      <c r="M338" s="21" t="str">
        <f>IF(AND(I338="Yes",'Input data'!J344=""),2,IF(I338="Yes",'Input data'!J344,""))</f>
        <v/>
      </c>
      <c r="N338" s="4" t="str">
        <f>IF(AND(I338="Yes",'Input data'!K344=""),"No",IF(I338="Yes",'Input data'!K344,""))</f>
        <v/>
      </c>
      <c r="O338" s="6" t="str">
        <f>IF(AND(I338="Yes",'Input data'!L344=""),3.5,IF(I338="Yes",'Input data'!L344,""))</f>
        <v/>
      </c>
      <c r="P338" s="6" t="str">
        <f>IF(AND(I338="Yes",'Input data'!M344=""),0.5,IF(I338="Yes",'Input data'!M344,""))</f>
        <v/>
      </c>
      <c r="Q338" s="21" t="str">
        <f>IF(AND(I338="Yes",'Input data'!N344=""),2,IF(I338="Yes",'Input data'!N344,""))</f>
        <v/>
      </c>
      <c r="R338" s="4" t="str">
        <f>IF(AND(I338="Yes",'Input data'!O344=""),"No",IF(I338="Yes",'Input data'!O344,""))</f>
        <v/>
      </c>
      <c r="S338" s="4" t="str">
        <f>IF(AND(I338="Yes",'Input data'!P344=""),"No",IF(I338="Yes",'Input data'!P344,""))</f>
        <v/>
      </c>
      <c r="T338" s="21" t="str">
        <f>IF(AND(I338="Yes",'Input data'!Q344=""),0,IF(I338="Yes",'Input data'!Q344/J338,""))</f>
        <v/>
      </c>
      <c r="U338" s="22" t="str">
        <f>IF(AND(I338="Yes",'Input data'!R344=""),80,IF(I338="Yes",'Input data'!R344,""))</f>
        <v/>
      </c>
    </row>
    <row r="339" spans="1:21" x14ac:dyDescent="0.3">
      <c r="A339" s="4" t="str">
        <f>IF('Input data'!A345="","",'Input data'!A345)</f>
        <v/>
      </c>
      <c r="B339" s="4" t="str">
        <f>IF('Input data'!B345="","",'Input data'!B345)</f>
        <v/>
      </c>
      <c r="C339" s="4" t="str">
        <f>IF('Input data'!C345="","",'Input data'!C345)</f>
        <v/>
      </c>
      <c r="D339" s="4" t="str">
        <f>IF('Input data'!D345="","",'Input data'!D345)</f>
        <v/>
      </c>
      <c r="E339" s="4" t="str">
        <f>IF('Input data'!E345="","",'Input data'!E345)</f>
        <v/>
      </c>
      <c r="F339" s="4" t="str">
        <f>IF('Input data'!F345="","",'Input data'!F345)</f>
        <v/>
      </c>
      <c r="G339" s="20" t="str">
        <f>IF('Input data'!G345=0,"",'Input data'!G345)</f>
        <v/>
      </c>
      <c r="H339" s="9" t="str">
        <f>IF('Input data'!H345="","",'Input data'!H345)</f>
        <v/>
      </c>
      <c r="I339" s="4" t="str">
        <f t="shared" si="15"/>
        <v>No</v>
      </c>
      <c r="J339" s="20" t="str">
        <f t="shared" si="16"/>
        <v/>
      </c>
      <c r="K339" s="9" t="str">
        <f t="shared" si="17"/>
        <v/>
      </c>
      <c r="L339" s="9" t="str">
        <f>IF(AND(I339="Yes",'Input data'!I345=""),10,IF(I339="Yes",'Input data'!I345/J339,""))</f>
        <v/>
      </c>
      <c r="M339" s="21" t="str">
        <f>IF(AND(I339="Yes",'Input data'!J345=""),2,IF(I339="Yes",'Input data'!J345,""))</f>
        <v/>
      </c>
      <c r="N339" s="4" t="str">
        <f>IF(AND(I339="Yes",'Input data'!K345=""),"No",IF(I339="Yes",'Input data'!K345,""))</f>
        <v/>
      </c>
      <c r="O339" s="6" t="str">
        <f>IF(AND(I339="Yes",'Input data'!L345=""),3.5,IF(I339="Yes",'Input data'!L345,""))</f>
        <v/>
      </c>
      <c r="P339" s="6" t="str">
        <f>IF(AND(I339="Yes",'Input data'!M345=""),0.5,IF(I339="Yes",'Input data'!M345,""))</f>
        <v/>
      </c>
      <c r="Q339" s="21" t="str">
        <f>IF(AND(I339="Yes",'Input data'!N345=""),2,IF(I339="Yes",'Input data'!N345,""))</f>
        <v/>
      </c>
      <c r="R339" s="4" t="str">
        <f>IF(AND(I339="Yes",'Input data'!O345=""),"No",IF(I339="Yes",'Input data'!O345,""))</f>
        <v/>
      </c>
      <c r="S339" s="4" t="str">
        <f>IF(AND(I339="Yes",'Input data'!P345=""),"No",IF(I339="Yes",'Input data'!P345,""))</f>
        <v/>
      </c>
      <c r="T339" s="21" t="str">
        <f>IF(AND(I339="Yes",'Input data'!Q345=""),0,IF(I339="Yes",'Input data'!Q345/J339,""))</f>
        <v/>
      </c>
      <c r="U339" s="22" t="str">
        <f>IF(AND(I339="Yes",'Input data'!R345=""),80,IF(I339="Yes",'Input data'!R345,""))</f>
        <v/>
      </c>
    </row>
    <row r="340" spans="1:21" x14ac:dyDescent="0.3">
      <c r="A340" s="4" t="str">
        <f>IF('Input data'!A346="","",'Input data'!A346)</f>
        <v/>
      </c>
      <c r="B340" s="4" t="str">
        <f>IF('Input data'!B346="","",'Input data'!B346)</f>
        <v/>
      </c>
      <c r="C340" s="4" t="str">
        <f>IF('Input data'!C346="","",'Input data'!C346)</f>
        <v/>
      </c>
      <c r="D340" s="4" t="str">
        <f>IF('Input data'!D346="","",'Input data'!D346)</f>
        <v/>
      </c>
      <c r="E340" s="4" t="str">
        <f>IF('Input data'!E346="","",'Input data'!E346)</f>
        <v/>
      </c>
      <c r="F340" s="4" t="str">
        <f>IF('Input data'!F346="","",'Input data'!F346)</f>
        <v/>
      </c>
      <c r="G340" s="20" t="str">
        <f>IF('Input data'!G346=0,"",'Input data'!G346)</f>
        <v/>
      </c>
      <c r="H340" s="9" t="str">
        <f>IF('Input data'!H346="","",'Input data'!H346)</f>
        <v/>
      </c>
      <c r="I340" s="4" t="str">
        <f t="shared" si="15"/>
        <v>No</v>
      </c>
      <c r="J340" s="20" t="str">
        <f t="shared" si="16"/>
        <v/>
      </c>
      <c r="K340" s="9" t="str">
        <f t="shared" si="17"/>
        <v/>
      </c>
      <c r="L340" s="9" t="str">
        <f>IF(AND(I340="Yes",'Input data'!I346=""),10,IF(I340="Yes",'Input data'!I346/J340,""))</f>
        <v/>
      </c>
      <c r="M340" s="21" t="str">
        <f>IF(AND(I340="Yes",'Input data'!J346=""),2,IF(I340="Yes",'Input data'!J346,""))</f>
        <v/>
      </c>
      <c r="N340" s="4" t="str">
        <f>IF(AND(I340="Yes",'Input data'!K346=""),"No",IF(I340="Yes",'Input data'!K346,""))</f>
        <v/>
      </c>
      <c r="O340" s="6" t="str">
        <f>IF(AND(I340="Yes",'Input data'!L346=""),3.5,IF(I340="Yes",'Input data'!L346,""))</f>
        <v/>
      </c>
      <c r="P340" s="6" t="str">
        <f>IF(AND(I340="Yes",'Input data'!M346=""),0.5,IF(I340="Yes",'Input data'!M346,""))</f>
        <v/>
      </c>
      <c r="Q340" s="21" t="str">
        <f>IF(AND(I340="Yes",'Input data'!N346=""),2,IF(I340="Yes",'Input data'!N346,""))</f>
        <v/>
      </c>
      <c r="R340" s="4" t="str">
        <f>IF(AND(I340="Yes",'Input data'!O346=""),"No",IF(I340="Yes",'Input data'!O346,""))</f>
        <v/>
      </c>
      <c r="S340" s="4" t="str">
        <f>IF(AND(I340="Yes",'Input data'!P346=""),"No",IF(I340="Yes",'Input data'!P346,""))</f>
        <v/>
      </c>
      <c r="T340" s="21" t="str">
        <f>IF(AND(I340="Yes",'Input data'!Q346=""),0,IF(I340="Yes",'Input data'!Q346/J340,""))</f>
        <v/>
      </c>
      <c r="U340" s="22" t="str">
        <f>IF(AND(I340="Yes",'Input data'!R346=""),80,IF(I340="Yes",'Input data'!R346,""))</f>
        <v/>
      </c>
    </row>
    <row r="341" spans="1:21" x14ac:dyDescent="0.3">
      <c r="A341" s="4" t="str">
        <f>IF('Input data'!A347="","",'Input data'!A347)</f>
        <v/>
      </c>
      <c r="B341" s="4" t="str">
        <f>IF('Input data'!B347="","",'Input data'!B347)</f>
        <v/>
      </c>
      <c r="C341" s="4" t="str">
        <f>IF('Input data'!C347="","",'Input data'!C347)</f>
        <v/>
      </c>
      <c r="D341" s="4" t="str">
        <f>IF('Input data'!D347="","",'Input data'!D347)</f>
        <v/>
      </c>
      <c r="E341" s="4" t="str">
        <f>IF('Input data'!E347="","",'Input data'!E347)</f>
        <v/>
      </c>
      <c r="F341" s="4" t="str">
        <f>IF('Input data'!F347="","",'Input data'!F347)</f>
        <v/>
      </c>
      <c r="G341" s="20" t="str">
        <f>IF('Input data'!G347=0,"",'Input data'!G347)</f>
        <v/>
      </c>
      <c r="H341" s="9" t="str">
        <f>IF('Input data'!H347="","",'Input data'!H347)</f>
        <v/>
      </c>
      <c r="I341" s="4" t="str">
        <f t="shared" si="15"/>
        <v>No</v>
      </c>
      <c r="J341" s="20" t="str">
        <f t="shared" si="16"/>
        <v/>
      </c>
      <c r="K341" s="9" t="str">
        <f t="shared" si="17"/>
        <v/>
      </c>
      <c r="L341" s="9" t="str">
        <f>IF(AND(I341="Yes",'Input data'!I347=""),10,IF(I341="Yes",'Input data'!I347/J341,""))</f>
        <v/>
      </c>
      <c r="M341" s="21" t="str">
        <f>IF(AND(I341="Yes",'Input data'!J347=""),2,IF(I341="Yes",'Input data'!J347,""))</f>
        <v/>
      </c>
      <c r="N341" s="4" t="str">
        <f>IF(AND(I341="Yes",'Input data'!K347=""),"No",IF(I341="Yes",'Input data'!K347,""))</f>
        <v/>
      </c>
      <c r="O341" s="6" t="str">
        <f>IF(AND(I341="Yes",'Input data'!L347=""),3.5,IF(I341="Yes",'Input data'!L347,""))</f>
        <v/>
      </c>
      <c r="P341" s="6" t="str">
        <f>IF(AND(I341="Yes",'Input data'!M347=""),0.5,IF(I341="Yes",'Input data'!M347,""))</f>
        <v/>
      </c>
      <c r="Q341" s="21" t="str">
        <f>IF(AND(I341="Yes",'Input data'!N347=""),2,IF(I341="Yes",'Input data'!N347,""))</f>
        <v/>
      </c>
      <c r="R341" s="4" t="str">
        <f>IF(AND(I341="Yes",'Input data'!O347=""),"No",IF(I341="Yes",'Input data'!O347,""))</f>
        <v/>
      </c>
      <c r="S341" s="4" t="str">
        <f>IF(AND(I341="Yes",'Input data'!P347=""),"No",IF(I341="Yes",'Input data'!P347,""))</f>
        <v/>
      </c>
      <c r="T341" s="21" t="str">
        <f>IF(AND(I341="Yes",'Input data'!Q347=""),0,IF(I341="Yes",'Input data'!Q347/J341,""))</f>
        <v/>
      </c>
      <c r="U341" s="22" t="str">
        <f>IF(AND(I341="Yes",'Input data'!R347=""),80,IF(I341="Yes",'Input data'!R347,""))</f>
        <v/>
      </c>
    </row>
    <row r="342" spans="1:21" x14ac:dyDescent="0.3">
      <c r="A342" s="4" t="str">
        <f>IF('Input data'!A348="","",'Input data'!A348)</f>
        <v/>
      </c>
      <c r="B342" s="4" t="str">
        <f>IF('Input data'!B348="","",'Input data'!B348)</f>
        <v/>
      </c>
      <c r="C342" s="4" t="str">
        <f>IF('Input data'!C348="","",'Input data'!C348)</f>
        <v/>
      </c>
      <c r="D342" s="4" t="str">
        <f>IF('Input data'!D348="","",'Input data'!D348)</f>
        <v/>
      </c>
      <c r="E342" s="4" t="str">
        <f>IF('Input data'!E348="","",'Input data'!E348)</f>
        <v/>
      </c>
      <c r="F342" s="4" t="str">
        <f>IF('Input data'!F348="","",'Input data'!F348)</f>
        <v/>
      </c>
      <c r="G342" s="20" t="str">
        <f>IF('Input data'!G348=0,"",'Input data'!G348)</f>
        <v/>
      </c>
      <c r="H342" s="9" t="str">
        <f>IF('Input data'!H348="","",'Input data'!H348)</f>
        <v/>
      </c>
      <c r="I342" s="4" t="str">
        <f t="shared" si="15"/>
        <v>No</v>
      </c>
      <c r="J342" s="20" t="str">
        <f t="shared" si="16"/>
        <v/>
      </c>
      <c r="K342" s="9" t="str">
        <f t="shared" si="17"/>
        <v/>
      </c>
      <c r="L342" s="9" t="str">
        <f>IF(AND(I342="Yes",'Input data'!I348=""),10,IF(I342="Yes",'Input data'!I348/J342,""))</f>
        <v/>
      </c>
      <c r="M342" s="21" t="str">
        <f>IF(AND(I342="Yes",'Input data'!J348=""),2,IF(I342="Yes",'Input data'!J348,""))</f>
        <v/>
      </c>
      <c r="N342" s="4" t="str">
        <f>IF(AND(I342="Yes",'Input data'!K348=""),"No",IF(I342="Yes",'Input data'!K348,""))</f>
        <v/>
      </c>
      <c r="O342" s="6" t="str">
        <f>IF(AND(I342="Yes",'Input data'!L348=""),3.5,IF(I342="Yes",'Input data'!L348,""))</f>
        <v/>
      </c>
      <c r="P342" s="6" t="str">
        <f>IF(AND(I342="Yes",'Input data'!M348=""),0.5,IF(I342="Yes",'Input data'!M348,""))</f>
        <v/>
      </c>
      <c r="Q342" s="21" t="str">
        <f>IF(AND(I342="Yes",'Input data'!N348=""),2,IF(I342="Yes",'Input data'!N348,""))</f>
        <v/>
      </c>
      <c r="R342" s="4" t="str">
        <f>IF(AND(I342="Yes",'Input data'!O348=""),"No",IF(I342="Yes",'Input data'!O348,""))</f>
        <v/>
      </c>
      <c r="S342" s="4" t="str">
        <f>IF(AND(I342="Yes",'Input data'!P348=""),"No",IF(I342="Yes",'Input data'!P348,""))</f>
        <v/>
      </c>
      <c r="T342" s="21" t="str">
        <f>IF(AND(I342="Yes",'Input data'!Q348=""),0,IF(I342="Yes",'Input data'!Q348/J342,""))</f>
        <v/>
      </c>
      <c r="U342" s="22" t="str">
        <f>IF(AND(I342="Yes",'Input data'!R348=""),80,IF(I342="Yes",'Input data'!R348,""))</f>
        <v/>
      </c>
    </row>
    <row r="343" spans="1:21" x14ac:dyDescent="0.3">
      <c r="A343" s="4" t="str">
        <f>IF('Input data'!A349="","",'Input data'!A349)</f>
        <v/>
      </c>
      <c r="B343" s="4" t="str">
        <f>IF('Input data'!B349="","",'Input data'!B349)</f>
        <v/>
      </c>
      <c r="C343" s="4" t="str">
        <f>IF('Input data'!C349="","",'Input data'!C349)</f>
        <v/>
      </c>
      <c r="D343" s="4" t="str">
        <f>IF('Input data'!D349="","",'Input data'!D349)</f>
        <v/>
      </c>
      <c r="E343" s="4" t="str">
        <f>IF('Input data'!E349="","",'Input data'!E349)</f>
        <v/>
      </c>
      <c r="F343" s="4" t="str">
        <f>IF('Input data'!F349="","",'Input data'!F349)</f>
        <v/>
      </c>
      <c r="G343" s="20" t="str">
        <f>IF('Input data'!G349=0,"",'Input data'!G349)</f>
        <v/>
      </c>
      <c r="H343" s="9" t="str">
        <f>IF('Input data'!H349="","",'Input data'!H349)</f>
        <v/>
      </c>
      <c r="I343" s="4" t="str">
        <f t="shared" si="15"/>
        <v>No</v>
      </c>
      <c r="J343" s="20" t="str">
        <f t="shared" si="16"/>
        <v/>
      </c>
      <c r="K343" s="9" t="str">
        <f t="shared" si="17"/>
        <v/>
      </c>
      <c r="L343" s="9" t="str">
        <f>IF(AND(I343="Yes",'Input data'!I349=""),10,IF(I343="Yes",'Input data'!I349/J343,""))</f>
        <v/>
      </c>
      <c r="M343" s="21" t="str">
        <f>IF(AND(I343="Yes",'Input data'!J349=""),2,IF(I343="Yes",'Input data'!J349,""))</f>
        <v/>
      </c>
      <c r="N343" s="4" t="str">
        <f>IF(AND(I343="Yes",'Input data'!K349=""),"No",IF(I343="Yes",'Input data'!K349,""))</f>
        <v/>
      </c>
      <c r="O343" s="6" t="str">
        <f>IF(AND(I343="Yes",'Input data'!L349=""),3.5,IF(I343="Yes",'Input data'!L349,""))</f>
        <v/>
      </c>
      <c r="P343" s="6" t="str">
        <f>IF(AND(I343="Yes",'Input data'!M349=""),0.5,IF(I343="Yes",'Input data'!M349,""))</f>
        <v/>
      </c>
      <c r="Q343" s="21" t="str">
        <f>IF(AND(I343="Yes",'Input data'!N349=""),2,IF(I343="Yes",'Input data'!N349,""))</f>
        <v/>
      </c>
      <c r="R343" s="4" t="str">
        <f>IF(AND(I343="Yes",'Input data'!O349=""),"No",IF(I343="Yes",'Input data'!O349,""))</f>
        <v/>
      </c>
      <c r="S343" s="4" t="str">
        <f>IF(AND(I343="Yes",'Input data'!P349=""),"No",IF(I343="Yes",'Input data'!P349,""))</f>
        <v/>
      </c>
      <c r="T343" s="21" t="str">
        <f>IF(AND(I343="Yes",'Input data'!Q349=""),0,IF(I343="Yes",'Input data'!Q349/J343,""))</f>
        <v/>
      </c>
      <c r="U343" s="22" t="str">
        <f>IF(AND(I343="Yes",'Input data'!R349=""),80,IF(I343="Yes",'Input data'!R349,""))</f>
        <v/>
      </c>
    </row>
    <row r="344" spans="1:21" x14ac:dyDescent="0.3">
      <c r="A344" s="4" t="str">
        <f>IF('Input data'!A350="","",'Input data'!A350)</f>
        <v/>
      </c>
      <c r="B344" s="4" t="str">
        <f>IF('Input data'!B350="","",'Input data'!B350)</f>
        <v/>
      </c>
      <c r="C344" s="4" t="str">
        <f>IF('Input data'!C350="","",'Input data'!C350)</f>
        <v/>
      </c>
      <c r="D344" s="4" t="str">
        <f>IF('Input data'!D350="","",'Input data'!D350)</f>
        <v/>
      </c>
      <c r="E344" s="4" t="str">
        <f>IF('Input data'!E350="","",'Input data'!E350)</f>
        <v/>
      </c>
      <c r="F344" s="4" t="str">
        <f>IF('Input data'!F350="","",'Input data'!F350)</f>
        <v/>
      </c>
      <c r="G344" s="20" t="str">
        <f>IF('Input data'!G350=0,"",'Input data'!G350)</f>
        <v/>
      </c>
      <c r="H344" s="9" t="str">
        <f>IF('Input data'!H350="","",'Input data'!H350)</f>
        <v/>
      </c>
      <c r="I344" s="4" t="str">
        <f t="shared" si="15"/>
        <v>No</v>
      </c>
      <c r="J344" s="20" t="str">
        <f t="shared" si="16"/>
        <v/>
      </c>
      <c r="K344" s="9" t="str">
        <f t="shared" si="17"/>
        <v/>
      </c>
      <c r="L344" s="9" t="str">
        <f>IF(AND(I344="Yes",'Input data'!I350=""),10,IF(I344="Yes",'Input data'!I350/J344,""))</f>
        <v/>
      </c>
      <c r="M344" s="21" t="str">
        <f>IF(AND(I344="Yes",'Input data'!J350=""),2,IF(I344="Yes",'Input data'!J350,""))</f>
        <v/>
      </c>
      <c r="N344" s="4" t="str">
        <f>IF(AND(I344="Yes",'Input data'!K350=""),"No",IF(I344="Yes",'Input data'!K350,""))</f>
        <v/>
      </c>
      <c r="O344" s="6" t="str">
        <f>IF(AND(I344="Yes",'Input data'!L350=""),3.5,IF(I344="Yes",'Input data'!L350,""))</f>
        <v/>
      </c>
      <c r="P344" s="6" t="str">
        <f>IF(AND(I344="Yes",'Input data'!M350=""),0.5,IF(I344="Yes",'Input data'!M350,""))</f>
        <v/>
      </c>
      <c r="Q344" s="21" t="str">
        <f>IF(AND(I344="Yes",'Input data'!N350=""),2,IF(I344="Yes",'Input data'!N350,""))</f>
        <v/>
      </c>
      <c r="R344" s="4" t="str">
        <f>IF(AND(I344="Yes",'Input data'!O350=""),"No",IF(I344="Yes",'Input data'!O350,""))</f>
        <v/>
      </c>
      <c r="S344" s="4" t="str">
        <f>IF(AND(I344="Yes",'Input data'!P350=""),"No",IF(I344="Yes",'Input data'!P350,""))</f>
        <v/>
      </c>
      <c r="T344" s="21" t="str">
        <f>IF(AND(I344="Yes",'Input data'!Q350=""),0,IF(I344="Yes",'Input data'!Q350/J344,""))</f>
        <v/>
      </c>
      <c r="U344" s="22" t="str">
        <f>IF(AND(I344="Yes",'Input data'!R350=""),80,IF(I344="Yes",'Input data'!R350,""))</f>
        <v/>
      </c>
    </row>
    <row r="345" spans="1:21" x14ac:dyDescent="0.3">
      <c r="A345" s="4" t="str">
        <f>IF('Input data'!A351="","",'Input data'!A351)</f>
        <v/>
      </c>
      <c r="B345" s="4" t="str">
        <f>IF('Input data'!B351="","",'Input data'!B351)</f>
        <v/>
      </c>
      <c r="C345" s="4" t="str">
        <f>IF('Input data'!C351="","",'Input data'!C351)</f>
        <v/>
      </c>
      <c r="D345" s="4" t="str">
        <f>IF('Input data'!D351="","",'Input data'!D351)</f>
        <v/>
      </c>
      <c r="E345" s="4" t="str">
        <f>IF('Input data'!E351="","",'Input data'!E351)</f>
        <v/>
      </c>
      <c r="F345" s="4" t="str">
        <f>IF('Input data'!F351="","",'Input data'!F351)</f>
        <v/>
      </c>
      <c r="G345" s="20" t="str">
        <f>IF('Input data'!G351=0,"",'Input data'!G351)</f>
        <v/>
      </c>
      <c r="H345" s="9" t="str">
        <f>IF('Input data'!H351="","",'Input data'!H351)</f>
        <v/>
      </c>
      <c r="I345" s="4" t="str">
        <f t="shared" si="15"/>
        <v>No</v>
      </c>
      <c r="J345" s="20" t="str">
        <f t="shared" si="16"/>
        <v/>
      </c>
      <c r="K345" s="9" t="str">
        <f t="shared" si="17"/>
        <v/>
      </c>
      <c r="L345" s="9" t="str">
        <f>IF(AND(I345="Yes",'Input data'!I351=""),10,IF(I345="Yes",'Input data'!I351/J345,""))</f>
        <v/>
      </c>
      <c r="M345" s="21" t="str">
        <f>IF(AND(I345="Yes",'Input data'!J351=""),2,IF(I345="Yes",'Input data'!J351,""))</f>
        <v/>
      </c>
      <c r="N345" s="4" t="str">
        <f>IF(AND(I345="Yes",'Input data'!K351=""),"No",IF(I345="Yes",'Input data'!K351,""))</f>
        <v/>
      </c>
      <c r="O345" s="6" t="str">
        <f>IF(AND(I345="Yes",'Input data'!L351=""),3.5,IF(I345="Yes",'Input data'!L351,""))</f>
        <v/>
      </c>
      <c r="P345" s="6" t="str">
        <f>IF(AND(I345="Yes",'Input data'!M351=""),0.5,IF(I345="Yes",'Input data'!M351,""))</f>
        <v/>
      </c>
      <c r="Q345" s="21" t="str">
        <f>IF(AND(I345="Yes",'Input data'!N351=""),2,IF(I345="Yes",'Input data'!N351,""))</f>
        <v/>
      </c>
      <c r="R345" s="4" t="str">
        <f>IF(AND(I345="Yes",'Input data'!O351=""),"No",IF(I345="Yes",'Input data'!O351,""))</f>
        <v/>
      </c>
      <c r="S345" s="4" t="str">
        <f>IF(AND(I345="Yes",'Input data'!P351=""),"No",IF(I345="Yes",'Input data'!P351,""))</f>
        <v/>
      </c>
      <c r="T345" s="21" t="str">
        <f>IF(AND(I345="Yes",'Input data'!Q351=""),0,IF(I345="Yes",'Input data'!Q351/J345,""))</f>
        <v/>
      </c>
      <c r="U345" s="22" t="str">
        <f>IF(AND(I345="Yes",'Input data'!R351=""),80,IF(I345="Yes",'Input data'!R351,""))</f>
        <v/>
      </c>
    </row>
    <row r="346" spans="1:21" x14ac:dyDescent="0.3">
      <c r="A346" s="4" t="str">
        <f>IF('Input data'!A352="","",'Input data'!A352)</f>
        <v/>
      </c>
      <c r="B346" s="4" t="str">
        <f>IF('Input data'!B352="","",'Input data'!B352)</f>
        <v/>
      </c>
      <c r="C346" s="4" t="str">
        <f>IF('Input data'!C352="","",'Input data'!C352)</f>
        <v/>
      </c>
      <c r="D346" s="4" t="str">
        <f>IF('Input data'!D352="","",'Input data'!D352)</f>
        <v/>
      </c>
      <c r="E346" s="4" t="str">
        <f>IF('Input data'!E352="","",'Input data'!E352)</f>
        <v/>
      </c>
      <c r="F346" s="4" t="str">
        <f>IF('Input data'!F352="","",'Input data'!F352)</f>
        <v/>
      </c>
      <c r="G346" s="20" t="str">
        <f>IF('Input data'!G352=0,"",'Input data'!G352)</f>
        <v/>
      </c>
      <c r="H346" s="9" t="str">
        <f>IF('Input data'!H352="","",'Input data'!H352)</f>
        <v/>
      </c>
      <c r="I346" s="4" t="str">
        <f t="shared" si="15"/>
        <v>No</v>
      </c>
      <c r="J346" s="20" t="str">
        <f t="shared" si="16"/>
        <v/>
      </c>
      <c r="K346" s="9" t="str">
        <f t="shared" si="17"/>
        <v/>
      </c>
      <c r="L346" s="9" t="str">
        <f>IF(AND(I346="Yes",'Input data'!I352=""),10,IF(I346="Yes",'Input data'!I352/J346,""))</f>
        <v/>
      </c>
      <c r="M346" s="21" t="str">
        <f>IF(AND(I346="Yes",'Input data'!J352=""),2,IF(I346="Yes",'Input data'!J352,""))</f>
        <v/>
      </c>
      <c r="N346" s="4" t="str">
        <f>IF(AND(I346="Yes",'Input data'!K352=""),"No",IF(I346="Yes",'Input data'!K352,""))</f>
        <v/>
      </c>
      <c r="O346" s="6" t="str">
        <f>IF(AND(I346="Yes",'Input data'!L352=""),3.5,IF(I346="Yes",'Input data'!L352,""))</f>
        <v/>
      </c>
      <c r="P346" s="6" t="str">
        <f>IF(AND(I346="Yes",'Input data'!M352=""),0.5,IF(I346="Yes",'Input data'!M352,""))</f>
        <v/>
      </c>
      <c r="Q346" s="21" t="str">
        <f>IF(AND(I346="Yes",'Input data'!N352=""),2,IF(I346="Yes",'Input data'!N352,""))</f>
        <v/>
      </c>
      <c r="R346" s="4" t="str">
        <f>IF(AND(I346="Yes",'Input data'!O352=""),"No",IF(I346="Yes",'Input data'!O352,""))</f>
        <v/>
      </c>
      <c r="S346" s="4" t="str">
        <f>IF(AND(I346="Yes",'Input data'!P352=""),"No",IF(I346="Yes",'Input data'!P352,""))</f>
        <v/>
      </c>
      <c r="T346" s="21" t="str">
        <f>IF(AND(I346="Yes",'Input data'!Q352=""),0,IF(I346="Yes",'Input data'!Q352/J346,""))</f>
        <v/>
      </c>
      <c r="U346" s="22" t="str">
        <f>IF(AND(I346="Yes",'Input data'!R352=""),80,IF(I346="Yes",'Input data'!R352,""))</f>
        <v/>
      </c>
    </row>
    <row r="347" spans="1:21" x14ac:dyDescent="0.3">
      <c r="A347" s="4" t="str">
        <f>IF('Input data'!A353="","",'Input data'!A353)</f>
        <v/>
      </c>
      <c r="B347" s="4" t="str">
        <f>IF('Input data'!B353="","",'Input data'!B353)</f>
        <v/>
      </c>
      <c r="C347" s="4" t="str">
        <f>IF('Input data'!C353="","",'Input data'!C353)</f>
        <v/>
      </c>
      <c r="D347" s="4" t="str">
        <f>IF('Input data'!D353="","",'Input data'!D353)</f>
        <v/>
      </c>
      <c r="E347" s="4" t="str">
        <f>IF('Input data'!E353="","",'Input data'!E353)</f>
        <v/>
      </c>
      <c r="F347" s="4" t="str">
        <f>IF('Input data'!F353="","",'Input data'!F353)</f>
        <v/>
      </c>
      <c r="G347" s="20" t="str">
        <f>IF('Input data'!G353=0,"",'Input data'!G353)</f>
        <v/>
      </c>
      <c r="H347" s="9" t="str">
        <f>IF('Input data'!H353="","",'Input data'!H353)</f>
        <v/>
      </c>
      <c r="I347" s="4" t="str">
        <f t="shared" si="15"/>
        <v>No</v>
      </c>
      <c r="J347" s="20" t="str">
        <f t="shared" si="16"/>
        <v/>
      </c>
      <c r="K347" s="9" t="str">
        <f t="shared" si="17"/>
        <v/>
      </c>
      <c r="L347" s="9" t="str">
        <f>IF(AND(I347="Yes",'Input data'!I353=""),10,IF(I347="Yes",'Input data'!I353/J347,""))</f>
        <v/>
      </c>
      <c r="M347" s="21" t="str">
        <f>IF(AND(I347="Yes",'Input data'!J353=""),2,IF(I347="Yes",'Input data'!J353,""))</f>
        <v/>
      </c>
      <c r="N347" s="4" t="str">
        <f>IF(AND(I347="Yes",'Input data'!K353=""),"No",IF(I347="Yes",'Input data'!K353,""))</f>
        <v/>
      </c>
      <c r="O347" s="6" t="str">
        <f>IF(AND(I347="Yes",'Input data'!L353=""),3.5,IF(I347="Yes",'Input data'!L353,""))</f>
        <v/>
      </c>
      <c r="P347" s="6" t="str">
        <f>IF(AND(I347="Yes",'Input data'!M353=""),0.5,IF(I347="Yes",'Input data'!M353,""))</f>
        <v/>
      </c>
      <c r="Q347" s="21" t="str">
        <f>IF(AND(I347="Yes",'Input data'!N353=""),2,IF(I347="Yes",'Input data'!N353,""))</f>
        <v/>
      </c>
      <c r="R347" s="4" t="str">
        <f>IF(AND(I347="Yes",'Input data'!O353=""),"No",IF(I347="Yes",'Input data'!O353,""))</f>
        <v/>
      </c>
      <c r="S347" s="4" t="str">
        <f>IF(AND(I347="Yes",'Input data'!P353=""),"No",IF(I347="Yes",'Input data'!P353,""))</f>
        <v/>
      </c>
      <c r="T347" s="21" t="str">
        <f>IF(AND(I347="Yes",'Input data'!Q353=""),0,IF(I347="Yes",'Input data'!Q353/J347,""))</f>
        <v/>
      </c>
      <c r="U347" s="22" t="str">
        <f>IF(AND(I347="Yes",'Input data'!R353=""),80,IF(I347="Yes",'Input data'!R353,""))</f>
        <v/>
      </c>
    </row>
    <row r="348" spans="1:21" x14ac:dyDescent="0.3">
      <c r="A348" s="4" t="str">
        <f>IF('Input data'!A354="","",'Input data'!A354)</f>
        <v/>
      </c>
      <c r="B348" s="4" t="str">
        <f>IF('Input data'!B354="","",'Input data'!B354)</f>
        <v/>
      </c>
      <c r="C348" s="4" t="str">
        <f>IF('Input data'!C354="","",'Input data'!C354)</f>
        <v/>
      </c>
      <c r="D348" s="4" t="str">
        <f>IF('Input data'!D354="","",'Input data'!D354)</f>
        <v/>
      </c>
      <c r="E348" s="4" t="str">
        <f>IF('Input data'!E354="","",'Input data'!E354)</f>
        <v/>
      </c>
      <c r="F348" s="4" t="str">
        <f>IF('Input data'!F354="","",'Input data'!F354)</f>
        <v/>
      </c>
      <c r="G348" s="20" t="str">
        <f>IF('Input data'!G354=0,"",'Input data'!G354)</f>
        <v/>
      </c>
      <c r="H348" s="9" t="str">
        <f>IF('Input data'!H354="","",'Input data'!H354)</f>
        <v/>
      </c>
      <c r="I348" s="4" t="str">
        <f t="shared" si="15"/>
        <v>No</v>
      </c>
      <c r="J348" s="20" t="str">
        <f t="shared" si="16"/>
        <v/>
      </c>
      <c r="K348" s="9" t="str">
        <f t="shared" si="17"/>
        <v/>
      </c>
      <c r="L348" s="9" t="str">
        <f>IF(AND(I348="Yes",'Input data'!I354=""),10,IF(I348="Yes",'Input data'!I354/J348,""))</f>
        <v/>
      </c>
      <c r="M348" s="21" t="str">
        <f>IF(AND(I348="Yes",'Input data'!J354=""),2,IF(I348="Yes",'Input data'!J354,""))</f>
        <v/>
      </c>
      <c r="N348" s="4" t="str">
        <f>IF(AND(I348="Yes",'Input data'!K354=""),"No",IF(I348="Yes",'Input data'!K354,""))</f>
        <v/>
      </c>
      <c r="O348" s="6" t="str">
        <f>IF(AND(I348="Yes",'Input data'!L354=""),3.5,IF(I348="Yes",'Input data'!L354,""))</f>
        <v/>
      </c>
      <c r="P348" s="6" t="str">
        <f>IF(AND(I348="Yes",'Input data'!M354=""),0.5,IF(I348="Yes",'Input data'!M354,""))</f>
        <v/>
      </c>
      <c r="Q348" s="21" t="str">
        <f>IF(AND(I348="Yes",'Input data'!N354=""),2,IF(I348="Yes",'Input data'!N354,""))</f>
        <v/>
      </c>
      <c r="R348" s="4" t="str">
        <f>IF(AND(I348="Yes",'Input data'!O354=""),"No",IF(I348="Yes",'Input data'!O354,""))</f>
        <v/>
      </c>
      <c r="S348" s="4" t="str">
        <f>IF(AND(I348="Yes",'Input data'!P354=""),"No",IF(I348="Yes",'Input data'!P354,""))</f>
        <v/>
      </c>
      <c r="T348" s="21" t="str">
        <f>IF(AND(I348="Yes",'Input data'!Q354=""),0,IF(I348="Yes",'Input data'!Q354/J348,""))</f>
        <v/>
      </c>
      <c r="U348" s="22" t="str">
        <f>IF(AND(I348="Yes",'Input data'!R354=""),80,IF(I348="Yes",'Input data'!R354,""))</f>
        <v/>
      </c>
    </row>
    <row r="349" spans="1:21" x14ac:dyDescent="0.3">
      <c r="A349" s="4" t="str">
        <f>IF('Input data'!A355="","",'Input data'!A355)</f>
        <v/>
      </c>
      <c r="B349" s="4" t="str">
        <f>IF('Input data'!B355="","",'Input data'!B355)</f>
        <v/>
      </c>
      <c r="C349" s="4" t="str">
        <f>IF('Input data'!C355="","",'Input data'!C355)</f>
        <v/>
      </c>
      <c r="D349" s="4" t="str">
        <f>IF('Input data'!D355="","",'Input data'!D355)</f>
        <v/>
      </c>
      <c r="E349" s="4" t="str">
        <f>IF('Input data'!E355="","",'Input data'!E355)</f>
        <v/>
      </c>
      <c r="F349" s="4" t="str">
        <f>IF('Input data'!F355="","",'Input data'!F355)</f>
        <v/>
      </c>
      <c r="G349" s="20" t="str">
        <f>IF('Input data'!G355=0,"",'Input data'!G355)</f>
        <v/>
      </c>
      <c r="H349" s="9" t="str">
        <f>IF('Input data'!H355="","",'Input data'!H355)</f>
        <v/>
      </c>
      <c r="I349" s="4" t="str">
        <f t="shared" si="15"/>
        <v>No</v>
      </c>
      <c r="J349" s="20" t="str">
        <f t="shared" si="16"/>
        <v/>
      </c>
      <c r="K349" s="9" t="str">
        <f t="shared" si="17"/>
        <v/>
      </c>
      <c r="L349" s="9" t="str">
        <f>IF(AND(I349="Yes",'Input data'!I355=""),10,IF(I349="Yes",'Input data'!I355/J349,""))</f>
        <v/>
      </c>
      <c r="M349" s="21" t="str">
        <f>IF(AND(I349="Yes",'Input data'!J355=""),2,IF(I349="Yes",'Input data'!J355,""))</f>
        <v/>
      </c>
      <c r="N349" s="4" t="str">
        <f>IF(AND(I349="Yes",'Input data'!K355=""),"No",IF(I349="Yes",'Input data'!K355,""))</f>
        <v/>
      </c>
      <c r="O349" s="6" t="str">
        <f>IF(AND(I349="Yes",'Input data'!L355=""),3.5,IF(I349="Yes",'Input data'!L355,""))</f>
        <v/>
      </c>
      <c r="P349" s="6" t="str">
        <f>IF(AND(I349="Yes",'Input data'!M355=""),0.5,IF(I349="Yes",'Input data'!M355,""))</f>
        <v/>
      </c>
      <c r="Q349" s="21" t="str">
        <f>IF(AND(I349="Yes",'Input data'!N355=""),2,IF(I349="Yes",'Input data'!N355,""))</f>
        <v/>
      </c>
      <c r="R349" s="4" t="str">
        <f>IF(AND(I349="Yes",'Input data'!O355=""),"No",IF(I349="Yes",'Input data'!O355,""))</f>
        <v/>
      </c>
      <c r="S349" s="4" t="str">
        <f>IF(AND(I349="Yes",'Input data'!P355=""),"No",IF(I349="Yes",'Input data'!P355,""))</f>
        <v/>
      </c>
      <c r="T349" s="21" t="str">
        <f>IF(AND(I349="Yes",'Input data'!Q355=""),0,IF(I349="Yes",'Input data'!Q355/J349,""))</f>
        <v/>
      </c>
      <c r="U349" s="22" t="str">
        <f>IF(AND(I349="Yes",'Input data'!R355=""),80,IF(I349="Yes",'Input data'!R355,""))</f>
        <v/>
      </c>
    </row>
    <row r="350" spans="1:21" x14ac:dyDescent="0.3">
      <c r="A350" s="4" t="str">
        <f>IF('Input data'!A356="","",'Input data'!A356)</f>
        <v/>
      </c>
      <c r="B350" s="4" t="str">
        <f>IF('Input data'!B356="","",'Input data'!B356)</f>
        <v/>
      </c>
      <c r="C350" s="4" t="str">
        <f>IF('Input data'!C356="","",'Input data'!C356)</f>
        <v/>
      </c>
      <c r="D350" s="4" t="str">
        <f>IF('Input data'!D356="","",'Input data'!D356)</f>
        <v/>
      </c>
      <c r="E350" s="4" t="str">
        <f>IF('Input data'!E356="","",'Input data'!E356)</f>
        <v/>
      </c>
      <c r="F350" s="4" t="str">
        <f>IF('Input data'!F356="","",'Input data'!F356)</f>
        <v/>
      </c>
      <c r="G350" s="20" t="str">
        <f>IF('Input data'!G356=0,"",'Input data'!G356)</f>
        <v/>
      </c>
      <c r="H350" s="9" t="str">
        <f>IF('Input data'!H356="","",'Input data'!H356)</f>
        <v/>
      </c>
      <c r="I350" s="4" t="str">
        <f t="shared" si="15"/>
        <v>No</v>
      </c>
      <c r="J350" s="20" t="str">
        <f t="shared" si="16"/>
        <v/>
      </c>
      <c r="K350" s="9" t="str">
        <f t="shared" si="17"/>
        <v/>
      </c>
      <c r="L350" s="9" t="str">
        <f>IF(AND(I350="Yes",'Input data'!I356=""),10,IF(I350="Yes",'Input data'!I356/J350,""))</f>
        <v/>
      </c>
      <c r="M350" s="21" t="str">
        <f>IF(AND(I350="Yes",'Input data'!J356=""),2,IF(I350="Yes",'Input data'!J356,""))</f>
        <v/>
      </c>
      <c r="N350" s="4" t="str">
        <f>IF(AND(I350="Yes",'Input data'!K356=""),"No",IF(I350="Yes",'Input data'!K356,""))</f>
        <v/>
      </c>
      <c r="O350" s="6" t="str">
        <f>IF(AND(I350="Yes",'Input data'!L356=""),3.5,IF(I350="Yes",'Input data'!L356,""))</f>
        <v/>
      </c>
      <c r="P350" s="6" t="str">
        <f>IF(AND(I350="Yes",'Input data'!M356=""),0.5,IF(I350="Yes",'Input data'!M356,""))</f>
        <v/>
      </c>
      <c r="Q350" s="21" t="str">
        <f>IF(AND(I350="Yes",'Input data'!N356=""),2,IF(I350="Yes",'Input data'!N356,""))</f>
        <v/>
      </c>
      <c r="R350" s="4" t="str">
        <f>IF(AND(I350="Yes",'Input data'!O356=""),"No",IF(I350="Yes",'Input data'!O356,""))</f>
        <v/>
      </c>
      <c r="S350" s="4" t="str">
        <f>IF(AND(I350="Yes",'Input data'!P356=""),"No",IF(I350="Yes",'Input data'!P356,""))</f>
        <v/>
      </c>
      <c r="T350" s="21" t="str">
        <f>IF(AND(I350="Yes",'Input data'!Q356=""),0,IF(I350="Yes",'Input data'!Q356/J350,""))</f>
        <v/>
      </c>
      <c r="U350" s="22" t="str">
        <f>IF(AND(I350="Yes",'Input data'!R356=""),80,IF(I350="Yes",'Input data'!R356,""))</f>
        <v/>
      </c>
    </row>
    <row r="351" spans="1:21" x14ac:dyDescent="0.3">
      <c r="A351" s="4" t="str">
        <f>IF('Input data'!A357="","",'Input data'!A357)</f>
        <v/>
      </c>
      <c r="B351" s="4" t="str">
        <f>IF('Input data'!B357="","",'Input data'!B357)</f>
        <v/>
      </c>
      <c r="C351" s="4" t="str">
        <f>IF('Input data'!C357="","",'Input data'!C357)</f>
        <v/>
      </c>
      <c r="D351" s="4" t="str">
        <f>IF('Input data'!D357="","",'Input data'!D357)</f>
        <v/>
      </c>
      <c r="E351" s="4" t="str">
        <f>IF('Input data'!E357="","",'Input data'!E357)</f>
        <v/>
      </c>
      <c r="F351" s="4" t="str">
        <f>IF('Input data'!F357="","",'Input data'!F357)</f>
        <v/>
      </c>
      <c r="G351" s="20" t="str">
        <f>IF('Input data'!G357=0,"",'Input data'!G357)</f>
        <v/>
      </c>
      <c r="H351" s="9" t="str">
        <f>IF('Input data'!H357="","",'Input data'!H357)</f>
        <v/>
      </c>
      <c r="I351" s="4" t="str">
        <f t="shared" si="15"/>
        <v>No</v>
      </c>
      <c r="J351" s="20" t="str">
        <f t="shared" si="16"/>
        <v/>
      </c>
      <c r="K351" s="9" t="str">
        <f t="shared" si="17"/>
        <v/>
      </c>
      <c r="L351" s="9" t="str">
        <f>IF(AND(I351="Yes",'Input data'!I357=""),10,IF(I351="Yes",'Input data'!I357/J351,""))</f>
        <v/>
      </c>
      <c r="M351" s="21" t="str">
        <f>IF(AND(I351="Yes",'Input data'!J357=""),2,IF(I351="Yes",'Input data'!J357,""))</f>
        <v/>
      </c>
      <c r="N351" s="4" t="str">
        <f>IF(AND(I351="Yes",'Input data'!K357=""),"No",IF(I351="Yes",'Input data'!K357,""))</f>
        <v/>
      </c>
      <c r="O351" s="6" t="str">
        <f>IF(AND(I351="Yes",'Input data'!L357=""),3.5,IF(I351="Yes",'Input data'!L357,""))</f>
        <v/>
      </c>
      <c r="P351" s="6" t="str">
        <f>IF(AND(I351="Yes",'Input data'!M357=""),0.5,IF(I351="Yes",'Input data'!M357,""))</f>
        <v/>
      </c>
      <c r="Q351" s="21" t="str">
        <f>IF(AND(I351="Yes",'Input data'!N357=""),2,IF(I351="Yes",'Input data'!N357,""))</f>
        <v/>
      </c>
      <c r="R351" s="4" t="str">
        <f>IF(AND(I351="Yes",'Input data'!O357=""),"No",IF(I351="Yes",'Input data'!O357,""))</f>
        <v/>
      </c>
      <c r="S351" s="4" t="str">
        <f>IF(AND(I351="Yes",'Input data'!P357=""),"No",IF(I351="Yes",'Input data'!P357,""))</f>
        <v/>
      </c>
      <c r="T351" s="21" t="str">
        <f>IF(AND(I351="Yes",'Input data'!Q357=""),0,IF(I351="Yes",'Input data'!Q357/J351,""))</f>
        <v/>
      </c>
      <c r="U351" s="22" t="str">
        <f>IF(AND(I351="Yes",'Input data'!R357=""),80,IF(I351="Yes",'Input data'!R357,""))</f>
        <v/>
      </c>
    </row>
    <row r="352" spans="1:21" x14ac:dyDescent="0.3">
      <c r="A352" s="4" t="str">
        <f>IF('Input data'!A358="","",'Input data'!A358)</f>
        <v/>
      </c>
      <c r="B352" s="4" t="str">
        <f>IF('Input data'!B358="","",'Input data'!B358)</f>
        <v/>
      </c>
      <c r="C352" s="4" t="str">
        <f>IF('Input data'!C358="","",'Input data'!C358)</f>
        <v/>
      </c>
      <c r="D352" s="4" t="str">
        <f>IF('Input data'!D358="","",'Input data'!D358)</f>
        <v/>
      </c>
      <c r="E352" s="4" t="str">
        <f>IF('Input data'!E358="","",'Input data'!E358)</f>
        <v/>
      </c>
      <c r="F352" s="4" t="str">
        <f>IF('Input data'!F358="","",'Input data'!F358)</f>
        <v/>
      </c>
      <c r="G352" s="20" t="str">
        <f>IF('Input data'!G358=0,"",'Input data'!G358)</f>
        <v/>
      </c>
      <c r="H352" s="9" t="str">
        <f>IF('Input data'!H358="","",'Input data'!H358)</f>
        <v/>
      </c>
      <c r="I352" s="4" t="str">
        <f t="shared" si="15"/>
        <v>No</v>
      </c>
      <c r="J352" s="20" t="str">
        <f t="shared" si="16"/>
        <v/>
      </c>
      <c r="K352" s="9" t="str">
        <f t="shared" si="17"/>
        <v/>
      </c>
      <c r="L352" s="9" t="str">
        <f>IF(AND(I352="Yes",'Input data'!I358=""),10,IF(I352="Yes",'Input data'!I358/J352,""))</f>
        <v/>
      </c>
      <c r="M352" s="21" t="str">
        <f>IF(AND(I352="Yes",'Input data'!J358=""),2,IF(I352="Yes",'Input data'!J358,""))</f>
        <v/>
      </c>
      <c r="N352" s="4" t="str">
        <f>IF(AND(I352="Yes",'Input data'!K358=""),"No",IF(I352="Yes",'Input data'!K358,""))</f>
        <v/>
      </c>
      <c r="O352" s="6" t="str">
        <f>IF(AND(I352="Yes",'Input data'!L358=""),3.5,IF(I352="Yes",'Input data'!L358,""))</f>
        <v/>
      </c>
      <c r="P352" s="6" t="str">
        <f>IF(AND(I352="Yes",'Input data'!M358=""),0.5,IF(I352="Yes",'Input data'!M358,""))</f>
        <v/>
      </c>
      <c r="Q352" s="21" t="str">
        <f>IF(AND(I352="Yes",'Input data'!N358=""),2,IF(I352="Yes",'Input data'!N358,""))</f>
        <v/>
      </c>
      <c r="R352" s="4" t="str">
        <f>IF(AND(I352="Yes",'Input data'!O358=""),"No",IF(I352="Yes",'Input data'!O358,""))</f>
        <v/>
      </c>
      <c r="S352" s="4" t="str">
        <f>IF(AND(I352="Yes",'Input data'!P358=""),"No",IF(I352="Yes",'Input data'!P358,""))</f>
        <v/>
      </c>
      <c r="T352" s="21" t="str">
        <f>IF(AND(I352="Yes",'Input data'!Q358=""),0,IF(I352="Yes",'Input data'!Q358/J352,""))</f>
        <v/>
      </c>
      <c r="U352" s="22" t="str">
        <f>IF(AND(I352="Yes",'Input data'!R358=""),80,IF(I352="Yes",'Input data'!R358,""))</f>
        <v/>
      </c>
    </row>
    <row r="353" spans="1:21" x14ac:dyDescent="0.3">
      <c r="A353" s="4" t="str">
        <f>IF('Input data'!A359="","",'Input data'!A359)</f>
        <v/>
      </c>
      <c r="B353" s="4" t="str">
        <f>IF('Input data'!B359="","",'Input data'!B359)</f>
        <v/>
      </c>
      <c r="C353" s="4" t="str">
        <f>IF('Input data'!C359="","",'Input data'!C359)</f>
        <v/>
      </c>
      <c r="D353" s="4" t="str">
        <f>IF('Input data'!D359="","",'Input data'!D359)</f>
        <v/>
      </c>
      <c r="E353" s="4" t="str">
        <f>IF('Input data'!E359="","",'Input data'!E359)</f>
        <v/>
      </c>
      <c r="F353" s="4" t="str">
        <f>IF('Input data'!F359="","",'Input data'!F359)</f>
        <v/>
      </c>
      <c r="G353" s="20" t="str">
        <f>IF('Input data'!G359=0,"",'Input data'!G359)</f>
        <v/>
      </c>
      <c r="H353" s="9" t="str">
        <f>IF('Input data'!H359="","",'Input data'!H359)</f>
        <v/>
      </c>
      <c r="I353" s="4" t="str">
        <f t="shared" si="15"/>
        <v>No</v>
      </c>
      <c r="J353" s="20" t="str">
        <f t="shared" si="16"/>
        <v/>
      </c>
      <c r="K353" s="9" t="str">
        <f t="shared" si="17"/>
        <v/>
      </c>
      <c r="L353" s="9" t="str">
        <f>IF(AND(I353="Yes",'Input data'!I359=""),10,IF(I353="Yes",'Input data'!I359/J353,""))</f>
        <v/>
      </c>
      <c r="M353" s="21" t="str">
        <f>IF(AND(I353="Yes",'Input data'!J359=""),2,IF(I353="Yes",'Input data'!J359,""))</f>
        <v/>
      </c>
      <c r="N353" s="4" t="str">
        <f>IF(AND(I353="Yes",'Input data'!K359=""),"No",IF(I353="Yes",'Input data'!K359,""))</f>
        <v/>
      </c>
      <c r="O353" s="6" t="str">
        <f>IF(AND(I353="Yes",'Input data'!L359=""),3.5,IF(I353="Yes",'Input data'!L359,""))</f>
        <v/>
      </c>
      <c r="P353" s="6" t="str">
        <f>IF(AND(I353="Yes",'Input data'!M359=""),0.5,IF(I353="Yes",'Input data'!M359,""))</f>
        <v/>
      </c>
      <c r="Q353" s="21" t="str">
        <f>IF(AND(I353="Yes",'Input data'!N359=""),2,IF(I353="Yes",'Input data'!N359,""))</f>
        <v/>
      </c>
      <c r="R353" s="4" t="str">
        <f>IF(AND(I353="Yes",'Input data'!O359=""),"No",IF(I353="Yes",'Input data'!O359,""))</f>
        <v/>
      </c>
      <c r="S353" s="4" t="str">
        <f>IF(AND(I353="Yes",'Input data'!P359=""),"No",IF(I353="Yes",'Input data'!P359,""))</f>
        <v/>
      </c>
      <c r="T353" s="21" t="str">
        <f>IF(AND(I353="Yes",'Input data'!Q359=""),0,IF(I353="Yes",'Input data'!Q359/J353,""))</f>
        <v/>
      </c>
      <c r="U353" s="22" t="str">
        <f>IF(AND(I353="Yes",'Input data'!R359=""),80,IF(I353="Yes",'Input data'!R359,""))</f>
        <v/>
      </c>
    </row>
    <row r="354" spans="1:21" x14ac:dyDescent="0.3">
      <c r="A354" s="4" t="str">
        <f>IF('Input data'!A360="","",'Input data'!A360)</f>
        <v/>
      </c>
      <c r="B354" s="4" t="str">
        <f>IF('Input data'!B360="","",'Input data'!B360)</f>
        <v/>
      </c>
      <c r="C354" s="4" t="str">
        <f>IF('Input data'!C360="","",'Input data'!C360)</f>
        <v/>
      </c>
      <c r="D354" s="4" t="str">
        <f>IF('Input data'!D360="","",'Input data'!D360)</f>
        <v/>
      </c>
      <c r="E354" s="4" t="str">
        <f>IF('Input data'!E360="","",'Input data'!E360)</f>
        <v/>
      </c>
      <c r="F354" s="4" t="str">
        <f>IF('Input data'!F360="","",'Input data'!F360)</f>
        <v/>
      </c>
      <c r="G354" s="20" t="str">
        <f>IF('Input data'!G360=0,"",'Input data'!G360)</f>
        <v/>
      </c>
      <c r="H354" s="9" t="str">
        <f>IF('Input data'!H360="","",'Input data'!H360)</f>
        <v/>
      </c>
      <c r="I354" s="4" t="str">
        <f t="shared" si="15"/>
        <v>No</v>
      </c>
      <c r="J354" s="20" t="str">
        <f t="shared" si="16"/>
        <v/>
      </c>
      <c r="K354" s="9" t="str">
        <f t="shared" si="17"/>
        <v/>
      </c>
      <c r="L354" s="9" t="str">
        <f>IF(AND(I354="Yes",'Input data'!I360=""),10,IF(I354="Yes",'Input data'!I360/J354,""))</f>
        <v/>
      </c>
      <c r="M354" s="21" t="str">
        <f>IF(AND(I354="Yes",'Input data'!J360=""),2,IF(I354="Yes",'Input data'!J360,""))</f>
        <v/>
      </c>
      <c r="N354" s="4" t="str">
        <f>IF(AND(I354="Yes",'Input data'!K360=""),"No",IF(I354="Yes",'Input data'!K360,""))</f>
        <v/>
      </c>
      <c r="O354" s="6" t="str">
        <f>IF(AND(I354="Yes",'Input data'!L360=""),3.5,IF(I354="Yes",'Input data'!L360,""))</f>
        <v/>
      </c>
      <c r="P354" s="6" t="str">
        <f>IF(AND(I354="Yes",'Input data'!M360=""),0.5,IF(I354="Yes",'Input data'!M360,""))</f>
        <v/>
      </c>
      <c r="Q354" s="21" t="str">
        <f>IF(AND(I354="Yes",'Input data'!N360=""),2,IF(I354="Yes",'Input data'!N360,""))</f>
        <v/>
      </c>
      <c r="R354" s="4" t="str">
        <f>IF(AND(I354="Yes",'Input data'!O360=""),"No",IF(I354="Yes",'Input data'!O360,""))</f>
        <v/>
      </c>
      <c r="S354" s="4" t="str">
        <f>IF(AND(I354="Yes",'Input data'!P360=""),"No",IF(I354="Yes",'Input data'!P360,""))</f>
        <v/>
      </c>
      <c r="T354" s="21" t="str">
        <f>IF(AND(I354="Yes",'Input data'!Q360=""),0,IF(I354="Yes",'Input data'!Q360/J354,""))</f>
        <v/>
      </c>
      <c r="U354" s="22" t="str">
        <f>IF(AND(I354="Yes",'Input data'!R360=""),80,IF(I354="Yes",'Input data'!R360,""))</f>
        <v/>
      </c>
    </row>
    <row r="355" spans="1:21" x14ac:dyDescent="0.3">
      <c r="A355" s="4" t="str">
        <f>IF('Input data'!A361="","",'Input data'!A361)</f>
        <v/>
      </c>
      <c r="B355" s="4" t="str">
        <f>IF('Input data'!B361="","",'Input data'!B361)</f>
        <v/>
      </c>
      <c r="C355" s="4" t="str">
        <f>IF('Input data'!C361="","",'Input data'!C361)</f>
        <v/>
      </c>
      <c r="D355" s="4" t="str">
        <f>IF('Input data'!D361="","",'Input data'!D361)</f>
        <v/>
      </c>
      <c r="E355" s="4" t="str">
        <f>IF('Input data'!E361="","",'Input data'!E361)</f>
        <v/>
      </c>
      <c r="F355" s="4" t="str">
        <f>IF('Input data'!F361="","",'Input data'!F361)</f>
        <v/>
      </c>
      <c r="G355" s="20" t="str">
        <f>IF('Input data'!G361=0,"",'Input data'!G361)</f>
        <v/>
      </c>
      <c r="H355" s="9" t="str">
        <f>IF('Input data'!H361="","",'Input data'!H361)</f>
        <v/>
      </c>
      <c r="I355" s="4" t="str">
        <f t="shared" si="15"/>
        <v>No</v>
      </c>
      <c r="J355" s="20" t="str">
        <f t="shared" si="16"/>
        <v/>
      </c>
      <c r="K355" s="9" t="str">
        <f t="shared" si="17"/>
        <v/>
      </c>
      <c r="L355" s="9" t="str">
        <f>IF(AND(I355="Yes",'Input data'!I361=""),10,IF(I355="Yes",'Input data'!I361/J355,""))</f>
        <v/>
      </c>
      <c r="M355" s="21" t="str">
        <f>IF(AND(I355="Yes",'Input data'!J361=""),2,IF(I355="Yes",'Input data'!J361,""))</f>
        <v/>
      </c>
      <c r="N355" s="4" t="str">
        <f>IF(AND(I355="Yes",'Input data'!K361=""),"No",IF(I355="Yes",'Input data'!K361,""))</f>
        <v/>
      </c>
      <c r="O355" s="6" t="str">
        <f>IF(AND(I355="Yes",'Input data'!L361=""),3.5,IF(I355="Yes",'Input data'!L361,""))</f>
        <v/>
      </c>
      <c r="P355" s="6" t="str">
        <f>IF(AND(I355="Yes",'Input data'!M361=""),0.5,IF(I355="Yes",'Input data'!M361,""))</f>
        <v/>
      </c>
      <c r="Q355" s="21" t="str">
        <f>IF(AND(I355="Yes",'Input data'!N361=""),2,IF(I355="Yes",'Input data'!N361,""))</f>
        <v/>
      </c>
      <c r="R355" s="4" t="str">
        <f>IF(AND(I355="Yes",'Input data'!O361=""),"No",IF(I355="Yes",'Input data'!O361,""))</f>
        <v/>
      </c>
      <c r="S355" s="4" t="str">
        <f>IF(AND(I355="Yes",'Input data'!P361=""),"No",IF(I355="Yes",'Input data'!P361,""))</f>
        <v/>
      </c>
      <c r="T355" s="21" t="str">
        <f>IF(AND(I355="Yes",'Input data'!Q361=""),0,IF(I355="Yes",'Input data'!Q361/J355,""))</f>
        <v/>
      </c>
      <c r="U355" s="22" t="str">
        <f>IF(AND(I355="Yes",'Input data'!R361=""),80,IF(I355="Yes",'Input data'!R361,""))</f>
        <v/>
      </c>
    </row>
    <row r="356" spans="1:21" x14ac:dyDescent="0.3">
      <c r="A356" s="4" t="str">
        <f>IF('Input data'!A362="","",'Input data'!A362)</f>
        <v/>
      </c>
      <c r="B356" s="4" t="str">
        <f>IF('Input data'!B362="","",'Input data'!B362)</f>
        <v/>
      </c>
      <c r="C356" s="4" t="str">
        <f>IF('Input data'!C362="","",'Input data'!C362)</f>
        <v/>
      </c>
      <c r="D356" s="4" t="str">
        <f>IF('Input data'!D362="","",'Input data'!D362)</f>
        <v/>
      </c>
      <c r="E356" s="4" t="str">
        <f>IF('Input data'!E362="","",'Input data'!E362)</f>
        <v/>
      </c>
      <c r="F356" s="4" t="str">
        <f>IF('Input data'!F362="","",'Input data'!F362)</f>
        <v/>
      </c>
      <c r="G356" s="20" t="str">
        <f>IF('Input data'!G362=0,"",'Input data'!G362)</f>
        <v/>
      </c>
      <c r="H356" s="9" t="str">
        <f>IF('Input data'!H362="","",'Input data'!H362)</f>
        <v/>
      </c>
      <c r="I356" s="4" t="str">
        <f t="shared" si="15"/>
        <v>No</v>
      </c>
      <c r="J356" s="20" t="str">
        <f t="shared" si="16"/>
        <v/>
      </c>
      <c r="K356" s="9" t="str">
        <f t="shared" si="17"/>
        <v/>
      </c>
      <c r="L356" s="9" t="str">
        <f>IF(AND(I356="Yes",'Input data'!I362=""),10,IF(I356="Yes",'Input data'!I362/J356,""))</f>
        <v/>
      </c>
      <c r="M356" s="21" t="str">
        <f>IF(AND(I356="Yes",'Input data'!J362=""),2,IF(I356="Yes",'Input data'!J362,""))</f>
        <v/>
      </c>
      <c r="N356" s="4" t="str">
        <f>IF(AND(I356="Yes",'Input data'!K362=""),"No",IF(I356="Yes",'Input data'!K362,""))</f>
        <v/>
      </c>
      <c r="O356" s="6" t="str">
        <f>IF(AND(I356="Yes",'Input data'!L362=""),3.5,IF(I356="Yes",'Input data'!L362,""))</f>
        <v/>
      </c>
      <c r="P356" s="6" t="str">
        <f>IF(AND(I356="Yes",'Input data'!M362=""),0.5,IF(I356="Yes",'Input data'!M362,""))</f>
        <v/>
      </c>
      <c r="Q356" s="21" t="str">
        <f>IF(AND(I356="Yes",'Input data'!N362=""),2,IF(I356="Yes",'Input data'!N362,""))</f>
        <v/>
      </c>
      <c r="R356" s="4" t="str">
        <f>IF(AND(I356="Yes",'Input data'!O362=""),"No",IF(I356="Yes",'Input data'!O362,""))</f>
        <v/>
      </c>
      <c r="S356" s="4" t="str">
        <f>IF(AND(I356="Yes",'Input data'!P362=""),"No",IF(I356="Yes",'Input data'!P362,""))</f>
        <v/>
      </c>
      <c r="T356" s="21" t="str">
        <f>IF(AND(I356="Yes",'Input data'!Q362=""),0,IF(I356="Yes",'Input data'!Q362/J356,""))</f>
        <v/>
      </c>
      <c r="U356" s="22" t="str">
        <f>IF(AND(I356="Yes",'Input data'!R362=""),80,IF(I356="Yes",'Input data'!R362,""))</f>
        <v/>
      </c>
    </row>
    <row r="357" spans="1:21" x14ac:dyDescent="0.3">
      <c r="A357" s="4" t="str">
        <f>IF('Input data'!A363="","",'Input data'!A363)</f>
        <v/>
      </c>
      <c r="B357" s="4" t="str">
        <f>IF('Input data'!B363="","",'Input data'!B363)</f>
        <v/>
      </c>
      <c r="C357" s="4" t="str">
        <f>IF('Input data'!C363="","",'Input data'!C363)</f>
        <v/>
      </c>
      <c r="D357" s="4" t="str">
        <f>IF('Input data'!D363="","",'Input data'!D363)</f>
        <v/>
      </c>
      <c r="E357" s="4" t="str">
        <f>IF('Input data'!E363="","",'Input data'!E363)</f>
        <v/>
      </c>
      <c r="F357" s="4" t="str">
        <f>IF('Input data'!F363="","",'Input data'!F363)</f>
        <v/>
      </c>
      <c r="G357" s="20" t="str">
        <f>IF('Input data'!G363=0,"",'Input data'!G363)</f>
        <v/>
      </c>
      <c r="H357" s="9" t="str">
        <f>IF('Input data'!H363="","",'Input data'!H363)</f>
        <v/>
      </c>
      <c r="I357" s="4" t="str">
        <f t="shared" si="15"/>
        <v>No</v>
      </c>
      <c r="J357" s="20" t="str">
        <f t="shared" si="16"/>
        <v/>
      </c>
      <c r="K357" s="9" t="str">
        <f t="shared" si="17"/>
        <v/>
      </c>
      <c r="L357" s="9" t="str">
        <f>IF(AND(I357="Yes",'Input data'!I363=""),10,IF(I357="Yes",'Input data'!I363/J357,""))</f>
        <v/>
      </c>
      <c r="M357" s="21" t="str">
        <f>IF(AND(I357="Yes",'Input data'!J363=""),2,IF(I357="Yes",'Input data'!J363,""))</f>
        <v/>
      </c>
      <c r="N357" s="4" t="str">
        <f>IF(AND(I357="Yes",'Input data'!K363=""),"No",IF(I357="Yes",'Input data'!K363,""))</f>
        <v/>
      </c>
      <c r="O357" s="6" t="str">
        <f>IF(AND(I357="Yes",'Input data'!L363=""),3.5,IF(I357="Yes",'Input data'!L363,""))</f>
        <v/>
      </c>
      <c r="P357" s="6" t="str">
        <f>IF(AND(I357="Yes",'Input data'!M363=""),0.5,IF(I357="Yes",'Input data'!M363,""))</f>
        <v/>
      </c>
      <c r="Q357" s="21" t="str">
        <f>IF(AND(I357="Yes",'Input data'!N363=""),2,IF(I357="Yes",'Input data'!N363,""))</f>
        <v/>
      </c>
      <c r="R357" s="4" t="str">
        <f>IF(AND(I357="Yes",'Input data'!O363=""),"No",IF(I357="Yes",'Input data'!O363,""))</f>
        <v/>
      </c>
      <c r="S357" s="4" t="str">
        <f>IF(AND(I357="Yes",'Input data'!P363=""),"No",IF(I357="Yes",'Input data'!P363,""))</f>
        <v/>
      </c>
      <c r="T357" s="21" t="str">
        <f>IF(AND(I357="Yes",'Input data'!Q363=""),0,IF(I357="Yes",'Input data'!Q363/J357,""))</f>
        <v/>
      </c>
      <c r="U357" s="22" t="str">
        <f>IF(AND(I357="Yes",'Input data'!R363=""),80,IF(I357="Yes",'Input data'!R363,""))</f>
        <v/>
      </c>
    </row>
    <row r="358" spans="1:21" x14ac:dyDescent="0.3">
      <c r="A358" s="4" t="str">
        <f>IF('Input data'!A364="","",'Input data'!A364)</f>
        <v/>
      </c>
      <c r="B358" s="4" t="str">
        <f>IF('Input data'!B364="","",'Input data'!B364)</f>
        <v/>
      </c>
      <c r="C358" s="4" t="str">
        <f>IF('Input data'!C364="","",'Input data'!C364)</f>
        <v/>
      </c>
      <c r="D358" s="4" t="str">
        <f>IF('Input data'!D364="","",'Input data'!D364)</f>
        <v/>
      </c>
      <c r="E358" s="4" t="str">
        <f>IF('Input data'!E364="","",'Input data'!E364)</f>
        <v/>
      </c>
      <c r="F358" s="4" t="str">
        <f>IF('Input data'!F364="","",'Input data'!F364)</f>
        <v/>
      </c>
      <c r="G358" s="20" t="str">
        <f>IF('Input data'!G364=0,"",'Input data'!G364)</f>
        <v/>
      </c>
      <c r="H358" s="9" t="str">
        <f>IF('Input data'!H364="","",'Input data'!H364)</f>
        <v/>
      </c>
      <c r="I358" s="4" t="str">
        <f t="shared" si="15"/>
        <v>No</v>
      </c>
      <c r="J358" s="20" t="str">
        <f t="shared" si="16"/>
        <v/>
      </c>
      <c r="K358" s="9" t="str">
        <f t="shared" si="17"/>
        <v/>
      </c>
      <c r="L358" s="9" t="str">
        <f>IF(AND(I358="Yes",'Input data'!I364=""),10,IF(I358="Yes",'Input data'!I364/J358,""))</f>
        <v/>
      </c>
      <c r="M358" s="21" t="str">
        <f>IF(AND(I358="Yes",'Input data'!J364=""),2,IF(I358="Yes",'Input data'!J364,""))</f>
        <v/>
      </c>
      <c r="N358" s="4" t="str">
        <f>IF(AND(I358="Yes",'Input data'!K364=""),"No",IF(I358="Yes",'Input data'!K364,""))</f>
        <v/>
      </c>
      <c r="O358" s="6" t="str">
        <f>IF(AND(I358="Yes",'Input data'!L364=""),3.5,IF(I358="Yes",'Input data'!L364,""))</f>
        <v/>
      </c>
      <c r="P358" s="6" t="str">
        <f>IF(AND(I358="Yes",'Input data'!M364=""),0.5,IF(I358="Yes",'Input data'!M364,""))</f>
        <v/>
      </c>
      <c r="Q358" s="21" t="str">
        <f>IF(AND(I358="Yes",'Input data'!N364=""),2,IF(I358="Yes",'Input data'!N364,""))</f>
        <v/>
      </c>
      <c r="R358" s="4" t="str">
        <f>IF(AND(I358="Yes",'Input data'!O364=""),"No",IF(I358="Yes",'Input data'!O364,""))</f>
        <v/>
      </c>
      <c r="S358" s="4" t="str">
        <f>IF(AND(I358="Yes",'Input data'!P364=""),"No",IF(I358="Yes",'Input data'!P364,""))</f>
        <v/>
      </c>
      <c r="T358" s="21" t="str">
        <f>IF(AND(I358="Yes",'Input data'!Q364=""),0,IF(I358="Yes",'Input data'!Q364/J358,""))</f>
        <v/>
      </c>
      <c r="U358" s="22" t="str">
        <f>IF(AND(I358="Yes",'Input data'!R364=""),80,IF(I358="Yes",'Input data'!R364,""))</f>
        <v/>
      </c>
    </row>
    <row r="359" spans="1:21" x14ac:dyDescent="0.3">
      <c r="A359" s="4" t="str">
        <f>IF('Input data'!A365="","",'Input data'!A365)</f>
        <v/>
      </c>
      <c r="B359" s="4" t="str">
        <f>IF('Input data'!B365="","",'Input data'!B365)</f>
        <v/>
      </c>
      <c r="C359" s="4" t="str">
        <f>IF('Input data'!C365="","",'Input data'!C365)</f>
        <v/>
      </c>
      <c r="D359" s="4" t="str">
        <f>IF('Input data'!D365="","",'Input data'!D365)</f>
        <v/>
      </c>
      <c r="E359" s="4" t="str">
        <f>IF('Input data'!E365="","",'Input data'!E365)</f>
        <v/>
      </c>
      <c r="F359" s="4" t="str">
        <f>IF('Input data'!F365="","",'Input data'!F365)</f>
        <v/>
      </c>
      <c r="G359" s="20" t="str">
        <f>IF('Input data'!G365=0,"",'Input data'!G365)</f>
        <v/>
      </c>
      <c r="H359" s="9" t="str">
        <f>IF('Input data'!H365="","",'Input data'!H365)</f>
        <v/>
      </c>
      <c r="I359" s="4" t="str">
        <f t="shared" si="15"/>
        <v>No</v>
      </c>
      <c r="J359" s="20" t="str">
        <f t="shared" si="16"/>
        <v/>
      </c>
      <c r="K359" s="9" t="str">
        <f t="shared" si="17"/>
        <v/>
      </c>
      <c r="L359" s="9" t="str">
        <f>IF(AND(I359="Yes",'Input data'!I365=""),10,IF(I359="Yes",'Input data'!I365/J359,""))</f>
        <v/>
      </c>
      <c r="M359" s="21" t="str">
        <f>IF(AND(I359="Yes",'Input data'!J365=""),2,IF(I359="Yes",'Input data'!J365,""))</f>
        <v/>
      </c>
      <c r="N359" s="4" t="str">
        <f>IF(AND(I359="Yes",'Input data'!K365=""),"No",IF(I359="Yes",'Input data'!K365,""))</f>
        <v/>
      </c>
      <c r="O359" s="6" t="str">
        <f>IF(AND(I359="Yes",'Input data'!L365=""),3.5,IF(I359="Yes",'Input data'!L365,""))</f>
        <v/>
      </c>
      <c r="P359" s="6" t="str">
        <f>IF(AND(I359="Yes",'Input data'!M365=""),0.5,IF(I359="Yes",'Input data'!M365,""))</f>
        <v/>
      </c>
      <c r="Q359" s="21" t="str">
        <f>IF(AND(I359="Yes",'Input data'!N365=""),2,IF(I359="Yes",'Input data'!N365,""))</f>
        <v/>
      </c>
      <c r="R359" s="4" t="str">
        <f>IF(AND(I359="Yes",'Input data'!O365=""),"No",IF(I359="Yes",'Input data'!O365,""))</f>
        <v/>
      </c>
      <c r="S359" s="4" t="str">
        <f>IF(AND(I359="Yes",'Input data'!P365=""),"No",IF(I359="Yes",'Input data'!P365,""))</f>
        <v/>
      </c>
      <c r="T359" s="21" t="str">
        <f>IF(AND(I359="Yes",'Input data'!Q365=""),0,IF(I359="Yes",'Input data'!Q365/J359,""))</f>
        <v/>
      </c>
      <c r="U359" s="22" t="str">
        <f>IF(AND(I359="Yes",'Input data'!R365=""),80,IF(I359="Yes",'Input data'!R365,""))</f>
        <v/>
      </c>
    </row>
    <row r="360" spans="1:21" x14ac:dyDescent="0.3">
      <c r="A360" s="4" t="str">
        <f>IF('Input data'!A366="","",'Input data'!A366)</f>
        <v/>
      </c>
      <c r="B360" s="4" t="str">
        <f>IF('Input data'!B366="","",'Input data'!B366)</f>
        <v/>
      </c>
      <c r="C360" s="4" t="str">
        <f>IF('Input data'!C366="","",'Input data'!C366)</f>
        <v/>
      </c>
      <c r="D360" s="4" t="str">
        <f>IF('Input data'!D366="","",'Input data'!D366)</f>
        <v/>
      </c>
      <c r="E360" s="4" t="str">
        <f>IF('Input data'!E366="","",'Input data'!E366)</f>
        <v/>
      </c>
      <c r="F360" s="4" t="str">
        <f>IF('Input data'!F366="","",'Input data'!F366)</f>
        <v/>
      </c>
      <c r="G360" s="20" t="str">
        <f>IF('Input data'!G366=0,"",'Input data'!G366)</f>
        <v/>
      </c>
      <c r="H360" s="9" t="str">
        <f>IF('Input data'!H366="","",'Input data'!H366)</f>
        <v/>
      </c>
      <c r="I360" s="4" t="str">
        <f t="shared" si="15"/>
        <v>No</v>
      </c>
      <c r="J360" s="20" t="str">
        <f t="shared" si="16"/>
        <v/>
      </c>
      <c r="K360" s="9" t="str">
        <f t="shared" si="17"/>
        <v/>
      </c>
      <c r="L360" s="9" t="str">
        <f>IF(AND(I360="Yes",'Input data'!I366=""),10,IF(I360="Yes",'Input data'!I366/J360,""))</f>
        <v/>
      </c>
      <c r="M360" s="21" t="str">
        <f>IF(AND(I360="Yes",'Input data'!J366=""),2,IF(I360="Yes",'Input data'!J366,""))</f>
        <v/>
      </c>
      <c r="N360" s="4" t="str">
        <f>IF(AND(I360="Yes",'Input data'!K366=""),"No",IF(I360="Yes",'Input data'!K366,""))</f>
        <v/>
      </c>
      <c r="O360" s="6" t="str">
        <f>IF(AND(I360="Yes",'Input data'!L366=""),3.5,IF(I360="Yes",'Input data'!L366,""))</f>
        <v/>
      </c>
      <c r="P360" s="6" t="str">
        <f>IF(AND(I360="Yes",'Input data'!M366=""),0.5,IF(I360="Yes",'Input data'!M366,""))</f>
        <v/>
      </c>
      <c r="Q360" s="21" t="str">
        <f>IF(AND(I360="Yes",'Input data'!N366=""),2,IF(I360="Yes",'Input data'!N366,""))</f>
        <v/>
      </c>
      <c r="R360" s="4" t="str">
        <f>IF(AND(I360="Yes",'Input data'!O366=""),"No",IF(I360="Yes",'Input data'!O366,""))</f>
        <v/>
      </c>
      <c r="S360" s="4" t="str">
        <f>IF(AND(I360="Yes",'Input data'!P366=""),"No",IF(I360="Yes",'Input data'!P366,""))</f>
        <v/>
      </c>
      <c r="T360" s="21" t="str">
        <f>IF(AND(I360="Yes",'Input data'!Q366=""),0,IF(I360="Yes",'Input data'!Q366/J360,""))</f>
        <v/>
      </c>
      <c r="U360" s="22" t="str">
        <f>IF(AND(I360="Yes",'Input data'!R366=""),80,IF(I360="Yes",'Input data'!R366,""))</f>
        <v/>
      </c>
    </row>
    <row r="361" spans="1:21" x14ac:dyDescent="0.3">
      <c r="A361" s="4" t="str">
        <f>IF('Input data'!A367="","",'Input data'!A367)</f>
        <v/>
      </c>
      <c r="B361" s="4" t="str">
        <f>IF('Input data'!B367="","",'Input data'!B367)</f>
        <v/>
      </c>
      <c r="C361" s="4" t="str">
        <f>IF('Input data'!C367="","",'Input data'!C367)</f>
        <v/>
      </c>
      <c r="D361" s="4" t="str">
        <f>IF('Input data'!D367="","",'Input data'!D367)</f>
        <v/>
      </c>
      <c r="E361" s="4" t="str">
        <f>IF('Input data'!E367="","",'Input data'!E367)</f>
        <v/>
      </c>
      <c r="F361" s="4" t="str">
        <f>IF('Input data'!F367="","",'Input data'!F367)</f>
        <v/>
      </c>
      <c r="G361" s="20" t="str">
        <f>IF('Input data'!G367=0,"",'Input data'!G367)</f>
        <v/>
      </c>
      <c r="H361" s="9" t="str">
        <f>IF('Input data'!H367="","",'Input data'!H367)</f>
        <v/>
      </c>
      <c r="I361" s="4" t="str">
        <f t="shared" si="15"/>
        <v>No</v>
      </c>
      <c r="J361" s="20" t="str">
        <f t="shared" si="16"/>
        <v/>
      </c>
      <c r="K361" s="9" t="str">
        <f t="shared" si="17"/>
        <v/>
      </c>
      <c r="L361" s="9" t="str">
        <f>IF(AND(I361="Yes",'Input data'!I367=""),10,IF(I361="Yes",'Input data'!I367/J361,""))</f>
        <v/>
      </c>
      <c r="M361" s="21" t="str">
        <f>IF(AND(I361="Yes",'Input data'!J367=""),2,IF(I361="Yes",'Input data'!J367,""))</f>
        <v/>
      </c>
      <c r="N361" s="4" t="str">
        <f>IF(AND(I361="Yes",'Input data'!K367=""),"No",IF(I361="Yes",'Input data'!K367,""))</f>
        <v/>
      </c>
      <c r="O361" s="6" t="str">
        <f>IF(AND(I361="Yes",'Input data'!L367=""),3.5,IF(I361="Yes",'Input data'!L367,""))</f>
        <v/>
      </c>
      <c r="P361" s="6" t="str">
        <f>IF(AND(I361="Yes",'Input data'!M367=""),0.5,IF(I361="Yes",'Input data'!M367,""))</f>
        <v/>
      </c>
      <c r="Q361" s="21" t="str">
        <f>IF(AND(I361="Yes",'Input data'!N367=""),2,IF(I361="Yes",'Input data'!N367,""))</f>
        <v/>
      </c>
      <c r="R361" s="4" t="str">
        <f>IF(AND(I361="Yes",'Input data'!O367=""),"No",IF(I361="Yes",'Input data'!O367,""))</f>
        <v/>
      </c>
      <c r="S361" s="4" t="str">
        <f>IF(AND(I361="Yes",'Input data'!P367=""),"No",IF(I361="Yes",'Input data'!P367,""))</f>
        <v/>
      </c>
      <c r="T361" s="21" t="str">
        <f>IF(AND(I361="Yes",'Input data'!Q367=""),0,IF(I361="Yes",'Input data'!Q367/J361,""))</f>
        <v/>
      </c>
      <c r="U361" s="22" t="str">
        <f>IF(AND(I361="Yes",'Input data'!R367=""),80,IF(I361="Yes",'Input data'!R367,""))</f>
        <v/>
      </c>
    </row>
    <row r="362" spans="1:21" x14ac:dyDescent="0.3">
      <c r="A362" s="4" t="str">
        <f>IF('Input data'!A368="","",'Input data'!A368)</f>
        <v/>
      </c>
      <c r="B362" s="4" t="str">
        <f>IF('Input data'!B368="","",'Input data'!B368)</f>
        <v/>
      </c>
      <c r="C362" s="4" t="str">
        <f>IF('Input data'!C368="","",'Input data'!C368)</f>
        <v/>
      </c>
      <c r="D362" s="4" t="str">
        <f>IF('Input data'!D368="","",'Input data'!D368)</f>
        <v/>
      </c>
      <c r="E362" s="4" t="str">
        <f>IF('Input data'!E368="","",'Input data'!E368)</f>
        <v/>
      </c>
      <c r="F362" s="4" t="str">
        <f>IF('Input data'!F368="","",'Input data'!F368)</f>
        <v/>
      </c>
      <c r="G362" s="20" t="str">
        <f>IF('Input data'!G368=0,"",'Input data'!G368)</f>
        <v/>
      </c>
      <c r="H362" s="9" t="str">
        <f>IF('Input data'!H368="","",'Input data'!H368)</f>
        <v/>
      </c>
      <c r="I362" s="4" t="str">
        <f t="shared" si="15"/>
        <v>No</v>
      </c>
      <c r="J362" s="20" t="str">
        <f t="shared" si="16"/>
        <v/>
      </c>
      <c r="K362" s="9" t="str">
        <f t="shared" si="17"/>
        <v/>
      </c>
      <c r="L362" s="9" t="str">
        <f>IF(AND(I362="Yes",'Input data'!I368=""),10,IF(I362="Yes",'Input data'!I368/J362,""))</f>
        <v/>
      </c>
      <c r="M362" s="21" t="str">
        <f>IF(AND(I362="Yes",'Input data'!J368=""),2,IF(I362="Yes",'Input data'!J368,""))</f>
        <v/>
      </c>
      <c r="N362" s="4" t="str">
        <f>IF(AND(I362="Yes",'Input data'!K368=""),"No",IF(I362="Yes",'Input data'!K368,""))</f>
        <v/>
      </c>
      <c r="O362" s="6" t="str">
        <f>IF(AND(I362="Yes",'Input data'!L368=""),3.5,IF(I362="Yes",'Input data'!L368,""))</f>
        <v/>
      </c>
      <c r="P362" s="6" t="str">
        <f>IF(AND(I362="Yes",'Input data'!M368=""),0.5,IF(I362="Yes",'Input data'!M368,""))</f>
        <v/>
      </c>
      <c r="Q362" s="21" t="str">
        <f>IF(AND(I362="Yes",'Input data'!N368=""),2,IF(I362="Yes",'Input data'!N368,""))</f>
        <v/>
      </c>
      <c r="R362" s="4" t="str">
        <f>IF(AND(I362="Yes",'Input data'!O368=""),"No",IF(I362="Yes",'Input data'!O368,""))</f>
        <v/>
      </c>
      <c r="S362" s="4" t="str">
        <f>IF(AND(I362="Yes",'Input data'!P368=""),"No",IF(I362="Yes",'Input data'!P368,""))</f>
        <v/>
      </c>
      <c r="T362" s="21" t="str">
        <f>IF(AND(I362="Yes",'Input data'!Q368=""),0,IF(I362="Yes",'Input data'!Q368/J362,""))</f>
        <v/>
      </c>
      <c r="U362" s="22" t="str">
        <f>IF(AND(I362="Yes",'Input data'!R368=""),80,IF(I362="Yes",'Input data'!R368,""))</f>
        <v/>
      </c>
    </row>
    <row r="363" spans="1:21" x14ac:dyDescent="0.3">
      <c r="A363" s="4" t="str">
        <f>IF('Input data'!A369="","",'Input data'!A369)</f>
        <v/>
      </c>
      <c r="B363" s="4" t="str">
        <f>IF('Input data'!B369="","",'Input data'!B369)</f>
        <v/>
      </c>
      <c r="C363" s="4" t="str">
        <f>IF('Input data'!C369="","",'Input data'!C369)</f>
        <v/>
      </c>
      <c r="D363" s="4" t="str">
        <f>IF('Input data'!D369="","",'Input data'!D369)</f>
        <v/>
      </c>
      <c r="E363" s="4" t="str">
        <f>IF('Input data'!E369="","",'Input data'!E369)</f>
        <v/>
      </c>
      <c r="F363" s="4" t="str">
        <f>IF('Input data'!F369="","",'Input data'!F369)</f>
        <v/>
      </c>
      <c r="G363" s="20" t="str">
        <f>IF('Input data'!G369=0,"",'Input data'!G369)</f>
        <v/>
      </c>
      <c r="H363" s="9" t="str">
        <f>IF('Input data'!H369="","",'Input data'!H369)</f>
        <v/>
      </c>
      <c r="I363" s="4" t="str">
        <f t="shared" si="15"/>
        <v>No</v>
      </c>
      <c r="J363" s="20" t="str">
        <f t="shared" si="16"/>
        <v/>
      </c>
      <c r="K363" s="9" t="str">
        <f t="shared" si="17"/>
        <v/>
      </c>
      <c r="L363" s="9" t="str">
        <f>IF(AND(I363="Yes",'Input data'!I369=""),10,IF(I363="Yes",'Input data'!I369/J363,""))</f>
        <v/>
      </c>
      <c r="M363" s="21" t="str">
        <f>IF(AND(I363="Yes",'Input data'!J369=""),2,IF(I363="Yes",'Input data'!J369,""))</f>
        <v/>
      </c>
      <c r="N363" s="4" t="str">
        <f>IF(AND(I363="Yes",'Input data'!K369=""),"No",IF(I363="Yes",'Input data'!K369,""))</f>
        <v/>
      </c>
      <c r="O363" s="6" t="str">
        <f>IF(AND(I363="Yes",'Input data'!L369=""),3.5,IF(I363="Yes",'Input data'!L369,""))</f>
        <v/>
      </c>
      <c r="P363" s="6" t="str">
        <f>IF(AND(I363="Yes",'Input data'!M369=""),0.5,IF(I363="Yes",'Input data'!M369,""))</f>
        <v/>
      </c>
      <c r="Q363" s="21" t="str">
        <f>IF(AND(I363="Yes",'Input data'!N369=""),2,IF(I363="Yes",'Input data'!N369,""))</f>
        <v/>
      </c>
      <c r="R363" s="4" t="str">
        <f>IF(AND(I363="Yes",'Input data'!O369=""),"No",IF(I363="Yes",'Input data'!O369,""))</f>
        <v/>
      </c>
      <c r="S363" s="4" t="str">
        <f>IF(AND(I363="Yes",'Input data'!P369=""),"No",IF(I363="Yes",'Input data'!P369,""))</f>
        <v/>
      </c>
      <c r="T363" s="21" t="str">
        <f>IF(AND(I363="Yes",'Input data'!Q369=""),0,IF(I363="Yes",'Input data'!Q369/J363,""))</f>
        <v/>
      </c>
      <c r="U363" s="22" t="str">
        <f>IF(AND(I363="Yes",'Input data'!R369=""),80,IF(I363="Yes",'Input data'!R369,""))</f>
        <v/>
      </c>
    </row>
    <row r="364" spans="1:21" x14ac:dyDescent="0.3">
      <c r="A364" s="4" t="str">
        <f>IF('Input data'!A370="","",'Input data'!A370)</f>
        <v/>
      </c>
      <c r="B364" s="4" t="str">
        <f>IF('Input data'!B370="","",'Input data'!B370)</f>
        <v/>
      </c>
      <c r="C364" s="4" t="str">
        <f>IF('Input data'!C370="","",'Input data'!C370)</f>
        <v/>
      </c>
      <c r="D364" s="4" t="str">
        <f>IF('Input data'!D370="","",'Input data'!D370)</f>
        <v/>
      </c>
      <c r="E364" s="4" t="str">
        <f>IF('Input data'!E370="","",'Input data'!E370)</f>
        <v/>
      </c>
      <c r="F364" s="4" t="str">
        <f>IF('Input data'!F370="","",'Input data'!F370)</f>
        <v/>
      </c>
      <c r="G364" s="20" t="str">
        <f>IF('Input data'!G370=0,"",'Input data'!G370)</f>
        <v/>
      </c>
      <c r="H364" s="9" t="str">
        <f>IF('Input data'!H370="","",'Input data'!H370)</f>
        <v/>
      </c>
      <c r="I364" s="4" t="str">
        <f t="shared" si="15"/>
        <v>No</v>
      </c>
      <c r="J364" s="20" t="str">
        <f t="shared" si="16"/>
        <v/>
      </c>
      <c r="K364" s="9" t="str">
        <f t="shared" si="17"/>
        <v/>
      </c>
      <c r="L364" s="9" t="str">
        <f>IF(AND(I364="Yes",'Input data'!I370=""),10,IF(I364="Yes",'Input data'!I370/J364,""))</f>
        <v/>
      </c>
      <c r="M364" s="21" t="str">
        <f>IF(AND(I364="Yes",'Input data'!J370=""),2,IF(I364="Yes",'Input data'!J370,""))</f>
        <v/>
      </c>
      <c r="N364" s="4" t="str">
        <f>IF(AND(I364="Yes",'Input data'!K370=""),"No",IF(I364="Yes",'Input data'!K370,""))</f>
        <v/>
      </c>
      <c r="O364" s="6" t="str">
        <f>IF(AND(I364="Yes",'Input data'!L370=""),3.5,IF(I364="Yes",'Input data'!L370,""))</f>
        <v/>
      </c>
      <c r="P364" s="6" t="str">
        <f>IF(AND(I364="Yes",'Input data'!M370=""),0.5,IF(I364="Yes",'Input data'!M370,""))</f>
        <v/>
      </c>
      <c r="Q364" s="21" t="str">
        <f>IF(AND(I364="Yes",'Input data'!N370=""),2,IF(I364="Yes",'Input data'!N370,""))</f>
        <v/>
      </c>
      <c r="R364" s="4" t="str">
        <f>IF(AND(I364="Yes",'Input data'!O370=""),"No",IF(I364="Yes",'Input data'!O370,""))</f>
        <v/>
      </c>
      <c r="S364" s="4" t="str">
        <f>IF(AND(I364="Yes",'Input data'!P370=""),"No",IF(I364="Yes",'Input data'!P370,""))</f>
        <v/>
      </c>
      <c r="T364" s="21" t="str">
        <f>IF(AND(I364="Yes",'Input data'!Q370=""),0,IF(I364="Yes",'Input data'!Q370/J364,""))</f>
        <v/>
      </c>
      <c r="U364" s="22" t="str">
        <f>IF(AND(I364="Yes",'Input data'!R370=""),80,IF(I364="Yes",'Input data'!R370,""))</f>
        <v/>
      </c>
    </row>
    <row r="365" spans="1:21" x14ac:dyDescent="0.3">
      <c r="A365" s="4" t="str">
        <f>IF('Input data'!A371="","",'Input data'!A371)</f>
        <v/>
      </c>
      <c r="B365" s="4" t="str">
        <f>IF('Input data'!B371="","",'Input data'!B371)</f>
        <v/>
      </c>
      <c r="C365" s="4" t="str">
        <f>IF('Input data'!C371="","",'Input data'!C371)</f>
        <v/>
      </c>
      <c r="D365" s="4" t="str">
        <f>IF('Input data'!D371="","",'Input data'!D371)</f>
        <v/>
      </c>
      <c r="E365" s="4" t="str">
        <f>IF('Input data'!E371="","",'Input data'!E371)</f>
        <v/>
      </c>
      <c r="F365" s="4" t="str">
        <f>IF('Input data'!F371="","",'Input data'!F371)</f>
        <v/>
      </c>
      <c r="G365" s="20" t="str">
        <f>IF('Input data'!G371=0,"",'Input data'!G371)</f>
        <v/>
      </c>
      <c r="H365" s="9" t="str">
        <f>IF('Input data'!H371="","",'Input data'!H371)</f>
        <v/>
      </c>
      <c r="I365" s="4" t="str">
        <f t="shared" si="15"/>
        <v>No</v>
      </c>
      <c r="J365" s="20" t="str">
        <f t="shared" si="16"/>
        <v/>
      </c>
      <c r="K365" s="9" t="str">
        <f t="shared" si="17"/>
        <v/>
      </c>
      <c r="L365" s="9" t="str">
        <f>IF(AND(I365="Yes",'Input data'!I371=""),10,IF(I365="Yes",'Input data'!I371/J365,""))</f>
        <v/>
      </c>
      <c r="M365" s="21" t="str">
        <f>IF(AND(I365="Yes",'Input data'!J371=""),2,IF(I365="Yes",'Input data'!J371,""))</f>
        <v/>
      </c>
      <c r="N365" s="4" t="str">
        <f>IF(AND(I365="Yes",'Input data'!K371=""),"No",IF(I365="Yes",'Input data'!K371,""))</f>
        <v/>
      </c>
      <c r="O365" s="6" t="str">
        <f>IF(AND(I365="Yes",'Input data'!L371=""),3.5,IF(I365="Yes",'Input data'!L371,""))</f>
        <v/>
      </c>
      <c r="P365" s="6" t="str">
        <f>IF(AND(I365="Yes",'Input data'!M371=""),0.5,IF(I365="Yes",'Input data'!M371,""))</f>
        <v/>
      </c>
      <c r="Q365" s="21" t="str">
        <f>IF(AND(I365="Yes",'Input data'!N371=""),2,IF(I365="Yes",'Input data'!N371,""))</f>
        <v/>
      </c>
      <c r="R365" s="4" t="str">
        <f>IF(AND(I365="Yes",'Input data'!O371=""),"No",IF(I365="Yes",'Input data'!O371,""))</f>
        <v/>
      </c>
      <c r="S365" s="4" t="str">
        <f>IF(AND(I365="Yes",'Input data'!P371=""),"No",IF(I365="Yes",'Input data'!P371,""))</f>
        <v/>
      </c>
      <c r="T365" s="21" t="str">
        <f>IF(AND(I365="Yes",'Input data'!Q371=""),0,IF(I365="Yes",'Input data'!Q371/J365,""))</f>
        <v/>
      </c>
      <c r="U365" s="22" t="str">
        <f>IF(AND(I365="Yes",'Input data'!R371=""),80,IF(I365="Yes",'Input data'!R371,""))</f>
        <v/>
      </c>
    </row>
    <row r="366" spans="1:21" x14ac:dyDescent="0.3">
      <c r="A366" s="4" t="str">
        <f>IF('Input data'!A372="","",'Input data'!A372)</f>
        <v/>
      </c>
      <c r="B366" s="4" t="str">
        <f>IF('Input data'!B372="","",'Input data'!B372)</f>
        <v/>
      </c>
      <c r="C366" s="4" t="str">
        <f>IF('Input data'!C372="","",'Input data'!C372)</f>
        <v/>
      </c>
      <c r="D366" s="4" t="str">
        <f>IF('Input data'!D372="","",'Input data'!D372)</f>
        <v/>
      </c>
      <c r="E366" s="4" t="str">
        <f>IF('Input data'!E372="","",'Input data'!E372)</f>
        <v/>
      </c>
      <c r="F366" s="4" t="str">
        <f>IF('Input data'!F372="","",'Input data'!F372)</f>
        <v/>
      </c>
      <c r="G366" s="20" t="str">
        <f>IF('Input data'!G372=0,"",'Input data'!G372)</f>
        <v/>
      </c>
      <c r="H366" s="9" t="str">
        <f>IF('Input data'!H372="","",'Input data'!H372)</f>
        <v/>
      </c>
      <c r="I366" s="4" t="str">
        <f t="shared" si="15"/>
        <v>No</v>
      </c>
      <c r="J366" s="20" t="str">
        <f t="shared" si="16"/>
        <v/>
      </c>
      <c r="K366" s="9" t="str">
        <f t="shared" si="17"/>
        <v/>
      </c>
      <c r="L366" s="9" t="str">
        <f>IF(AND(I366="Yes",'Input data'!I372=""),10,IF(I366="Yes",'Input data'!I372/J366,""))</f>
        <v/>
      </c>
      <c r="M366" s="21" t="str">
        <f>IF(AND(I366="Yes",'Input data'!J372=""),2,IF(I366="Yes",'Input data'!J372,""))</f>
        <v/>
      </c>
      <c r="N366" s="4" t="str">
        <f>IF(AND(I366="Yes",'Input data'!K372=""),"No",IF(I366="Yes",'Input data'!K372,""))</f>
        <v/>
      </c>
      <c r="O366" s="6" t="str">
        <f>IF(AND(I366="Yes",'Input data'!L372=""),3.5,IF(I366="Yes",'Input data'!L372,""))</f>
        <v/>
      </c>
      <c r="P366" s="6" t="str">
        <f>IF(AND(I366="Yes",'Input data'!M372=""),0.5,IF(I366="Yes",'Input data'!M372,""))</f>
        <v/>
      </c>
      <c r="Q366" s="21" t="str">
        <f>IF(AND(I366="Yes",'Input data'!N372=""),2,IF(I366="Yes",'Input data'!N372,""))</f>
        <v/>
      </c>
      <c r="R366" s="4" t="str">
        <f>IF(AND(I366="Yes",'Input data'!O372=""),"No",IF(I366="Yes",'Input data'!O372,""))</f>
        <v/>
      </c>
      <c r="S366" s="4" t="str">
        <f>IF(AND(I366="Yes",'Input data'!P372=""),"No",IF(I366="Yes",'Input data'!P372,""))</f>
        <v/>
      </c>
      <c r="T366" s="21" t="str">
        <f>IF(AND(I366="Yes",'Input data'!Q372=""),0,IF(I366="Yes",'Input data'!Q372/J366,""))</f>
        <v/>
      </c>
      <c r="U366" s="22" t="str">
        <f>IF(AND(I366="Yes",'Input data'!R372=""),80,IF(I366="Yes",'Input data'!R372,""))</f>
        <v/>
      </c>
    </row>
    <row r="367" spans="1:21" x14ac:dyDescent="0.3">
      <c r="A367" s="4" t="str">
        <f>IF('Input data'!A373="","",'Input data'!A373)</f>
        <v/>
      </c>
      <c r="B367" s="4" t="str">
        <f>IF('Input data'!B373="","",'Input data'!B373)</f>
        <v/>
      </c>
      <c r="C367" s="4" t="str">
        <f>IF('Input data'!C373="","",'Input data'!C373)</f>
        <v/>
      </c>
      <c r="D367" s="4" t="str">
        <f>IF('Input data'!D373="","",'Input data'!D373)</f>
        <v/>
      </c>
      <c r="E367" s="4" t="str">
        <f>IF('Input data'!E373="","",'Input data'!E373)</f>
        <v/>
      </c>
      <c r="F367" s="4" t="str">
        <f>IF('Input data'!F373="","",'Input data'!F373)</f>
        <v/>
      </c>
      <c r="G367" s="20" t="str">
        <f>IF('Input data'!G373=0,"",'Input data'!G373)</f>
        <v/>
      </c>
      <c r="H367" s="9" t="str">
        <f>IF('Input data'!H373="","",'Input data'!H373)</f>
        <v/>
      </c>
      <c r="I367" s="4" t="str">
        <f t="shared" si="15"/>
        <v>No</v>
      </c>
      <c r="J367" s="20" t="str">
        <f t="shared" si="16"/>
        <v/>
      </c>
      <c r="K367" s="9" t="str">
        <f t="shared" si="17"/>
        <v/>
      </c>
      <c r="L367" s="9" t="str">
        <f>IF(AND(I367="Yes",'Input data'!I373=""),10,IF(I367="Yes",'Input data'!I373/J367,""))</f>
        <v/>
      </c>
      <c r="M367" s="21" t="str">
        <f>IF(AND(I367="Yes",'Input data'!J373=""),2,IF(I367="Yes",'Input data'!J373,""))</f>
        <v/>
      </c>
      <c r="N367" s="4" t="str">
        <f>IF(AND(I367="Yes",'Input data'!K373=""),"No",IF(I367="Yes",'Input data'!K373,""))</f>
        <v/>
      </c>
      <c r="O367" s="6" t="str">
        <f>IF(AND(I367="Yes",'Input data'!L373=""),3.5,IF(I367="Yes",'Input data'!L373,""))</f>
        <v/>
      </c>
      <c r="P367" s="6" t="str">
        <f>IF(AND(I367="Yes",'Input data'!M373=""),0.5,IF(I367="Yes",'Input data'!M373,""))</f>
        <v/>
      </c>
      <c r="Q367" s="21" t="str">
        <f>IF(AND(I367="Yes",'Input data'!N373=""),2,IF(I367="Yes",'Input data'!N373,""))</f>
        <v/>
      </c>
      <c r="R367" s="4" t="str">
        <f>IF(AND(I367="Yes",'Input data'!O373=""),"No",IF(I367="Yes",'Input data'!O373,""))</f>
        <v/>
      </c>
      <c r="S367" s="4" t="str">
        <f>IF(AND(I367="Yes",'Input data'!P373=""),"No",IF(I367="Yes",'Input data'!P373,""))</f>
        <v/>
      </c>
      <c r="T367" s="21" t="str">
        <f>IF(AND(I367="Yes",'Input data'!Q373=""),0,IF(I367="Yes",'Input data'!Q373/J367,""))</f>
        <v/>
      </c>
      <c r="U367" s="22" t="str">
        <f>IF(AND(I367="Yes",'Input data'!R373=""),80,IF(I367="Yes",'Input data'!R373,""))</f>
        <v/>
      </c>
    </row>
    <row r="368" spans="1:21" x14ac:dyDescent="0.3">
      <c r="A368" s="4" t="str">
        <f>IF('Input data'!A374="","",'Input data'!A374)</f>
        <v/>
      </c>
      <c r="B368" s="4" t="str">
        <f>IF('Input data'!B374="","",'Input data'!B374)</f>
        <v/>
      </c>
      <c r="C368" s="4" t="str">
        <f>IF('Input data'!C374="","",'Input data'!C374)</f>
        <v/>
      </c>
      <c r="D368" s="4" t="str">
        <f>IF('Input data'!D374="","",'Input data'!D374)</f>
        <v/>
      </c>
      <c r="E368" s="4" t="str">
        <f>IF('Input data'!E374="","",'Input data'!E374)</f>
        <v/>
      </c>
      <c r="F368" s="4" t="str">
        <f>IF('Input data'!F374="","",'Input data'!F374)</f>
        <v/>
      </c>
      <c r="G368" s="20" t="str">
        <f>IF('Input data'!G374=0,"",'Input data'!G374)</f>
        <v/>
      </c>
      <c r="H368" s="9" t="str">
        <f>IF('Input data'!H374="","",'Input data'!H374)</f>
        <v/>
      </c>
      <c r="I368" s="4" t="str">
        <f t="shared" si="15"/>
        <v>No</v>
      </c>
      <c r="J368" s="20" t="str">
        <f t="shared" si="16"/>
        <v/>
      </c>
      <c r="K368" s="9" t="str">
        <f t="shared" si="17"/>
        <v/>
      </c>
      <c r="L368" s="9" t="str">
        <f>IF(AND(I368="Yes",'Input data'!I374=""),10,IF(I368="Yes",'Input data'!I374/J368,""))</f>
        <v/>
      </c>
      <c r="M368" s="21" t="str">
        <f>IF(AND(I368="Yes",'Input data'!J374=""),2,IF(I368="Yes",'Input data'!J374,""))</f>
        <v/>
      </c>
      <c r="N368" s="4" t="str">
        <f>IF(AND(I368="Yes",'Input data'!K374=""),"No",IF(I368="Yes",'Input data'!K374,""))</f>
        <v/>
      </c>
      <c r="O368" s="6" t="str">
        <f>IF(AND(I368="Yes",'Input data'!L374=""),3.5,IF(I368="Yes",'Input data'!L374,""))</f>
        <v/>
      </c>
      <c r="P368" s="6" t="str">
        <f>IF(AND(I368="Yes",'Input data'!M374=""),0.5,IF(I368="Yes",'Input data'!M374,""))</f>
        <v/>
      </c>
      <c r="Q368" s="21" t="str">
        <f>IF(AND(I368="Yes",'Input data'!N374=""),2,IF(I368="Yes",'Input data'!N374,""))</f>
        <v/>
      </c>
      <c r="R368" s="4" t="str">
        <f>IF(AND(I368="Yes",'Input data'!O374=""),"No",IF(I368="Yes",'Input data'!O374,""))</f>
        <v/>
      </c>
      <c r="S368" s="4" t="str">
        <f>IF(AND(I368="Yes",'Input data'!P374=""),"No",IF(I368="Yes",'Input data'!P374,""))</f>
        <v/>
      </c>
      <c r="T368" s="21" t="str">
        <f>IF(AND(I368="Yes",'Input data'!Q374=""),0,IF(I368="Yes",'Input data'!Q374/J368,""))</f>
        <v/>
      </c>
      <c r="U368" s="22" t="str">
        <f>IF(AND(I368="Yes",'Input data'!R374=""),80,IF(I368="Yes",'Input data'!R374,""))</f>
        <v/>
      </c>
    </row>
    <row r="369" spans="1:21" x14ac:dyDescent="0.3">
      <c r="A369" s="4" t="str">
        <f>IF('Input data'!A375="","",'Input data'!A375)</f>
        <v/>
      </c>
      <c r="B369" s="4" t="str">
        <f>IF('Input data'!B375="","",'Input data'!B375)</f>
        <v/>
      </c>
      <c r="C369" s="4" t="str">
        <f>IF('Input data'!C375="","",'Input data'!C375)</f>
        <v/>
      </c>
      <c r="D369" s="4" t="str">
        <f>IF('Input data'!D375="","",'Input data'!D375)</f>
        <v/>
      </c>
      <c r="E369" s="4" t="str">
        <f>IF('Input data'!E375="","",'Input data'!E375)</f>
        <v/>
      </c>
      <c r="F369" s="4" t="str">
        <f>IF('Input data'!F375="","",'Input data'!F375)</f>
        <v/>
      </c>
      <c r="G369" s="20" t="str">
        <f>IF('Input data'!G375=0,"",'Input data'!G375)</f>
        <v/>
      </c>
      <c r="H369" s="9" t="str">
        <f>IF('Input data'!H375="","",'Input data'!H375)</f>
        <v/>
      </c>
      <c r="I369" s="4" t="str">
        <f t="shared" si="15"/>
        <v>No</v>
      </c>
      <c r="J369" s="20" t="str">
        <f t="shared" si="16"/>
        <v/>
      </c>
      <c r="K369" s="9" t="str">
        <f t="shared" si="17"/>
        <v/>
      </c>
      <c r="L369" s="9" t="str">
        <f>IF(AND(I369="Yes",'Input data'!I375=""),10,IF(I369="Yes",'Input data'!I375/J369,""))</f>
        <v/>
      </c>
      <c r="M369" s="21" t="str">
        <f>IF(AND(I369="Yes",'Input data'!J375=""),2,IF(I369="Yes",'Input data'!J375,""))</f>
        <v/>
      </c>
      <c r="N369" s="4" t="str">
        <f>IF(AND(I369="Yes",'Input data'!K375=""),"No",IF(I369="Yes",'Input data'!K375,""))</f>
        <v/>
      </c>
      <c r="O369" s="6" t="str">
        <f>IF(AND(I369="Yes",'Input data'!L375=""),3.5,IF(I369="Yes",'Input data'!L375,""))</f>
        <v/>
      </c>
      <c r="P369" s="6" t="str">
        <f>IF(AND(I369="Yes",'Input data'!M375=""),0.5,IF(I369="Yes",'Input data'!M375,""))</f>
        <v/>
      </c>
      <c r="Q369" s="21" t="str">
        <f>IF(AND(I369="Yes",'Input data'!N375=""),2,IF(I369="Yes",'Input data'!N375,""))</f>
        <v/>
      </c>
      <c r="R369" s="4" t="str">
        <f>IF(AND(I369="Yes",'Input data'!O375=""),"No",IF(I369="Yes",'Input data'!O375,""))</f>
        <v/>
      </c>
      <c r="S369" s="4" t="str">
        <f>IF(AND(I369="Yes",'Input data'!P375=""),"No",IF(I369="Yes",'Input data'!P375,""))</f>
        <v/>
      </c>
      <c r="T369" s="21" t="str">
        <f>IF(AND(I369="Yes",'Input data'!Q375=""),0,IF(I369="Yes",'Input data'!Q375/J369,""))</f>
        <v/>
      </c>
      <c r="U369" s="22" t="str">
        <f>IF(AND(I369="Yes",'Input data'!R375=""),80,IF(I369="Yes",'Input data'!R375,""))</f>
        <v/>
      </c>
    </row>
    <row r="370" spans="1:21" x14ac:dyDescent="0.3">
      <c r="A370" s="4" t="str">
        <f>IF('Input data'!A376="","",'Input data'!A376)</f>
        <v/>
      </c>
      <c r="B370" s="4" t="str">
        <f>IF('Input data'!B376="","",'Input data'!B376)</f>
        <v/>
      </c>
      <c r="C370" s="4" t="str">
        <f>IF('Input data'!C376="","",'Input data'!C376)</f>
        <v/>
      </c>
      <c r="D370" s="4" t="str">
        <f>IF('Input data'!D376="","",'Input data'!D376)</f>
        <v/>
      </c>
      <c r="E370" s="4" t="str">
        <f>IF('Input data'!E376="","",'Input data'!E376)</f>
        <v/>
      </c>
      <c r="F370" s="4" t="str">
        <f>IF('Input data'!F376="","",'Input data'!F376)</f>
        <v/>
      </c>
      <c r="G370" s="20" t="str">
        <f>IF('Input data'!G376=0,"",'Input data'!G376)</f>
        <v/>
      </c>
      <c r="H370" s="9" t="str">
        <f>IF('Input data'!H376="","",'Input data'!H376)</f>
        <v/>
      </c>
      <c r="I370" s="4" t="str">
        <f t="shared" si="15"/>
        <v>No</v>
      </c>
      <c r="J370" s="20" t="str">
        <f t="shared" si="16"/>
        <v/>
      </c>
      <c r="K370" s="9" t="str">
        <f t="shared" si="17"/>
        <v/>
      </c>
      <c r="L370" s="9" t="str">
        <f>IF(AND(I370="Yes",'Input data'!I376=""),10,IF(I370="Yes",'Input data'!I376/J370,""))</f>
        <v/>
      </c>
      <c r="M370" s="21" t="str">
        <f>IF(AND(I370="Yes",'Input data'!J376=""),2,IF(I370="Yes",'Input data'!J376,""))</f>
        <v/>
      </c>
      <c r="N370" s="4" t="str">
        <f>IF(AND(I370="Yes",'Input data'!K376=""),"No",IF(I370="Yes",'Input data'!K376,""))</f>
        <v/>
      </c>
      <c r="O370" s="6" t="str">
        <f>IF(AND(I370="Yes",'Input data'!L376=""),3.5,IF(I370="Yes",'Input data'!L376,""))</f>
        <v/>
      </c>
      <c r="P370" s="6" t="str">
        <f>IF(AND(I370="Yes",'Input data'!M376=""),0.5,IF(I370="Yes",'Input data'!M376,""))</f>
        <v/>
      </c>
      <c r="Q370" s="21" t="str">
        <f>IF(AND(I370="Yes",'Input data'!N376=""),2,IF(I370="Yes",'Input data'!N376,""))</f>
        <v/>
      </c>
      <c r="R370" s="4" t="str">
        <f>IF(AND(I370="Yes",'Input data'!O376=""),"No",IF(I370="Yes",'Input data'!O376,""))</f>
        <v/>
      </c>
      <c r="S370" s="4" t="str">
        <f>IF(AND(I370="Yes",'Input data'!P376=""),"No",IF(I370="Yes",'Input data'!P376,""))</f>
        <v/>
      </c>
      <c r="T370" s="21" t="str">
        <f>IF(AND(I370="Yes",'Input data'!Q376=""),0,IF(I370="Yes",'Input data'!Q376/J370,""))</f>
        <v/>
      </c>
      <c r="U370" s="22" t="str">
        <f>IF(AND(I370="Yes",'Input data'!R376=""),80,IF(I370="Yes",'Input data'!R376,""))</f>
        <v/>
      </c>
    </row>
    <row r="371" spans="1:21" x14ac:dyDescent="0.3">
      <c r="A371" s="4" t="str">
        <f>IF('Input data'!A377="","",'Input data'!A377)</f>
        <v/>
      </c>
      <c r="B371" s="4" t="str">
        <f>IF('Input data'!B377="","",'Input data'!B377)</f>
        <v/>
      </c>
      <c r="C371" s="4" t="str">
        <f>IF('Input data'!C377="","",'Input data'!C377)</f>
        <v/>
      </c>
      <c r="D371" s="4" t="str">
        <f>IF('Input data'!D377="","",'Input data'!D377)</f>
        <v/>
      </c>
      <c r="E371" s="4" t="str">
        <f>IF('Input data'!E377="","",'Input data'!E377)</f>
        <v/>
      </c>
      <c r="F371" s="4" t="str">
        <f>IF('Input data'!F377="","",'Input data'!F377)</f>
        <v/>
      </c>
      <c r="G371" s="20" t="str">
        <f>IF('Input data'!G377=0,"",'Input data'!G377)</f>
        <v/>
      </c>
      <c r="H371" s="9" t="str">
        <f>IF('Input data'!H377="","",'Input data'!H377)</f>
        <v/>
      </c>
      <c r="I371" s="4" t="str">
        <f t="shared" si="15"/>
        <v>No</v>
      </c>
      <c r="J371" s="20" t="str">
        <f t="shared" si="16"/>
        <v/>
      </c>
      <c r="K371" s="9" t="str">
        <f t="shared" si="17"/>
        <v/>
      </c>
      <c r="L371" s="9" t="str">
        <f>IF(AND(I371="Yes",'Input data'!I377=""),10,IF(I371="Yes",'Input data'!I377/J371,""))</f>
        <v/>
      </c>
      <c r="M371" s="21" t="str">
        <f>IF(AND(I371="Yes",'Input data'!J377=""),2,IF(I371="Yes",'Input data'!J377,""))</f>
        <v/>
      </c>
      <c r="N371" s="4" t="str">
        <f>IF(AND(I371="Yes",'Input data'!K377=""),"No",IF(I371="Yes",'Input data'!K377,""))</f>
        <v/>
      </c>
      <c r="O371" s="6" t="str">
        <f>IF(AND(I371="Yes",'Input data'!L377=""),3.5,IF(I371="Yes",'Input data'!L377,""))</f>
        <v/>
      </c>
      <c r="P371" s="6" t="str">
        <f>IF(AND(I371="Yes",'Input data'!M377=""),0.5,IF(I371="Yes",'Input data'!M377,""))</f>
        <v/>
      </c>
      <c r="Q371" s="21" t="str">
        <f>IF(AND(I371="Yes",'Input data'!N377=""),2,IF(I371="Yes",'Input data'!N377,""))</f>
        <v/>
      </c>
      <c r="R371" s="4" t="str">
        <f>IF(AND(I371="Yes",'Input data'!O377=""),"No",IF(I371="Yes",'Input data'!O377,""))</f>
        <v/>
      </c>
      <c r="S371" s="4" t="str">
        <f>IF(AND(I371="Yes",'Input data'!P377=""),"No",IF(I371="Yes",'Input data'!P377,""))</f>
        <v/>
      </c>
      <c r="T371" s="21" t="str">
        <f>IF(AND(I371="Yes",'Input data'!Q377=""),0,IF(I371="Yes",'Input data'!Q377/J371,""))</f>
        <v/>
      </c>
      <c r="U371" s="22" t="str">
        <f>IF(AND(I371="Yes",'Input data'!R377=""),80,IF(I371="Yes",'Input data'!R377,""))</f>
        <v/>
      </c>
    </row>
    <row r="372" spans="1:21" x14ac:dyDescent="0.3">
      <c r="A372" s="4" t="str">
        <f>IF('Input data'!A378="","",'Input data'!A378)</f>
        <v/>
      </c>
      <c r="B372" s="4" t="str">
        <f>IF('Input data'!B378="","",'Input data'!B378)</f>
        <v/>
      </c>
      <c r="C372" s="4" t="str">
        <f>IF('Input data'!C378="","",'Input data'!C378)</f>
        <v/>
      </c>
      <c r="D372" s="4" t="str">
        <f>IF('Input data'!D378="","",'Input data'!D378)</f>
        <v/>
      </c>
      <c r="E372" s="4" t="str">
        <f>IF('Input data'!E378="","",'Input data'!E378)</f>
        <v/>
      </c>
      <c r="F372" s="4" t="str">
        <f>IF('Input data'!F378="","",'Input data'!F378)</f>
        <v/>
      </c>
      <c r="G372" s="20" t="str">
        <f>IF('Input data'!G378=0,"",'Input data'!G378)</f>
        <v/>
      </c>
      <c r="H372" s="9" t="str">
        <f>IF('Input data'!H378="","",'Input data'!H378)</f>
        <v/>
      </c>
      <c r="I372" s="4" t="str">
        <f t="shared" si="15"/>
        <v>No</v>
      </c>
      <c r="J372" s="20" t="str">
        <f t="shared" si="16"/>
        <v/>
      </c>
      <c r="K372" s="9" t="str">
        <f t="shared" si="17"/>
        <v/>
      </c>
      <c r="L372" s="9" t="str">
        <f>IF(AND(I372="Yes",'Input data'!I378=""),10,IF(I372="Yes",'Input data'!I378/J372,""))</f>
        <v/>
      </c>
      <c r="M372" s="21" t="str">
        <f>IF(AND(I372="Yes",'Input data'!J378=""),2,IF(I372="Yes",'Input data'!J378,""))</f>
        <v/>
      </c>
      <c r="N372" s="4" t="str">
        <f>IF(AND(I372="Yes",'Input data'!K378=""),"No",IF(I372="Yes",'Input data'!K378,""))</f>
        <v/>
      </c>
      <c r="O372" s="6" t="str">
        <f>IF(AND(I372="Yes",'Input data'!L378=""),3.5,IF(I372="Yes",'Input data'!L378,""))</f>
        <v/>
      </c>
      <c r="P372" s="6" t="str">
        <f>IF(AND(I372="Yes",'Input data'!M378=""),0.5,IF(I372="Yes",'Input data'!M378,""))</f>
        <v/>
      </c>
      <c r="Q372" s="21" t="str">
        <f>IF(AND(I372="Yes",'Input data'!N378=""),2,IF(I372="Yes",'Input data'!N378,""))</f>
        <v/>
      </c>
      <c r="R372" s="4" t="str">
        <f>IF(AND(I372="Yes",'Input data'!O378=""),"No",IF(I372="Yes",'Input data'!O378,""))</f>
        <v/>
      </c>
      <c r="S372" s="4" t="str">
        <f>IF(AND(I372="Yes",'Input data'!P378=""),"No",IF(I372="Yes",'Input data'!P378,""))</f>
        <v/>
      </c>
      <c r="T372" s="21" t="str">
        <f>IF(AND(I372="Yes",'Input data'!Q378=""),0,IF(I372="Yes",'Input data'!Q378/J372,""))</f>
        <v/>
      </c>
      <c r="U372" s="22" t="str">
        <f>IF(AND(I372="Yes",'Input data'!R378=""),80,IF(I372="Yes",'Input data'!R378,""))</f>
        <v/>
      </c>
    </row>
    <row r="373" spans="1:21" x14ac:dyDescent="0.3">
      <c r="A373" s="4" t="str">
        <f>IF('Input data'!A379="","",'Input data'!A379)</f>
        <v/>
      </c>
      <c r="B373" s="4" t="str">
        <f>IF('Input data'!B379="","",'Input data'!B379)</f>
        <v/>
      </c>
      <c r="C373" s="4" t="str">
        <f>IF('Input data'!C379="","",'Input data'!C379)</f>
        <v/>
      </c>
      <c r="D373" s="4" t="str">
        <f>IF('Input data'!D379="","",'Input data'!D379)</f>
        <v/>
      </c>
      <c r="E373" s="4" t="str">
        <f>IF('Input data'!E379="","",'Input data'!E379)</f>
        <v/>
      </c>
      <c r="F373" s="4" t="str">
        <f>IF('Input data'!F379="","",'Input data'!F379)</f>
        <v/>
      </c>
      <c r="G373" s="20" t="str">
        <f>IF('Input data'!G379=0,"",'Input data'!G379)</f>
        <v/>
      </c>
      <c r="H373" s="9" t="str">
        <f>IF('Input data'!H379="","",'Input data'!H379)</f>
        <v/>
      </c>
      <c r="I373" s="4" t="str">
        <f t="shared" si="15"/>
        <v>No</v>
      </c>
      <c r="J373" s="20" t="str">
        <f t="shared" si="16"/>
        <v/>
      </c>
      <c r="K373" s="9" t="str">
        <f t="shared" si="17"/>
        <v/>
      </c>
      <c r="L373" s="9" t="str">
        <f>IF(AND(I373="Yes",'Input data'!I379=""),10,IF(I373="Yes",'Input data'!I379/J373,""))</f>
        <v/>
      </c>
      <c r="M373" s="21" t="str">
        <f>IF(AND(I373="Yes",'Input data'!J379=""),2,IF(I373="Yes",'Input data'!J379,""))</f>
        <v/>
      </c>
      <c r="N373" s="4" t="str">
        <f>IF(AND(I373="Yes",'Input data'!K379=""),"No",IF(I373="Yes",'Input data'!K379,""))</f>
        <v/>
      </c>
      <c r="O373" s="6" t="str">
        <f>IF(AND(I373="Yes",'Input data'!L379=""),3.5,IF(I373="Yes",'Input data'!L379,""))</f>
        <v/>
      </c>
      <c r="P373" s="6" t="str">
        <f>IF(AND(I373="Yes",'Input data'!M379=""),0.5,IF(I373="Yes",'Input data'!M379,""))</f>
        <v/>
      </c>
      <c r="Q373" s="21" t="str">
        <f>IF(AND(I373="Yes",'Input data'!N379=""),2,IF(I373="Yes",'Input data'!N379,""))</f>
        <v/>
      </c>
      <c r="R373" s="4" t="str">
        <f>IF(AND(I373="Yes",'Input data'!O379=""),"No",IF(I373="Yes",'Input data'!O379,""))</f>
        <v/>
      </c>
      <c r="S373" s="4" t="str">
        <f>IF(AND(I373="Yes",'Input data'!P379=""),"No",IF(I373="Yes",'Input data'!P379,""))</f>
        <v/>
      </c>
      <c r="T373" s="21" t="str">
        <f>IF(AND(I373="Yes",'Input data'!Q379=""),0,IF(I373="Yes",'Input data'!Q379/J373,""))</f>
        <v/>
      </c>
      <c r="U373" s="22" t="str">
        <f>IF(AND(I373="Yes",'Input data'!R379=""),80,IF(I373="Yes",'Input data'!R379,""))</f>
        <v/>
      </c>
    </row>
    <row r="374" spans="1:21" x14ac:dyDescent="0.3">
      <c r="A374" s="4" t="str">
        <f>IF('Input data'!A380="","",'Input data'!A380)</f>
        <v/>
      </c>
      <c r="B374" s="4" t="str">
        <f>IF('Input data'!B380="","",'Input data'!B380)</f>
        <v/>
      </c>
      <c r="C374" s="4" t="str">
        <f>IF('Input data'!C380="","",'Input data'!C380)</f>
        <v/>
      </c>
      <c r="D374" s="4" t="str">
        <f>IF('Input data'!D380="","",'Input data'!D380)</f>
        <v/>
      </c>
      <c r="E374" s="4" t="str">
        <f>IF('Input data'!E380="","",'Input data'!E380)</f>
        <v/>
      </c>
      <c r="F374" s="4" t="str">
        <f>IF('Input data'!F380="","",'Input data'!F380)</f>
        <v/>
      </c>
      <c r="G374" s="20" t="str">
        <f>IF('Input data'!G380=0,"",'Input data'!G380)</f>
        <v/>
      </c>
      <c r="H374" s="9" t="str">
        <f>IF('Input data'!H380="","",'Input data'!H380)</f>
        <v/>
      </c>
      <c r="I374" s="4" t="str">
        <f t="shared" si="15"/>
        <v>No</v>
      </c>
      <c r="J374" s="20" t="str">
        <f t="shared" si="16"/>
        <v/>
      </c>
      <c r="K374" s="9" t="str">
        <f t="shared" si="17"/>
        <v/>
      </c>
      <c r="L374" s="9" t="str">
        <f>IF(AND(I374="Yes",'Input data'!I380=""),10,IF(I374="Yes",'Input data'!I380/J374,""))</f>
        <v/>
      </c>
      <c r="M374" s="21" t="str">
        <f>IF(AND(I374="Yes",'Input data'!J380=""),2,IF(I374="Yes",'Input data'!J380,""))</f>
        <v/>
      </c>
      <c r="N374" s="4" t="str">
        <f>IF(AND(I374="Yes",'Input data'!K380=""),"No",IF(I374="Yes",'Input data'!K380,""))</f>
        <v/>
      </c>
      <c r="O374" s="6" t="str">
        <f>IF(AND(I374="Yes",'Input data'!L380=""),3.5,IF(I374="Yes",'Input data'!L380,""))</f>
        <v/>
      </c>
      <c r="P374" s="6" t="str">
        <f>IF(AND(I374="Yes",'Input data'!M380=""),0.5,IF(I374="Yes",'Input data'!M380,""))</f>
        <v/>
      </c>
      <c r="Q374" s="21" t="str">
        <f>IF(AND(I374="Yes",'Input data'!N380=""),2,IF(I374="Yes",'Input data'!N380,""))</f>
        <v/>
      </c>
      <c r="R374" s="4" t="str">
        <f>IF(AND(I374="Yes",'Input data'!O380=""),"No",IF(I374="Yes",'Input data'!O380,""))</f>
        <v/>
      </c>
      <c r="S374" s="4" t="str">
        <f>IF(AND(I374="Yes",'Input data'!P380=""),"No",IF(I374="Yes",'Input data'!P380,""))</f>
        <v/>
      </c>
      <c r="T374" s="21" t="str">
        <f>IF(AND(I374="Yes",'Input data'!Q380=""),0,IF(I374="Yes",'Input data'!Q380/J374,""))</f>
        <v/>
      </c>
      <c r="U374" s="22" t="str">
        <f>IF(AND(I374="Yes",'Input data'!R380=""),80,IF(I374="Yes",'Input data'!R380,""))</f>
        <v/>
      </c>
    </row>
    <row r="375" spans="1:21" x14ac:dyDescent="0.3">
      <c r="A375" s="4" t="str">
        <f>IF('Input data'!A381="","",'Input data'!A381)</f>
        <v/>
      </c>
      <c r="B375" s="4" t="str">
        <f>IF('Input data'!B381="","",'Input data'!B381)</f>
        <v/>
      </c>
      <c r="C375" s="4" t="str">
        <f>IF('Input data'!C381="","",'Input data'!C381)</f>
        <v/>
      </c>
      <c r="D375" s="4" t="str">
        <f>IF('Input data'!D381="","",'Input data'!D381)</f>
        <v/>
      </c>
      <c r="E375" s="4" t="str">
        <f>IF('Input data'!E381="","",'Input data'!E381)</f>
        <v/>
      </c>
      <c r="F375" s="4" t="str">
        <f>IF('Input data'!F381="","",'Input data'!F381)</f>
        <v/>
      </c>
      <c r="G375" s="20" t="str">
        <f>IF('Input data'!G381=0,"",'Input data'!G381)</f>
        <v/>
      </c>
      <c r="H375" s="9" t="str">
        <f>IF('Input data'!H381="","",'Input data'!H381)</f>
        <v/>
      </c>
      <c r="I375" s="4" t="str">
        <f t="shared" si="15"/>
        <v>No</v>
      </c>
      <c r="J375" s="20" t="str">
        <f t="shared" si="16"/>
        <v/>
      </c>
      <c r="K375" s="9" t="str">
        <f t="shared" si="17"/>
        <v/>
      </c>
      <c r="L375" s="9" t="str">
        <f>IF(AND(I375="Yes",'Input data'!I381=""),10,IF(I375="Yes",'Input data'!I381/J375,""))</f>
        <v/>
      </c>
      <c r="M375" s="21" t="str">
        <f>IF(AND(I375="Yes",'Input data'!J381=""),2,IF(I375="Yes",'Input data'!J381,""))</f>
        <v/>
      </c>
      <c r="N375" s="4" t="str">
        <f>IF(AND(I375="Yes",'Input data'!K381=""),"No",IF(I375="Yes",'Input data'!K381,""))</f>
        <v/>
      </c>
      <c r="O375" s="6" t="str">
        <f>IF(AND(I375="Yes",'Input data'!L381=""),3.5,IF(I375="Yes",'Input data'!L381,""))</f>
        <v/>
      </c>
      <c r="P375" s="6" t="str">
        <f>IF(AND(I375="Yes",'Input data'!M381=""),0.5,IF(I375="Yes",'Input data'!M381,""))</f>
        <v/>
      </c>
      <c r="Q375" s="21" t="str">
        <f>IF(AND(I375="Yes",'Input data'!N381=""),2,IF(I375="Yes",'Input data'!N381,""))</f>
        <v/>
      </c>
      <c r="R375" s="4" t="str">
        <f>IF(AND(I375="Yes",'Input data'!O381=""),"No",IF(I375="Yes",'Input data'!O381,""))</f>
        <v/>
      </c>
      <c r="S375" s="4" t="str">
        <f>IF(AND(I375="Yes",'Input data'!P381=""),"No",IF(I375="Yes",'Input data'!P381,""))</f>
        <v/>
      </c>
      <c r="T375" s="21" t="str">
        <f>IF(AND(I375="Yes",'Input data'!Q381=""),0,IF(I375="Yes",'Input data'!Q381/J375,""))</f>
        <v/>
      </c>
      <c r="U375" s="22" t="str">
        <f>IF(AND(I375="Yes",'Input data'!R381=""),80,IF(I375="Yes",'Input data'!R381,""))</f>
        <v/>
      </c>
    </row>
    <row r="376" spans="1:21" x14ac:dyDescent="0.3">
      <c r="A376" s="4" t="str">
        <f>IF('Input data'!A382="","",'Input data'!A382)</f>
        <v/>
      </c>
      <c r="B376" s="4" t="str">
        <f>IF('Input data'!B382="","",'Input data'!B382)</f>
        <v/>
      </c>
      <c r="C376" s="4" t="str">
        <f>IF('Input data'!C382="","",'Input data'!C382)</f>
        <v/>
      </c>
      <c r="D376" s="4" t="str">
        <f>IF('Input data'!D382="","",'Input data'!D382)</f>
        <v/>
      </c>
      <c r="E376" s="4" t="str">
        <f>IF('Input data'!E382="","",'Input data'!E382)</f>
        <v/>
      </c>
      <c r="F376" s="4" t="str">
        <f>IF('Input data'!F382="","",'Input data'!F382)</f>
        <v/>
      </c>
      <c r="G376" s="20" t="str">
        <f>IF('Input data'!G382=0,"",'Input data'!G382)</f>
        <v/>
      </c>
      <c r="H376" s="9" t="str">
        <f>IF('Input data'!H382="","",'Input data'!H382)</f>
        <v/>
      </c>
      <c r="I376" s="4" t="str">
        <f t="shared" si="15"/>
        <v>No</v>
      </c>
      <c r="J376" s="20" t="str">
        <f t="shared" si="16"/>
        <v/>
      </c>
      <c r="K376" s="9" t="str">
        <f t="shared" si="17"/>
        <v/>
      </c>
      <c r="L376" s="9" t="str">
        <f>IF(AND(I376="Yes",'Input data'!I382=""),10,IF(I376="Yes",'Input data'!I382/J376,""))</f>
        <v/>
      </c>
      <c r="M376" s="21" t="str">
        <f>IF(AND(I376="Yes",'Input data'!J382=""),2,IF(I376="Yes",'Input data'!J382,""))</f>
        <v/>
      </c>
      <c r="N376" s="4" t="str">
        <f>IF(AND(I376="Yes",'Input data'!K382=""),"No",IF(I376="Yes",'Input data'!K382,""))</f>
        <v/>
      </c>
      <c r="O376" s="6" t="str">
        <f>IF(AND(I376="Yes",'Input data'!L382=""),3.5,IF(I376="Yes",'Input data'!L382,""))</f>
        <v/>
      </c>
      <c r="P376" s="6" t="str">
        <f>IF(AND(I376="Yes",'Input data'!M382=""),0.5,IF(I376="Yes",'Input data'!M382,""))</f>
        <v/>
      </c>
      <c r="Q376" s="21" t="str">
        <f>IF(AND(I376="Yes",'Input data'!N382=""),2,IF(I376="Yes",'Input data'!N382,""))</f>
        <v/>
      </c>
      <c r="R376" s="4" t="str">
        <f>IF(AND(I376="Yes",'Input data'!O382=""),"No",IF(I376="Yes",'Input data'!O382,""))</f>
        <v/>
      </c>
      <c r="S376" s="4" t="str">
        <f>IF(AND(I376="Yes",'Input data'!P382=""),"No",IF(I376="Yes",'Input data'!P382,""))</f>
        <v/>
      </c>
      <c r="T376" s="21" t="str">
        <f>IF(AND(I376="Yes",'Input data'!Q382=""),0,IF(I376="Yes",'Input data'!Q382/J376,""))</f>
        <v/>
      </c>
      <c r="U376" s="22" t="str">
        <f>IF(AND(I376="Yes",'Input data'!R382=""),80,IF(I376="Yes",'Input data'!R382,""))</f>
        <v/>
      </c>
    </row>
    <row r="377" spans="1:21" x14ac:dyDescent="0.3">
      <c r="A377" s="4" t="str">
        <f>IF('Input data'!A383="","",'Input data'!A383)</f>
        <v/>
      </c>
      <c r="B377" s="4" t="str">
        <f>IF('Input data'!B383="","",'Input data'!B383)</f>
        <v/>
      </c>
      <c r="C377" s="4" t="str">
        <f>IF('Input data'!C383="","",'Input data'!C383)</f>
        <v/>
      </c>
      <c r="D377" s="4" t="str">
        <f>IF('Input data'!D383="","",'Input data'!D383)</f>
        <v/>
      </c>
      <c r="E377" s="4" t="str">
        <f>IF('Input data'!E383="","",'Input data'!E383)</f>
        <v/>
      </c>
      <c r="F377" s="4" t="str">
        <f>IF('Input data'!F383="","",'Input data'!F383)</f>
        <v/>
      </c>
      <c r="G377" s="20" t="str">
        <f>IF('Input data'!G383=0,"",'Input data'!G383)</f>
        <v/>
      </c>
      <c r="H377" s="9" t="str">
        <f>IF('Input data'!H383="","",'Input data'!H383)</f>
        <v/>
      </c>
      <c r="I377" s="4" t="str">
        <f t="shared" si="15"/>
        <v>No</v>
      </c>
      <c r="J377" s="20" t="str">
        <f t="shared" si="16"/>
        <v/>
      </c>
      <c r="K377" s="9" t="str">
        <f t="shared" si="17"/>
        <v/>
      </c>
      <c r="L377" s="9" t="str">
        <f>IF(AND(I377="Yes",'Input data'!I383=""),10,IF(I377="Yes",'Input data'!I383/J377,""))</f>
        <v/>
      </c>
      <c r="M377" s="21" t="str">
        <f>IF(AND(I377="Yes",'Input data'!J383=""),2,IF(I377="Yes",'Input data'!J383,""))</f>
        <v/>
      </c>
      <c r="N377" s="4" t="str">
        <f>IF(AND(I377="Yes",'Input data'!K383=""),"No",IF(I377="Yes",'Input data'!K383,""))</f>
        <v/>
      </c>
      <c r="O377" s="6" t="str">
        <f>IF(AND(I377="Yes",'Input data'!L383=""),3.5,IF(I377="Yes",'Input data'!L383,""))</f>
        <v/>
      </c>
      <c r="P377" s="6" t="str">
        <f>IF(AND(I377="Yes",'Input data'!M383=""),0.5,IF(I377="Yes",'Input data'!M383,""))</f>
        <v/>
      </c>
      <c r="Q377" s="21" t="str">
        <f>IF(AND(I377="Yes",'Input data'!N383=""),2,IF(I377="Yes",'Input data'!N383,""))</f>
        <v/>
      </c>
      <c r="R377" s="4" t="str">
        <f>IF(AND(I377="Yes",'Input data'!O383=""),"No",IF(I377="Yes",'Input data'!O383,""))</f>
        <v/>
      </c>
      <c r="S377" s="4" t="str">
        <f>IF(AND(I377="Yes",'Input data'!P383=""),"No",IF(I377="Yes",'Input data'!P383,""))</f>
        <v/>
      </c>
      <c r="T377" s="21" t="str">
        <f>IF(AND(I377="Yes",'Input data'!Q383=""),0,IF(I377="Yes",'Input data'!Q383/J377,""))</f>
        <v/>
      </c>
      <c r="U377" s="22" t="str">
        <f>IF(AND(I377="Yes",'Input data'!R383=""),80,IF(I377="Yes",'Input data'!R383,""))</f>
        <v/>
      </c>
    </row>
    <row r="378" spans="1:21" x14ac:dyDescent="0.3">
      <c r="A378" s="4" t="str">
        <f>IF('Input data'!A384="","",'Input data'!A384)</f>
        <v/>
      </c>
      <c r="B378" s="4" t="str">
        <f>IF('Input data'!B384="","",'Input data'!B384)</f>
        <v/>
      </c>
      <c r="C378" s="4" t="str">
        <f>IF('Input data'!C384="","",'Input data'!C384)</f>
        <v/>
      </c>
      <c r="D378" s="4" t="str">
        <f>IF('Input data'!D384="","",'Input data'!D384)</f>
        <v/>
      </c>
      <c r="E378" s="4" t="str">
        <f>IF('Input data'!E384="","",'Input data'!E384)</f>
        <v/>
      </c>
      <c r="F378" s="4" t="str">
        <f>IF('Input data'!F384="","",'Input data'!F384)</f>
        <v/>
      </c>
      <c r="G378" s="20" t="str">
        <f>IF('Input data'!G384=0,"",'Input data'!G384)</f>
        <v/>
      </c>
      <c r="H378" s="9" t="str">
        <f>IF('Input data'!H384="","",'Input data'!H384)</f>
        <v/>
      </c>
      <c r="I378" s="4" t="str">
        <f t="shared" si="15"/>
        <v>No</v>
      </c>
      <c r="J378" s="20" t="str">
        <f t="shared" si="16"/>
        <v/>
      </c>
      <c r="K378" s="9" t="str">
        <f t="shared" si="17"/>
        <v/>
      </c>
      <c r="L378" s="9" t="str">
        <f>IF(AND(I378="Yes",'Input data'!I384=""),10,IF(I378="Yes",'Input data'!I384/J378,""))</f>
        <v/>
      </c>
      <c r="M378" s="21" t="str">
        <f>IF(AND(I378="Yes",'Input data'!J384=""),2,IF(I378="Yes",'Input data'!J384,""))</f>
        <v/>
      </c>
      <c r="N378" s="4" t="str">
        <f>IF(AND(I378="Yes",'Input data'!K384=""),"No",IF(I378="Yes",'Input data'!K384,""))</f>
        <v/>
      </c>
      <c r="O378" s="6" t="str">
        <f>IF(AND(I378="Yes",'Input data'!L384=""),3.5,IF(I378="Yes",'Input data'!L384,""))</f>
        <v/>
      </c>
      <c r="P378" s="6" t="str">
        <f>IF(AND(I378="Yes",'Input data'!M384=""),0.5,IF(I378="Yes",'Input data'!M384,""))</f>
        <v/>
      </c>
      <c r="Q378" s="21" t="str">
        <f>IF(AND(I378="Yes",'Input data'!N384=""),2,IF(I378="Yes",'Input data'!N384,""))</f>
        <v/>
      </c>
      <c r="R378" s="4" t="str">
        <f>IF(AND(I378="Yes",'Input data'!O384=""),"No",IF(I378="Yes",'Input data'!O384,""))</f>
        <v/>
      </c>
      <c r="S378" s="4" t="str">
        <f>IF(AND(I378="Yes",'Input data'!P384=""),"No",IF(I378="Yes",'Input data'!P384,""))</f>
        <v/>
      </c>
      <c r="T378" s="21" t="str">
        <f>IF(AND(I378="Yes",'Input data'!Q384=""),0,IF(I378="Yes",'Input data'!Q384/J378,""))</f>
        <v/>
      </c>
      <c r="U378" s="22" t="str">
        <f>IF(AND(I378="Yes",'Input data'!R384=""),80,IF(I378="Yes",'Input data'!R384,""))</f>
        <v/>
      </c>
    </row>
    <row r="379" spans="1:21" x14ac:dyDescent="0.3">
      <c r="A379" s="4" t="str">
        <f>IF('Input data'!A385="","",'Input data'!A385)</f>
        <v/>
      </c>
      <c r="B379" s="4" t="str">
        <f>IF('Input data'!B385="","",'Input data'!B385)</f>
        <v/>
      </c>
      <c r="C379" s="4" t="str">
        <f>IF('Input data'!C385="","",'Input data'!C385)</f>
        <v/>
      </c>
      <c r="D379" s="4" t="str">
        <f>IF('Input data'!D385="","",'Input data'!D385)</f>
        <v/>
      </c>
      <c r="E379" s="4" t="str">
        <f>IF('Input data'!E385="","",'Input data'!E385)</f>
        <v/>
      </c>
      <c r="F379" s="4" t="str">
        <f>IF('Input data'!F385="","",'Input data'!F385)</f>
        <v/>
      </c>
      <c r="G379" s="20" t="str">
        <f>IF('Input data'!G385=0,"",'Input data'!G385)</f>
        <v/>
      </c>
      <c r="H379" s="9" t="str">
        <f>IF('Input data'!H385="","",'Input data'!H385)</f>
        <v/>
      </c>
      <c r="I379" s="4" t="str">
        <f t="shared" si="15"/>
        <v>No</v>
      </c>
      <c r="J379" s="20" t="str">
        <f t="shared" si="16"/>
        <v/>
      </c>
      <c r="K379" s="9" t="str">
        <f t="shared" si="17"/>
        <v/>
      </c>
      <c r="L379" s="9" t="str">
        <f>IF(AND(I379="Yes",'Input data'!I385=""),10,IF(I379="Yes",'Input data'!I385/J379,""))</f>
        <v/>
      </c>
      <c r="M379" s="21" t="str">
        <f>IF(AND(I379="Yes",'Input data'!J385=""),2,IF(I379="Yes",'Input data'!J385,""))</f>
        <v/>
      </c>
      <c r="N379" s="4" t="str">
        <f>IF(AND(I379="Yes",'Input data'!K385=""),"No",IF(I379="Yes",'Input data'!K385,""))</f>
        <v/>
      </c>
      <c r="O379" s="6" t="str">
        <f>IF(AND(I379="Yes",'Input data'!L385=""),3.5,IF(I379="Yes",'Input data'!L385,""))</f>
        <v/>
      </c>
      <c r="P379" s="6" t="str">
        <f>IF(AND(I379="Yes",'Input data'!M385=""),0.5,IF(I379="Yes",'Input data'!M385,""))</f>
        <v/>
      </c>
      <c r="Q379" s="21" t="str">
        <f>IF(AND(I379="Yes",'Input data'!N385=""),2,IF(I379="Yes",'Input data'!N385,""))</f>
        <v/>
      </c>
      <c r="R379" s="4" t="str">
        <f>IF(AND(I379="Yes",'Input data'!O385=""),"No",IF(I379="Yes",'Input data'!O385,""))</f>
        <v/>
      </c>
      <c r="S379" s="4" t="str">
        <f>IF(AND(I379="Yes",'Input data'!P385=""),"No",IF(I379="Yes",'Input data'!P385,""))</f>
        <v/>
      </c>
      <c r="T379" s="21" t="str">
        <f>IF(AND(I379="Yes",'Input data'!Q385=""),0,IF(I379="Yes",'Input data'!Q385/J379,""))</f>
        <v/>
      </c>
      <c r="U379" s="22" t="str">
        <f>IF(AND(I379="Yes",'Input data'!R385=""),80,IF(I379="Yes",'Input data'!R385,""))</f>
        <v/>
      </c>
    </row>
    <row r="380" spans="1:21" x14ac:dyDescent="0.3">
      <c r="A380" s="4" t="str">
        <f>IF('Input data'!A386="","",'Input data'!A386)</f>
        <v/>
      </c>
      <c r="B380" s="4" t="str">
        <f>IF('Input data'!B386="","",'Input data'!B386)</f>
        <v/>
      </c>
      <c r="C380" s="4" t="str">
        <f>IF('Input data'!C386="","",'Input data'!C386)</f>
        <v/>
      </c>
      <c r="D380" s="4" t="str">
        <f>IF('Input data'!D386="","",'Input data'!D386)</f>
        <v/>
      </c>
      <c r="E380" s="4" t="str">
        <f>IF('Input data'!E386="","",'Input data'!E386)</f>
        <v/>
      </c>
      <c r="F380" s="4" t="str">
        <f>IF('Input data'!F386="","",'Input data'!F386)</f>
        <v/>
      </c>
      <c r="G380" s="20" t="str">
        <f>IF('Input data'!G386=0,"",'Input data'!G386)</f>
        <v/>
      </c>
      <c r="H380" s="9" t="str">
        <f>IF('Input data'!H386="","",'Input data'!H386)</f>
        <v/>
      </c>
      <c r="I380" s="4" t="str">
        <f t="shared" si="15"/>
        <v>No</v>
      </c>
      <c r="J380" s="20" t="str">
        <f t="shared" si="16"/>
        <v/>
      </c>
      <c r="K380" s="9" t="str">
        <f t="shared" si="17"/>
        <v/>
      </c>
      <c r="L380" s="9" t="str">
        <f>IF(AND(I380="Yes",'Input data'!I386=""),10,IF(I380="Yes",'Input data'!I386/J380,""))</f>
        <v/>
      </c>
      <c r="M380" s="21" t="str">
        <f>IF(AND(I380="Yes",'Input data'!J386=""),2,IF(I380="Yes",'Input data'!J386,""))</f>
        <v/>
      </c>
      <c r="N380" s="4" t="str">
        <f>IF(AND(I380="Yes",'Input data'!K386=""),"No",IF(I380="Yes",'Input data'!K386,""))</f>
        <v/>
      </c>
      <c r="O380" s="6" t="str">
        <f>IF(AND(I380="Yes",'Input data'!L386=""),3.5,IF(I380="Yes",'Input data'!L386,""))</f>
        <v/>
      </c>
      <c r="P380" s="6" t="str">
        <f>IF(AND(I380="Yes",'Input data'!M386=""),0.5,IF(I380="Yes",'Input data'!M386,""))</f>
        <v/>
      </c>
      <c r="Q380" s="21" t="str">
        <f>IF(AND(I380="Yes",'Input data'!N386=""),2,IF(I380="Yes",'Input data'!N386,""))</f>
        <v/>
      </c>
      <c r="R380" s="4" t="str">
        <f>IF(AND(I380="Yes",'Input data'!O386=""),"No",IF(I380="Yes",'Input data'!O386,""))</f>
        <v/>
      </c>
      <c r="S380" s="4" t="str">
        <f>IF(AND(I380="Yes",'Input data'!P386=""),"No",IF(I380="Yes",'Input data'!P386,""))</f>
        <v/>
      </c>
      <c r="T380" s="21" t="str">
        <f>IF(AND(I380="Yes",'Input data'!Q386=""),0,IF(I380="Yes",'Input data'!Q386/J380,""))</f>
        <v/>
      </c>
      <c r="U380" s="22" t="str">
        <f>IF(AND(I380="Yes",'Input data'!R386=""),80,IF(I380="Yes",'Input data'!R386,""))</f>
        <v/>
      </c>
    </row>
    <row r="381" spans="1:21" x14ac:dyDescent="0.3">
      <c r="A381" s="4" t="str">
        <f>IF('Input data'!A387="","",'Input data'!A387)</f>
        <v/>
      </c>
      <c r="B381" s="4" t="str">
        <f>IF('Input data'!B387="","",'Input data'!B387)</f>
        <v/>
      </c>
      <c r="C381" s="4" t="str">
        <f>IF('Input data'!C387="","",'Input data'!C387)</f>
        <v/>
      </c>
      <c r="D381" s="4" t="str">
        <f>IF('Input data'!D387="","",'Input data'!D387)</f>
        <v/>
      </c>
      <c r="E381" s="4" t="str">
        <f>IF('Input data'!E387="","",'Input data'!E387)</f>
        <v/>
      </c>
      <c r="F381" s="4" t="str">
        <f>IF('Input data'!F387="","",'Input data'!F387)</f>
        <v/>
      </c>
      <c r="G381" s="20" t="str">
        <f>IF('Input data'!G387=0,"",'Input data'!G387)</f>
        <v/>
      </c>
      <c r="H381" s="9" t="str">
        <f>IF('Input data'!H387="","",'Input data'!H387)</f>
        <v/>
      </c>
      <c r="I381" s="4" t="str">
        <f t="shared" si="15"/>
        <v>No</v>
      </c>
      <c r="J381" s="20" t="str">
        <f t="shared" si="16"/>
        <v/>
      </c>
      <c r="K381" s="9" t="str">
        <f t="shared" si="17"/>
        <v/>
      </c>
      <c r="L381" s="9" t="str">
        <f>IF(AND(I381="Yes",'Input data'!I387=""),10,IF(I381="Yes",'Input data'!I387/J381,""))</f>
        <v/>
      </c>
      <c r="M381" s="21" t="str">
        <f>IF(AND(I381="Yes",'Input data'!J387=""),2,IF(I381="Yes",'Input data'!J387,""))</f>
        <v/>
      </c>
      <c r="N381" s="4" t="str">
        <f>IF(AND(I381="Yes",'Input data'!K387=""),"No",IF(I381="Yes",'Input data'!K387,""))</f>
        <v/>
      </c>
      <c r="O381" s="6" t="str">
        <f>IF(AND(I381="Yes",'Input data'!L387=""),3.5,IF(I381="Yes",'Input data'!L387,""))</f>
        <v/>
      </c>
      <c r="P381" s="6" t="str">
        <f>IF(AND(I381="Yes",'Input data'!M387=""),0.5,IF(I381="Yes",'Input data'!M387,""))</f>
        <v/>
      </c>
      <c r="Q381" s="21" t="str">
        <f>IF(AND(I381="Yes",'Input data'!N387=""),2,IF(I381="Yes",'Input data'!N387,""))</f>
        <v/>
      </c>
      <c r="R381" s="4" t="str">
        <f>IF(AND(I381="Yes",'Input data'!O387=""),"No",IF(I381="Yes",'Input data'!O387,""))</f>
        <v/>
      </c>
      <c r="S381" s="4" t="str">
        <f>IF(AND(I381="Yes",'Input data'!P387=""),"No",IF(I381="Yes",'Input data'!P387,""))</f>
        <v/>
      </c>
      <c r="T381" s="21" t="str">
        <f>IF(AND(I381="Yes",'Input data'!Q387=""),0,IF(I381="Yes",'Input data'!Q387/J381,""))</f>
        <v/>
      </c>
      <c r="U381" s="22" t="str">
        <f>IF(AND(I381="Yes",'Input data'!R387=""),80,IF(I381="Yes",'Input data'!R387,""))</f>
        <v/>
      </c>
    </row>
    <row r="382" spans="1:21" x14ac:dyDescent="0.3">
      <c r="A382" s="4" t="str">
        <f>IF('Input data'!A388="","",'Input data'!A388)</f>
        <v/>
      </c>
      <c r="B382" s="4" t="str">
        <f>IF('Input data'!B388="","",'Input data'!B388)</f>
        <v/>
      </c>
      <c r="C382" s="4" t="str">
        <f>IF('Input data'!C388="","",'Input data'!C388)</f>
        <v/>
      </c>
      <c r="D382" s="4" t="str">
        <f>IF('Input data'!D388="","",'Input data'!D388)</f>
        <v/>
      </c>
      <c r="E382" s="4" t="str">
        <f>IF('Input data'!E388="","",'Input data'!E388)</f>
        <v/>
      </c>
      <c r="F382" s="4" t="str">
        <f>IF('Input data'!F388="","",'Input data'!F388)</f>
        <v/>
      </c>
      <c r="G382" s="20" t="str">
        <f>IF('Input data'!G388=0,"",'Input data'!G388)</f>
        <v/>
      </c>
      <c r="H382" s="9" t="str">
        <f>IF('Input data'!H388="","",'Input data'!H388)</f>
        <v/>
      </c>
      <c r="I382" s="4" t="str">
        <f t="shared" si="15"/>
        <v>No</v>
      </c>
      <c r="J382" s="20" t="str">
        <f t="shared" si="16"/>
        <v/>
      </c>
      <c r="K382" s="9" t="str">
        <f t="shared" si="17"/>
        <v/>
      </c>
      <c r="L382" s="9" t="str">
        <f>IF(AND(I382="Yes",'Input data'!I388=""),10,IF(I382="Yes",'Input data'!I388/J382,""))</f>
        <v/>
      </c>
      <c r="M382" s="21" t="str">
        <f>IF(AND(I382="Yes",'Input data'!J388=""),2,IF(I382="Yes",'Input data'!J388,""))</f>
        <v/>
      </c>
      <c r="N382" s="4" t="str">
        <f>IF(AND(I382="Yes",'Input data'!K388=""),"No",IF(I382="Yes",'Input data'!K388,""))</f>
        <v/>
      </c>
      <c r="O382" s="6" t="str">
        <f>IF(AND(I382="Yes",'Input data'!L388=""),3.5,IF(I382="Yes",'Input data'!L388,""))</f>
        <v/>
      </c>
      <c r="P382" s="6" t="str">
        <f>IF(AND(I382="Yes",'Input data'!M388=""),0.5,IF(I382="Yes",'Input data'!M388,""))</f>
        <v/>
      </c>
      <c r="Q382" s="21" t="str">
        <f>IF(AND(I382="Yes",'Input data'!N388=""),2,IF(I382="Yes",'Input data'!N388,""))</f>
        <v/>
      </c>
      <c r="R382" s="4" t="str">
        <f>IF(AND(I382="Yes",'Input data'!O388=""),"No",IF(I382="Yes",'Input data'!O388,""))</f>
        <v/>
      </c>
      <c r="S382" s="4" t="str">
        <f>IF(AND(I382="Yes",'Input data'!P388=""),"No",IF(I382="Yes",'Input data'!P388,""))</f>
        <v/>
      </c>
      <c r="T382" s="21" t="str">
        <f>IF(AND(I382="Yes",'Input data'!Q388=""),0,IF(I382="Yes",'Input data'!Q388/J382,""))</f>
        <v/>
      </c>
      <c r="U382" s="22" t="str">
        <f>IF(AND(I382="Yes",'Input data'!R388=""),80,IF(I382="Yes",'Input data'!R388,""))</f>
        <v/>
      </c>
    </row>
    <row r="383" spans="1:21" x14ac:dyDescent="0.3">
      <c r="A383" s="4" t="str">
        <f>IF('Input data'!A389="","",'Input data'!A389)</f>
        <v/>
      </c>
      <c r="B383" s="4" t="str">
        <f>IF('Input data'!B389="","",'Input data'!B389)</f>
        <v/>
      </c>
      <c r="C383" s="4" t="str">
        <f>IF('Input data'!C389="","",'Input data'!C389)</f>
        <v/>
      </c>
      <c r="D383" s="4" t="str">
        <f>IF('Input data'!D389="","",'Input data'!D389)</f>
        <v/>
      </c>
      <c r="E383" s="4" t="str">
        <f>IF('Input data'!E389="","",'Input data'!E389)</f>
        <v/>
      </c>
      <c r="F383" s="4" t="str">
        <f>IF('Input data'!F389="","",'Input data'!F389)</f>
        <v/>
      </c>
      <c r="G383" s="20" t="str">
        <f>IF('Input data'!G389=0,"",'Input data'!G389)</f>
        <v/>
      </c>
      <c r="H383" s="9" t="str">
        <f>IF('Input data'!H389="","",'Input data'!H389)</f>
        <v/>
      </c>
      <c r="I383" s="4" t="str">
        <f t="shared" si="15"/>
        <v>No</v>
      </c>
      <c r="J383" s="20" t="str">
        <f t="shared" si="16"/>
        <v/>
      </c>
      <c r="K383" s="9" t="str">
        <f t="shared" si="17"/>
        <v/>
      </c>
      <c r="L383" s="9" t="str">
        <f>IF(AND(I383="Yes",'Input data'!I389=""),10,IF(I383="Yes",'Input data'!I389/J383,""))</f>
        <v/>
      </c>
      <c r="M383" s="21" t="str">
        <f>IF(AND(I383="Yes",'Input data'!J389=""),2,IF(I383="Yes",'Input data'!J389,""))</f>
        <v/>
      </c>
      <c r="N383" s="4" t="str">
        <f>IF(AND(I383="Yes",'Input data'!K389=""),"No",IF(I383="Yes",'Input data'!K389,""))</f>
        <v/>
      </c>
      <c r="O383" s="6" t="str">
        <f>IF(AND(I383="Yes",'Input data'!L389=""),3.5,IF(I383="Yes",'Input data'!L389,""))</f>
        <v/>
      </c>
      <c r="P383" s="6" t="str">
        <f>IF(AND(I383="Yes",'Input data'!M389=""),0.5,IF(I383="Yes",'Input data'!M389,""))</f>
        <v/>
      </c>
      <c r="Q383" s="21" t="str">
        <f>IF(AND(I383="Yes",'Input data'!N389=""),2,IF(I383="Yes",'Input data'!N389,""))</f>
        <v/>
      </c>
      <c r="R383" s="4" t="str">
        <f>IF(AND(I383="Yes",'Input data'!O389=""),"No",IF(I383="Yes",'Input data'!O389,""))</f>
        <v/>
      </c>
      <c r="S383" s="4" t="str">
        <f>IF(AND(I383="Yes",'Input data'!P389=""),"No",IF(I383="Yes",'Input data'!P389,""))</f>
        <v/>
      </c>
      <c r="T383" s="21" t="str">
        <f>IF(AND(I383="Yes",'Input data'!Q389=""),0,IF(I383="Yes",'Input data'!Q389/J383,""))</f>
        <v/>
      </c>
      <c r="U383" s="22" t="str">
        <f>IF(AND(I383="Yes",'Input data'!R389=""),80,IF(I383="Yes",'Input data'!R389,""))</f>
        <v/>
      </c>
    </row>
    <row r="384" spans="1:21" x14ac:dyDescent="0.3">
      <c r="A384" s="4" t="str">
        <f>IF('Input data'!A390="","",'Input data'!A390)</f>
        <v/>
      </c>
      <c r="B384" s="4" t="str">
        <f>IF('Input data'!B390="","",'Input data'!B390)</f>
        <v/>
      </c>
      <c r="C384" s="4" t="str">
        <f>IF('Input data'!C390="","",'Input data'!C390)</f>
        <v/>
      </c>
      <c r="D384" s="4" t="str">
        <f>IF('Input data'!D390="","",'Input data'!D390)</f>
        <v/>
      </c>
      <c r="E384" s="4" t="str">
        <f>IF('Input data'!E390="","",'Input data'!E390)</f>
        <v/>
      </c>
      <c r="F384" s="4" t="str">
        <f>IF('Input data'!F390="","",'Input data'!F390)</f>
        <v/>
      </c>
      <c r="G384" s="20" t="str">
        <f>IF('Input data'!G390=0,"",'Input data'!G390)</f>
        <v/>
      </c>
      <c r="H384" s="9" t="str">
        <f>IF('Input data'!H390="","",'Input data'!H390)</f>
        <v/>
      </c>
      <c r="I384" s="4" t="str">
        <f t="shared" si="15"/>
        <v>No</v>
      </c>
      <c r="J384" s="20" t="str">
        <f t="shared" si="16"/>
        <v/>
      </c>
      <c r="K384" s="9" t="str">
        <f t="shared" si="17"/>
        <v/>
      </c>
      <c r="L384" s="9" t="str">
        <f>IF(AND(I384="Yes",'Input data'!I390=""),10,IF(I384="Yes",'Input data'!I390/J384,""))</f>
        <v/>
      </c>
      <c r="M384" s="21" t="str">
        <f>IF(AND(I384="Yes",'Input data'!J390=""),2,IF(I384="Yes",'Input data'!J390,""))</f>
        <v/>
      </c>
      <c r="N384" s="4" t="str">
        <f>IF(AND(I384="Yes",'Input data'!K390=""),"No",IF(I384="Yes",'Input data'!K390,""))</f>
        <v/>
      </c>
      <c r="O384" s="6" t="str">
        <f>IF(AND(I384="Yes",'Input data'!L390=""),3.5,IF(I384="Yes",'Input data'!L390,""))</f>
        <v/>
      </c>
      <c r="P384" s="6" t="str">
        <f>IF(AND(I384="Yes",'Input data'!M390=""),0.5,IF(I384="Yes",'Input data'!M390,""))</f>
        <v/>
      </c>
      <c r="Q384" s="21" t="str">
        <f>IF(AND(I384="Yes",'Input data'!N390=""),2,IF(I384="Yes",'Input data'!N390,""))</f>
        <v/>
      </c>
      <c r="R384" s="4" t="str">
        <f>IF(AND(I384="Yes",'Input data'!O390=""),"No",IF(I384="Yes",'Input data'!O390,""))</f>
        <v/>
      </c>
      <c r="S384" s="4" t="str">
        <f>IF(AND(I384="Yes",'Input data'!P390=""),"No",IF(I384="Yes",'Input data'!P390,""))</f>
        <v/>
      </c>
      <c r="T384" s="21" t="str">
        <f>IF(AND(I384="Yes",'Input data'!Q390=""),0,IF(I384="Yes",'Input data'!Q390/J384,""))</f>
        <v/>
      </c>
      <c r="U384" s="22" t="str">
        <f>IF(AND(I384="Yes",'Input data'!R390=""),80,IF(I384="Yes",'Input data'!R390,""))</f>
        <v/>
      </c>
    </row>
    <row r="385" spans="1:21" x14ac:dyDescent="0.3">
      <c r="A385" s="4" t="str">
        <f>IF('Input data'!A391="","",'Input data'!A391)</f>
        <v/>
      </c>
      <c r="B385" s="4" t="str">
        <f>IF('Input data'!B391="","",'Input data'!B391)</f>
        <v/>
      </c>
      <c r="C385" s="4" t="str">
        <f>IF('Input data'!C391="","",'Input data'!C391)</f>
        <v/>
      </c>
      <c r="D385" s="4" t="str">
        <f>IF('Input data'!D391="","",'Input data'!D391)</f>
        <v/>
      </c>
      <c r="E385" s="4" t="str">
        <f>IF('Input data'!E391="","",'Input data'!E391)</f>
        <v/>
      </c>
      <c r="F385" s="4" t="str">
        <f>IF('Input data'!F391="","",'Input data'!F391)</f>
        <v/>
      </c>
      <c r="G385" s="20" t="str">
        <f>IF('Input data'!G391=0,"",'Input data'!G391)</f>
        <v/>
      </c>
      <c r="H385" s="9" t="str">
        <f>IF('Input data'!H391="","",'Input data'!H391)</f>
        <v/>
      </c>
      <c r="I385" s="4" t="str">
        <f t="shared" si="15"/>
        <v>No</v>
      </c>
      <c r="J385" s="20" t="str">
        <f t="shared" si="16"/>
        <v/>
      </c>
      <c r="K385" s="9" t="str">
        <f t="shared" si="17"/>
        <v/>
      </c>
      <c r="L385" s="9" t="str">
        <f>IF(AND(I385="Yes",'Input data'!I391=""),10,IF(I385="Yes",'Input data'!I391/J385,""))</f>
        <v/>
      </c>
      <c r="M385" s="21" t="str">
        <f>IF(AND(I385="Yes",'Input data'!J391=""),2,IF(I385="Yes",'Input data'!J391,""))</f>
        <v/>
      </c>
      <c r="N385" s="4" t="str">
        <f>IF(AND(I385="Yes",'Input data'!K391=""),"No",IF(I385="Yes",'Input data'!K391,""))</f>
        <v/>
      </c>
      <c r="O385" s="6" t="str">
        <f>IF(AND(I385="Yes",'Input data'!L391=""),3.5,IF(I385="Yes",'Input data'!L391,""))</f>
        <v/>
      </c>
      <c r="P385" s="6" t="str">
        <f>IF(AND(I385="Yes",'Input data'!M391=""),0.5,IF(I385="Yes",'Input data'!M391,""))</f>
        <v/>
      </c>
      <c r="Q385" s="21" t="str">
        <f>IF(AND(I385="Yes",'Input data'!N391=""),2,IF(I385="Yes",'Input data'!N391,""))</f>
        <v/>
      </c>
      <c r="R385" s="4" t="str">
        <f>IF(AND(I385="Yes",'Input data'!O391=""),"No",IF(I385="Yes",'Input data'!O391,""))</f>
        <v/>
      </c>
      <c r="S385" s="4" t="str">
        <f>IF(AND(I385="Yes",'Input data'!P391=""),"No",IF(I385="Yes",'Input data'!P391,""))</f>
        <v/>
      </c>
      <c r="T385" s="21" t="str">
        <f>IF(AND(I385="Yes",'Input data'!Q391=""),0,IF(I385="Yes",'Input data'!Q391/J385,""))</f>
        <v/>
      </c>
      <c r="U385" s="22" t="str">
        <f>IF(AND(I385="Yes",'Input data'!R391=""),80,IF(I385="Yes",'Input data'!R391,""))</f>
        <v/>
      </c>
    </row>
    <row r="386" spans="1:21" x14ac:dyDescent="0.3">
      <c r="A386" s="4" t="str">
        <f>IF('Input data'!A392="","",'Input data'!A392)</f>
        <v/>
      </c>
      <c r="B386" s="4" t="str">
        <f>IF('Input data'!B392="","",'Input data'!B392)</f>
        <v/>
      </c>
      <c r="C386" s="4" t="str">
        <f>IF('Input data'!C392="","",'Input data'!C392)</f>
        <v/>
      </c>
      <c r="D386" s="4" t="str">
        <f>IF('Input data'!D392="","",'Input data'!D392)</f>
        <v/>
      </c>
      <c r="E386" s="4" t="str">
        <f>IF('Input data'!E392="","",'Input data'!E392)</f>
        <v/>
      </c>
      <c r="F386" s="4" t="str">
        <f>IF('Input data'!F392="","",'Input data'!F392)</f>
        <v/>
      </c>
      <c r="G386" s="20" t="str">
        <f>IF('Input data'!G392=0,"",'Input data'!G392)</f>
        <v/>
      </c>
      <c r="H386" s="9" t="str">
        <f>IF('Input data'!H392="","",'Input data'!H392)</f>
        <v/>
      </c>
      <c r="I386" s="4" t="str">
        <f t="shared" si="15"/>
        <v>No</v>
      </c>
      <c r="J386" s="20" t="str">
        <f t="shared" si="16"/>
        <v/>
      </c>
      <c r="K386" s="9" t="str">
        <f t="shared" si="17"/>
        <v/>
      </c>
      <c r="L386" s="9" t="str">
        <f>IF(AND(I386="Yes",'Input data'!I392=""),10,IF(I386="Yes",'Input data'!I392/J386,""))</f>
        <v/>
      </c>
      <c r="M386" s="21" t="str">
        <f>IF(AND(I386="Yes",'Input data'!J392=""),2,IF(I386="Yes",'Input data'!J392,""))</f>
        <v/>
      </c>
      <c r="N386" s="4" t="str">
        <f>IF(AND(I386="Yes",'Input data'!K392=""),"No",IF(I386="Yes",'Input data'!K392,""))</f>
        <v/>
      </c>
      <c r="O386" s="6" t="str">
        <f>IF(AND(I386="Yes",'Input data'!L392=""),3.5,IF(I386="Yes",'Input data'!L392,""))</f>
        <v/>
      </c>
      <c r="P386" s="6" t="str">
        <f>IF(AND(I386="Yes",'Input data'!M392=""),0.5,IF(I386="Yes",'Input data'!M392,""))</f>
        <v/>
      </c>
      <c r="Q386" s="21" t="str">
        <f>IF(AND(I386="Yes",'Input data'!N392=""),2,IF(I386="Yes",'Input data'!N392,""))</f>
        <v/>
      </c>
      <c r="R386" s="4" t="str">
        <f>IF(AND(I386="Yes",'Input data'!O392=""),"No",IF(I386="Yes",'Input data'!O392,""))</f>
        <v/>
      </c>
      <c r="S386" s="4" t="str">
        <f>IF(AND(I386="Yes",'Input data'!P392=""),"No",IF(I386="Yes",'Input data'!P392,""))</f>
        <v/>
      </c>
      <c r="T386" s="21" t="str">
        <f>IF(AND(I386="Yes",'Input data'!Q392=""),0,IF(I386="Yes",'Input data'!Q392/J386,""))</f>
        <v/>
      </c>
      <c r="U386" s="22" t="str">
        <f>IF(AND(I386="Yes",'Input data'!R392=""),80,IF(I386="Yes",'Input data'!R392,""))</f>
        <v/>
      </c>
    </row>
    <row r="387" spans="1:21" x14ac:dyDescent="0.3">
      <c r="A387" s="4" t="str">
        <f>IF('Input data'!A393="","",'Input data'!A393)</f>
        <v/>
      </c>
      <c r="B387" s="4" t="str">
        <f>IF('Input data'!B393="","",'Input data'!B393)</f>
        <v/>
      </c>
      <c r="C387" s="4" t="str">
        <f>IF('Input data'!C393="","",'Input data'!C393)</f>
        <v/>
      </c>
      <c r="D387" s="4" t="str">
        <f>IF('Input data'!D393="","",'Input data'!D393)</f>
        <v/>
      </c>
      <c r="E387" s="4" t="str">
        <f>IF('Input data'!E393="","",'Input data'!E393)</f>
        <v/>
      </c>
      <c r="F387" s="4" t="str">
        <f>IF('Input data'!F393="","",'Input data'!F393)</f>
        <v/>
      </c>
      <c r="G387" s="20" t="str">
        <f>IF('Input data'!G393=0,"",'Input data'!G393)</f>
        <v/>
      </c>
      <c r="H387" s="9" t="str">
        <f>IF('Input data'!H393="","",'Input data'!H393)</f>
        <v/>
      </c>
      <c r="I387" s="4" t="str">
        <f t="shared" si="15"/>
        <v>No</v>
      </c>
      <c r="J387" s="20" t="str">
        <f t="shared" si="16"/>
        <v/>
      </c>
      <c r="K387" s="9" t="str">
        <f t="shared" si="17"/>
        <v/>
      </c>
      <c r="L387" s="9" t="str">
        <f>IF(AND(I387="Yes",'Input data'!I393=""),10,IF(I387="Yes",'Input data'!I393/J387,""))</f>
        <v/>
      </c>
      <c r="M387" s="21" t="str">
        <f>IF(AND(I387="Yes",'Input data'!J393=""),2,IF(I387="Yes",'Input data'!J393,""))</f>
        <v/>
      </c>
      <c r="N387" s="4" t="str">
        <f>IF(AND(I387="Yes",'Input data'!K393=""),"No",IF(I387="Yes",'Input data'!K393,""))</f>
        <v/>
      </c>
      <c r="O387" s="6" t="str">
        <f>IF(AND(I387="Yes",'Input data'!L393=""),3.5,IF(I387="Yes",'Input data'!L393,""))</f>
        <v/>
      </c>
      <c r="P387" s="6" t="str">
        <f>IF(AND(I387="Yes",'Input data'!M393=""),0.5,IF(I387="Yes",'Input data'!M393,""))</f>
        <v/>
      </c>
      <c r="Q387" s="21" t="str">
        <f>IF(AND(I387="Yes",'Input data'!N393=""),2,IF(I387="Yes",'Input data'!N393,""))</f>
        <v/>
      </c>
      <c r="R387" s="4" t="str">
        <f>IF(AND(I387="Yes",'Input data'!O393=""),"No",IF(I387="Yes",'Input data'!O393,""))</f>
        <v/>
      </c>
      <c r="S387" s="4" t="str">
        <f>IF(AND(I387="Yes",'Input data'!P393=""),"No",IF(I387="Yes",'Input data'!P393,""))</f>
        <v/>
      </c>
      <c r="T387" s="21" t="str">
        <f>IF(AND(I387="Yes",'Input data'!Q393=""),0,IF(I387="Yes",'Input data'!Q393/J387,""))</f>
        <v/>
      </c>
      <c r="U387" s="22" t="str">
        <f>IF(AND(I387="Yes",'Input data'!R393=""),80,IF(I387="Yes",'Input data'!R393,""))</f>
        <v/>
      </c>
    </row>
    <row r="388" spans="1:21" x14ac:dyDescent="0.3">
      <c r="A388" s="4" t="str">
        <f>IF('Input data'!A394="","",'Input data'!A394)</f>
        <v/>
      </c>
      <c r="B388" s="4" t="str">
        <f>IF('Input data'!B394="","",'Input data'!B394)</f>
        <v/>
      </c>
      <c r="C388" s="4" t="str">
        <f>IF('Input data'!C394="","",'Input data'!C394)</f>
        <v/>
      </c>
      <c r="D388" s="4" t="str">
        <f>IF('Input data'!D394="","",'Input data'!D394)</f>
        <v/>
      </c>
      <c r="E388" s="4" t="str">
        <f>IF('Input data'!E394="","",'Input data'!E394)</f>
        <v/>
      </c>
      <c r="F388" s="4" t="str">
        <f>IF('Input data'!F394="","",'Input data'!F394)</f>
        <v/>
      </c>
      <c r="G388" s="20" t="str">
        <f>IF('Input data'!G394=0,"",'Input data'!G394)</f>
        <v/>
      </c>
      <c r="H388" s="9" t="str">
        <f>IF('Input data'!H394="","",'Input data'!H394)</f>
        <v/>
      </c>
      <c r="I388" s="4" t="str">
        <f t="shared" si="15"/>
        <v>No</v>
      </c>
      <c r="J388" s="20" t="str">
        <f t="shared" si="16"/>
        <v/>
      </c>
      <c r="K388" s="9" t="str">
        <f t="shared" si="17"/>
        <v/>
      </c>
      <c r="L388" s="9" t="str">
        <f>IF(AND(I388="Yes",'Input data'!I394=""),10,IF(I388="Yes",'Input data'!I394/J388,""))</f>
        <v/>
      </c>
      <c r="M388" s="21" t="str">
        <f>IF(AND(I388="Yes",'Input data'!J394=""),2,IF(I388="Yes",'Input data'!J394,""))</f>
        <v/>
      </c>
      <c r="N388" s="4" t="str">
        <f>IF(AND(I388="Yes",'Input data'!K394=""),"No",IF(I388="Yes",'Input data'!K394,""))</f>
        <v/>
      </c>
      <c r="O388" s="6" t="str">
        <f>IF(AND(I388="Yes",'Input data'!L394=""),3.5,IF(I388="Yes",'Input data'!L394,""))</f>
        <v/>
      </c>
      <c r="P388" s="6" t="str">
        <f>IF(AND(I388="Yes",'Input data'!M394=""),0.5,IF(I388="Yes",'Input data'!M394,""))</f>
        <v/>
      </c>
      <c r="Q388" s="21" t="str">
        <f>IF(AND(I388="Yes",'Input data'!N394=""),2,IF(I388="Yes",'Input data'!N394,""))</f>
        <v/>
      </c>
      <c r="R388" s="4" t="str">
        <f>IF(AND(I388="Yes",'Input data'!O394=""),"No",IF(I388="Yes",'Input data'!O394,""))</f>
        <v/>
      </c>
      <c r="S388" s="4" t="str">
        <f>IF(AND(I388="Yes",'Input data'!P394=""),"No",IF(I388="Yes",'Input data'!P394,""))</f>
        <v/>
      </c>
      <c r="T388" s="21" t="str">
        <f>IF(AND(I388="Yes",'Input data'!Q394=""),0,IF(I388="Yes",'Input data'!Q394/J388,""))</f>
        <v/>
      </c>
      <c r="U388" s="22" t="str">
        <f>IF(AND(I388="Yes",'Input data'!R394=""),80,IF(I388="Yes",'Input data'!R394,""))</f>
        <v/>
      </c>
    </row>
    <row r="389" spans="1:21" x14ac:dyDescent="0.3">
      <c r="A389" s="4" t="str">
        <f>IF('Input data'!A395="","",'Input data'!A395)</f>
        <v/>
      </c>
      <c r="B389" s="4" t="str">
        <f>IF('Input data'!B395="","",'Input data'!B395)</f>
        <v/>
      </c>
      <c r="C389" s="4" t="str">
        <f>IF('Input data'!C395="","",'Input data'!C395)</f>
        <v/>
      </c>
      <c r="D389" s="4" t="str">
        <f>IF('Input data'!D395="","",'Input data'!D395)</f>
        <v/>
      </c>
      <c r="E389" s="4" t="str">
        <f>IF('Input data'!E395="","",'Input data'!E395)</f>
        <v/>
      </c>
      <c r="F389" s="4" t="str">
        <f>IF('Input data'!F395="","",'Input data'!F395)</f>
        <v/>
      </c>
      <c r="G389" s="20" t="str">
        <f>IF('Input data'!G395=0,"",'Input data'!G395)</f>
        <v/>
      </c>
      <c r="H389" s="9" t="str">
        <f>IF('Input data'!H395="","",'Input data'!H395)</f>
        <v/>
      </c>
      <c r="I389" s="4" t="str">
        <f t="shared" si="15"/>
        <v>No</v>
      </c>
      <c r="J389" s="20" t="str">
        <f t="shared" si="16"/>
        <v/>
      </c>
      <c r="K389" s="9" t="str">
        <f t="shared" si="17"/>
        <v/>
      </c>
      <c r="L389" s="9" t="str">
        <f>IF(AND(I389="Yes",'Input data'!I395=""),10,IF(I389="Yes",'Input data'!I395/J389,""))</f>
        <v/>
      </c>
      <c r="M389" s="21" t="str">
        <f>IF(AND(I389="Yes",'Input data'!J395=""),2,IF(I389="Yes",'Input data'!J395,""))</f>
        <v/>
      </c>
      <c r="N389" s="4" t="str">
        <f>IF(AND(I389="Yes",'Input data'!K395=""),"No",IF(I389="Yes",'Input data'!K395,""))</f>
        <v/>
      </c>
      <c r="O389" s="6" t="str">
        <f>IF(AND(I389="Yes",'Input data'!L395=""),3.5,IF(I389="Yes",'Input data'!L395,""))</f>
        <v/>
      </c>
      <c r="P389" s="6" t="str">
        <f>IF(AND(I389="Yes",'Input data'!M395=""),0.5,IF(I389="Yes",'Input data'!M395,""))</f>
        <v/>
      </c>
      <c r="Q389" s="21" t="str">
        <f>IF(AND(I389="Yes",'Input data'!N395=""),2,IF(I389="Yes",'Input data'!N395,""))</f>
        <v/>
      </c>
      <c r="R389" s="4" t="str">
        <f>IF(AND(I389="Yes",'Input data'!O395=""),"No",IF(I389="Yes",'Input data'!O395,""))</f>
        <v/>
      </c>
      <c r="S389" s="4" t="str">
        <f>IF(AND(I389="Yes",'Input data'!P395=""),"No",IF(I389="Yes",'Input data'!P395,""))</f>
        <v/>
      </c>
      <c r="T389" s="21" t="str">
        <f>IF(AND(I389="Yes",'Input data'!Q395=""),0,IF(I389="Yes",'Input data'!Q395/J389,""))</f>
        <v/>
      </c>
      <c r="U389" s="22" t="str">
        <f>IF(AND(I389="Yes",'Input data'!R395=""),80,IF(I389="Yes",'Input data'!R395,""))</f>
        <v/>
      </c>
    </row>
    <row r="390" spans="1:21" x14ac:dyDescent="0.3">
      <c r="A390" s="4" t="str">
        <f>IF('Input data'!A396="","",'Input data'!A396)</f>
        <v/>
      </c>
      <c r="B390" s="4" t="str">
        <f>IF('Input data'!B396="","",'Input data'!B396)</f>
        <v/>
      </c>
      <c r="C390" s="4" t="str">
        <f>IF('Input data'!C396="","",'Input data'!C396)</f>
        <v/>
      </c>
      <c r="D390" s="4" t="str">
        <f>IF('Input data'!D396="","",'Input data'!D396)</f>
        <v/>
      </c>
      <c r="E390" s="4" t="str">
        <f>IF('Input data'!E396="","",'Input data'!E396)</f>
        <v/>
      </c>
      <c r="F390" s="4" t="str">
        <f>IF('Input data'!F396="","",'Input data'!F396)</f>
        <v/>
      </c>
      <c r="G390" s="20" t="str">
        <f>IF('Input data'!G396=0,"",'Input data'!G396)</f>
        <v/>
      </c>
      <c r="H390" s="9" t="str">
        <f>IF('Input data'!H396="","",'Input data'!H396)</f>
        <v/>
      </c>
      <c r="I390" s="4" t="str">
        <f t="shared" si="15"/>
        <v>No</v>
      </c>
      <c r="J390" s="20" t="str">
        <f t="shared" si="16"/>
        <v/>
      </c>
      <c r="K390" s="9" t="str">
        <f t="shared" si="17"/>
        <v/>
      </c>
      <c r="L390" s="9" t="str">
        <f>IF(AND(I390="Yes",'Input data'!I396=""),10,IF(I390="Yes",'Input data'!I396/J390,""))</f>
        <v/>
      </c>
      <c r="M390" s="21" t="str">
        <f>IF(AND(I390="Yes",'Input data'!J396=""),2,IF(I390="Yes",'Input data'!J396,""))</f>
        <v/>
      </c>
      <c r="N390" s="4" t="str">
        <f>IF(AND(I390="Yes",'Input data'!K396=""),"No",IF(I390="Yes",'Input data'!K396,""))</f>
        <v/>
      </c>
      <c r="O390" s="6" t="str">
        <f>IF(AND(I390="Yes",'Input data'!L396=""),3.5,IF(I390="Yes",'Input data'!L396,""))</f>
        <v/>
      </c>
      <c r="P390" s="6" t="str">
        <f>IF(AND(I390="Yes",'Input data'!M396=""),0.5,IF(I390="Yes",'Input data'!M396,""))</f>
        <v/>
      </c>
      <c r="Q390" s="21" t="str">
        <f>IF(AND(I390="Yes",'Input data'!N396=""),2,IF(I390="Yes",'Input data'!N396,""))</f>
        <v/>
      </c>
      <c r="R390" s="4" t="str">
        <f>IF(AND(I390="Yes",'Input data'!O396=""),"No",IF(I390="Yes",'Input data'!O396,""))</f>
        <v/>
      </c>
      <c r="S390" s="4" t="str">
        <f>IF(AND(I390="Yes",'Input data'!P396=""),"No",IF(I390="Yes",'Input data'!P396,""))</f>
        <v/>
      </c>
      <c r="T390" s="21" t="str">
        <f>IF(AND(I390="Yes",'Input data'!Q396=""),0,IF(I390="Yes",'Input data'!Q396/J390,""))</f>
        <v/>
      </c>
      <c r="U390" s="22" t="str">
        <f>IF(AND(I390="Yes",'Input data'!R396=""),80,IF(I390="Yes",'Input data'!R396,""))</f>
        <v/>
      </c>
    </row>
    <row r="391" spans="1:21" x14ac:dyDescent="0.3">
      <c r="A391" s="4" t="str">
        <f>IF('Input data'!A397="","",'Input data'!A397)</f>
        <v/>
      </c>
      <c r="B391" s="4" t="str">
        <f>IF('Input data'!B397="","",'Input data'!B397)</f>
        <v/>
      </c>
      <c r="C391" s="4" t="str">
        <f>IF('Input data'!C397="","",'Input data'!C397)</f>
        <v/>
      </c>
      <c r="D391" s="4" t="str">
        <f>IF('Input data'!D397="","",'Input data'!D397)</f>
        <v/>
      </c>
      <c r="E391" s="4" t="str">
        <f>IF('Input data'!E397="","",'Input data'!E397)</f>
        <v/>
      </c>
      <c r="F391" s="4" t="str">
        <f>IF('Input data'!F397="","",'Input data'!F397)</f>
        <v/>
      </c>
      <c r="G391" s="20" t="str">
        <f>IF('Input data'!G397=0,"",'Input data'!G397)</f>
        <v/>
      </c>
      <c r="H391" s="9" t="str">
        <f>IF('Input data'!H397="","",'Input data'!H397)</f>
        <v/>
      </c>
      <c r="I391" s="4" t="str">
        <f t="shared" ref="I391:I454" si="18">IF(AND(G391&gt;0,G391&lt;100,H391&gt;0.5,H391&lt;50000.5),"Yes","No")</f>
        <v>No</v>
      </c>
      <c r="J391" s="20" t="str">
        <f t="shared" ref="J391:J454" si="19">IF(I391="Yes",G391,"")</f>
        <v/>
      </c>
      <c r="K391" s="9" t="str">
        <f t="shared" ref="K391:K454" si="20">IF(I391="Yes",H391,"")</f>
        <v/>
      </c>
      <c r="L391" s="9" t="str">
        <f>IF(AND(I391="Yes",'Input data'!I397=""),10,IF(I391="Yes",'Input data'!I397/J391,""))</f>
        <v/>
      </c>
      <c r="M391" s="21" t="str">
        <f>IF(AND(I391="Yes",'Input data'!J397=""),2,IF(I391="Yes",'Input data'!J397,""))</f>
        <v/>
      </c>
      <c r="N391" s="4" t="str">
        <f>IF(AND(I391="Yes",'Input data'!K397=""),"No",IF(I391="Yes",'Input data'!K397,""))</f>
        <v/>
      </c>
      <c r="O391" s="6" t="str">
        <f>IF(AND(I391="Yes",'Input data'!L397=""),3.5,IF(I391="Yes",'Input data'!L397,""))</f>
        <v/>
      </c>
      <c r="P391" s="6" t="str">
        <f>IF(AND(I391="Yes",'Input data'!M397=""),0.5,IF(I391="Yes",'Input data'!M397,""))</f>
        <v/>
      </c>
      <c r="Q391" s="21" t="str">
        <f>IF(AND(I391="Yes",'Input data'!N397=""),2,IF(I391="Yes",'Input data'!N397,""))</f>
        <v/>
      </c>
      <c r="R391" s="4" t="str">
        <f>IF(AND(I391="Yes",'Input data'!O397=""),"No",IF(I391="Yes",'Input data'!O397,""))</f>
        <v/>
      </c>
      <c r="S391" s="4" t="str">
        <f>IF(AND(I391="Yes",'Input data'!P397=""),"No",IF(I391="Yes",'Input data'!P397,""))</f>
        <v/>
      </c>
      <c r="T391" s="21" t="str">
        <f>IF(AND(I391="Yes",'Input data'!Q397=""),0,IF(I391="Yes",'Input data'!Q397/J391,""))</f>
        <v/>
      </c>
      <c r="U391" s="22" t="str">
        <f>IF(AND(I391="Yes",'Input data'!R397=""),80,IF(I391="Yes",'Input data'!R397,""))</f>
        <v/>
      </c>
    </row>
    <row r="392" spans="1:21" x14ac:dyDescent="0.3">
      <c r="A392" s="4" t="str">
        <f>IF('Input data'!A398="","",'Input data'!A398)</f>
        <v/>
      </c>
      <c r="B392" s="4" t="str">
        <f>IF('Input data'!B398="","",'Input data'!B398)</f>
        <v/>
      </c>
      <c r="C392" s="4" t="str">
        <f>IF('Input data'!C398="","",'Input data'!C398)</f>
        <v/>
      </c>
      <c r="D392" s="4" t="str">
        <f>IF('Input data'!D398="","",'Input data'!D398)</f>
        <v/>
      </c>
      <c r="E392" s="4" t="str">
        <f>IF('Input data'!E398="","",'Input data'!E398)</f>
        <v/>
      </c>
      <c r="F392" s="4" t="str">
        <f>IF('Input data'!F398="","",'Input data'!F398)</f>
        <v/>
      </c>
      <c r="G392" s="20" t="str">
        <f>IF('Input data'!G398=0,"",'Input data'!G398)</f>
        <v/>
      </c>
      <c r="H392" s="9" t="str">
        <f>IF('Input data'!H398="","",'Input data'!H398)</f>
        <v/>
      </c>
      <c r="I392" s="4" t="str">
        <f t="shared" si="18"/>
        <v>No</v>
      </c>
      <c r="J392" s="20" t="str">
        <f t="shared" si="19"/>
        <v/>
      </c>
      <c r="K392" s="9" t="str">
        <f t="shared" si="20"/>
        <v/>
      </c>
      <c r="L392" s="9" t="str">
        <f>IF(AND(I392="Yes",'Input data'!I398=""),10,IF(I392="Yes",'Input data'!I398/J392,""))</f>
        <v/>
      </c>
      <c r="M392" s="21" t="str">
        <f>IF(AND(I392="Yes",'Input data'!J398=""),2,IF(I392="Yes",'Input data'!J398,""))</f>
        <v/>
      </c>
      <c r="N392" s="4" t="str">
        <f>IF(AND(I392="Yes",'Input data'!K398=""),"No",IF(I392="Yes",'Input data'!K398,""))</f>
        <v/>
      </c>
      <c r="O392" s="6" t="str">
        <f>IF(AND(I392="Yes",'Input data'!L398=""),3.5,IF(I392="Yes",'Input data'!L398,""))</f>
        <v/>
      </c>
      <c r="P392" s="6" t="str">
        <f>IF(AND(I392="Yes",'Input data'!M398=""),0.5,IF(I392="Yes",'Input data'!M398,""))</f>
        <v/>
      </c>
      <c r="Q392" s="21" t="str">
        <f>IF(AND(I392="Yes",'Input data'!N398=""),2,IF(I392="Yes",'Input data'!N398,""))</f>
        <v/>
      </c>
      <c r="R392" s="4" t="str">
        <f>IF(AND(I392="Yes",'Input data'!O398=""),"No",IF(I392="Yes",'Input data'!O398,""))</f>
        <v/>
      </c>
      <c r="S392" s="4" t="str">
        <f>IF(AND(I392="Yes",'Input data'!P398=""),"No",IF(I392="Yes",'Input data'!P398,""))</f>
        <v/>
      </c>
      <c r="T392" s="21" t="str">
        <f>IF(AND(I392="Yes",'Input data'!Q398=""),0,IF(I392="Yes",'Input data'!Q398/J392,""))</f>
        <v/>
      </c>
      <c r="U392" s="22" t="str">
        <f>IF(AND(I392="Yes",'Input data'!R398=""),80,IF(I392="Yes",'Input data'!R398,""))</f>
        <v/>
      </c>
    </row>
    <row r="393" spans="1:21" x14ac:dyDescent="0.3">
      <c r="A393" s="4" t="str">
        <f>IF('Input data'!A399="","",'Input data'!A399)</f>
        <v/>
      </c>
      <c r="B393" s="4" t="str">
        <f>IF('Input data'!B399="","",'Input data'!B399)</f>
        <v/>
      </c>
      <c r="C393" s="4" t="str">
        <f>IF('Input data'!C399="","",'Input data'!C399)</f>
        <v/>
      </c>
      <c r="D393" s="4" t="str">
        <f>IF('Input data'!D399="","",'Input data'!D399)</f>
        <v/>
      </c>
      <c r="E393" s="4" t="str">
        <f>IF('Input data'!E399="","",'Input data'!E399)</f>
        <v/>
      </c>
      <c r="F393" s="4" t="str">
        <f>IF('Input data'!F399="","",'Input data'!F399)</f>
        <v/>
      </c>
      <c r="G393" s="20" t="str">
        <f>IF('Input data'!G399=0,"",'Input data'!G399)</f>
        <v/>
      </c>
      <c r="H393" s="9" t="str">
        <f>IF('Input data'!H399="","",'Input data'!H399)</f>
        <v/>
      </c>
      <c r="I393" s="4" t="str">
        <f t="shared" si="18"/>
        <v>No</v>
      </c>
      <c r="J393" s="20" t="str">
        <f t="shared" si="19"/>
        <v/>
      </c>
      <c r="K393" s="9" t="str">
        <f t="shared" si="20"/>
        <v/>
      </c>
      <c r="L393" s="9" t="str">
        <f>IF(AND(I393="Yes",'Input data'!I399=""),10,IF(I393="Yes",'Input data'!I399/J393,""))</f>
        <v/>
      </c>
      <c r="M393" s="21" t="str">
        <f>IF(AND(I393="Yes",'Input data'!J399=""),2,IF(I393="Yes",'Input data'!J399,""))</f>
        <v/>
      </c>
      <c r="N393" s="4" t="str">
        <f>IF(AND(I393="Yes",'Input data'!K399=""),"No",IF(I393="Yes",'Input data'!K399,""))</f>
        <v/>
      </c>
      <c r="O393" s="6" t="str">
        <f>IF(AND(I393="Yes",'Input data'!L399=""),3.5,IF(I393="Yes",'Input data'!L399,""))</f>
        <v/>
      </c>
      <c r="P393" s="6" t="str">
        <f>IF(AND(I393="Yes",'Input data'!M399=""),0.5,IF(I393="Yes",'Input data'!M399,""))</f>
        <v/>
      </c>
      <c r="Q393" s="21" t="str">
        <f>IF(AND(I393="Yes",'Input data'!N399=""),2,IF(I393="Yes",'Input data'!N399,""))</f>
        <v/>
      </c>
      <c r="R393" s="4" t="str">
        <f>IF(AND(I393="Yes",'Input data'!O399=""),"No",IF(I393="Yes",'Input data'!O399,""))</f>
        <v/>
      </c>
      <c r="S393" s="4" t="str">
        <f>IF(AND(I393="Yes",'Input data'!P399=""),"No",IF(I393="Yes",'Input data'!P399,""))</f>
        <v/>
      </c>
      <c r="T393" s="21" t="str">
        <f>IF(AND(I393="Yes",'Input data'!Q399=""),0,IF(I393="Yes",'Input data'!Q399/J393,""))</f>
        <v/>
      </c>
      <c r="U393" s="22" t="str">
        <f>IF(AND(I393="Yes",'Input data'!R399=""),80,IF(I393="Yes",'Input data'!R399,""))</f>
        <v/>
      </c>
    </row>
    <row r="394" spans="1:21" x14ac:dyDescent="0.3">
      <c r="A394" s="4" t="str">
        <f>IF('Input data'!A400="","",'Input data'!A400)</f>
        <v/>
      </c>
      <c r="B394" s="4" t="str">
        <f>IF('Input data'!B400="","",'Input data'!B400)</f>
        <v/>
      </c>
      <c r="C394" s="4" t="str">
        <f>IF('Input data'!C400="","",'Input data'!C400)</f>
        <v/>
      </c>
      <c r="D394" s="4" t="str">
        <f>IF('Input data'!D400="","",'Input data'!D400)</f>
        <v/>
      </c>
      <c r="E394" s="4" t="str">
        <f>IF('Input data'!E400="","",'Input data'!E400)</f>
        <v/>
      </c>
      <c r="F394" s="4" t="str">
        <f>IF('Input data'!F400="","",'Input data'!F400)</f>
        <v/>
      </c>
      <c r="G394" s="20" t="str">
        <f>IF('Input data'!G400=0,"",'Input data'!G400)</f>
        <v/>
      </c>
      <c r="H394" s="9" t="str">
        <f>IF('Input data'!H400="","",'Input data'!H400)</f>
        <v/>
      </c>
      <c r="I394" s="4" t="str">
        <f t="shared" si="18"/>
        <v>No</v>
      </c>
      <c r="J394" s="20" t="str">
        <f t="shared" si="19"/>
        <v/>
      </c>
      <c r="K394" s="9" t="str">
        <f t="shared" si="20"/>
        <v/>
      </c>
      <c r="L394" s="9" t="str">
        <f>IF(AND(I394="Yes",'Input data'!I400=""),10,IF(I394="Yes",'Input data'!I400/J394,""))</f>
        <v/>
      </c>
      <c r="M394" s="21" t="str">
        <f>IF(AND(I394="Yes",'Input data'!J400=""),2,IF(I394="Yes",'Input data'!J400,""))</f>
        <v/>
      </c>
      <c r="N394" s="4" t="str">
        <f>IF(AND(I394="Yes",'Input data'!K400=""),"No",IF(I394="Yes",'Input data'!K400,""))</f>
        <v/>
      </c>
      <c r="O394" s="6" t="str">
        <f>IF(AND(I394="Yes",'Input data'!L400=""),3.5,IF(I394="Yes",'Input data'!L400,""))</f>
        <v/>
      </c>
      <c r="P394" s="6" t="str">
        <f>IF(AND(I394="Yes",'Input data'!M400=""),0.5,IF(I394="Yes",'Input data'!M400,""))</f>
        <v/>
      </c>
      <c r="Q394" s="21" t="str">
        <f>IF(AND(I394="Yes",'Input data'!N400=""),2,IF(I394="Yes",'Input data'!N400,""))</f>
        <v/>
      </c>
      <c r="R394" s="4" t="str">
        <f>IF(AND(I394="Yes",'Input data'!O400=""),"No",IF(I394="Yes",'Input data'!O400,""))</f>
        <v/>
      </c>
      <c r="S394" s="4" t="str">
        <f>IF(AND(I394="Yes",'Input data'!P400=""),"No",IF(I394="Yes",'Input data'!P400,""))</f>
        <v/>
      </c>
      <c r="T394" s="21" t="str">
        <f>IF(AND(I394="Yes",'Input data'!Q400=""),0,IF(I394="Yes",'Input data'!Q400/J394,""))</f>
        <v/>
      </c>
      <c r="U394" s="22" t="str">
        <f>IF(AND(I394="Yes",'Input data'!R400=""),80,IF(I394="Yes",'Input data'!R400,""))</f>
        <v/>
      </c>
    </row>
    <row r="395" spans="1:21" x14ac:dyDescent="0.3">
      <c r="A395" s="4" t="str">
        <f>IF('Input data'!A401="","",'Input data'!A401)</f>
        <v/>
      </c>
      <c r="B395" s="4" t="str">
        <f>IF('Input data'!B401="","",'Input data'!B401)</f>
        <v/>
      </c>
      <c r="C395" s="4" t="str">
        <f>IF('Input data'!C401="","",'Input data'!C401)</f>
        <v/>
      </c>
      <c r="D395" s="4" t="str">
        <f>IF('Input data'!D401="","",'Input data'!D401)</f>
        <v/>
      </c>
      <c r="E395" s="4" t="str">
        <f>IF('Input data'!E401="","",'Input data'!E401)</f>
        <v/>
      </c>
      <c r="F395" s="4" t="str">
        <f>IF('Input data'!F401="","",'Input data'!F401)</f>
        <v/>
      </c>
      <c r="G395" s="20" t="str">
        <f>IF('Input data'!G401=0,"",'Input data'!G401)</f>
        <v/>
      </c>
      <c r="H395" s="9" t="str">
        <f>IF('Input data'!H401="","",'Input data'!H401)</f>
        <v/>
      </c>
      <c r="I395" s="4" t="str">
        <f t="shared" si="18"/>
        <v>No</v>
      </c>
      <c r="J395" s="20" t="str">
        <f t="shared" si="19"/>
        <v/>
      </c>
      <c r="K395" s="9" t="str">
        <f t="shared" si="20"/>
        <v/>
      </c>
      <c r="L395" s="9" t="str">
        <f>IF(AND(I395="Yes",'Input data'!I401=""),10,IF(I395="Yes",'Input data'!I401/J395,""))</f>
        <v/>
      </c>
      <c r="M395" s="21" t="str">
        <f>IF(AND(I395="Yes",'Input data'!J401=""),2,IF(I395="Yes",'Input data'!J401,""))</f>
        <v/>
      </c>
      <c r="N395" s="4" t="str">
        <f>IF(AND(I395="Yes",'Input data'!K401=""),"No",IF(I395="Yes",'Input data'!K401,""))</f>
        <v/>
      </c>
      <c r="O395" s="6" t="str">
        <f>IF(AND(I395="Yes",'Input data'!L401=""),3.5,IF(I395="Yes",'Input data'!L401,""))</f>
        <v/>
      </c>
      <c r="P395" s="6" t="str">
        <f>IF(AND(I395="Yes",'Input data'!M401=""),0.5,IF(I395="Yes",'Input data'!M401,""))</f>
        <v/>
      </c>
      <c r="Q395" s="21" t="str">
        <f>IF(AND(I395="Yes",'Input data'!N401=""),2,IF(I395="Yes",'Input data'!N401,""))</f>
        <v/>
      </c>
      <c r="R395" s="4" t="str">
        <f>IF(AND(I395="Yes",'Input data'!O401=""),"No",IF(I395="Yes",'Input data'!O401,""))</f>
        <v/>
      </c>
      <c r="S395" s="4" t="str">
        <f>IF(AND(I395="Yes",'Input data'!P401=""),"No",IF(I395="Yes",'Input data'!P401,""))</f>
        <v/>
      </c>
      <c r="T395" s="21" t="str">
        <f>IF(AND(I395="Yes",'Input data'!Q401=""),0,IF(I395="Yes",'Input data'!Q401/J395,""))</f>
        <v/>
      </c>
      <c r="U395" s="22" t="str">
        <f>IF(AND(I395="Yes",'Input data'!R401=""),80,IF(I395="Yes",'Input data'!R401,""))</f>
        <v/>
      </c>
    </row>
    <row r="396" spans="1:21" x14ac:dyDescent="0.3">
      <c r="A396" s="4" t="str">
        <f>IF('Input data'!A402="","",'Input data'!A402)</f>
        <v/>
      </c>
      <c r="B396" s="4" t="str">
        <f>IF('Input data'!B402="","",'Input data'!B402)</f>
        <v/>
      </c>
      <c r="C396" s="4" t="str">
        <f>IF('Input data'!C402="","",'Input data'!C402)</f>
        <v/>
      </c>
      <c r="D396" s="4" t="str">
        <f>IF('Input data'!D402="","",'Input data'!D402)</f>
        <v/>
      </c>
      <c r="E396" s="4" t="str">
        <f>IF('Input data'!E402="","",'Input data'!E402)</f>
        <v/>
      </c>
      <c r="F396" s="4" t="str">
        <f>IF('Input data'!F402="","",'Input data'!F402)</f>
        <v/>
      </c>
      <c r="G396" s="20" t="str">
        <f>IF('Input data'!G402=0,"",'Input data'!G402)</f>
        <v/>
      </c>
      <c r="H396" s="9" t="str">
        <f>IF('Input data'!H402="","",'Input data'!H402)</f>
        <v/>
      </c>
      <c r="I396" s="4" t="str">
        <f t="shared" si="18"/>
        <v>No</v>
      </c>
      <c r="J396" s="20" t="str">
        <f t="shared" si="19"/>
        <v/>
      </c>
      <c r="K396" s="9" t="str">
        <f t="shared" si="20"/>
        <v/>
      </c>
      <c r="L396" s="9" t="str">
        <f>IF(AND(I396="Yes",'Input data'!I402=""),10,IF(I396="Yes",'Input data'!I402/J396,""))</f>
        <v/>
      </c>
      <c r="M396" s="21" t="str">
        <f>IF(AND(I396="Yes",'Input data'!J402=""),2,IF(I396="Yes",'Input data'!J402,""))</f>
        <v/>
      </c>
      <c r="N396" s="4" t="str">
        <f>IF(AND(I396="Yes",'Input data'!K402=""),"No",IF(I396="Yes",'Input data'!K402,""))</f>
        <v/>
      </c>
      <c r="O396" s="6" t="str">
        <f>IF(AND(I396="Yes",'Input data'!L402=""),3.5,IF(I396="Yes",'Input data'!L402,""))</f>
        <v/>
      </c>
      <c r="P396" s="6" t="str">
        <f>IF(AND(I396="Yes",'Input data'!M402=""),0.5,IF(I396="Yes",'Input data'!M402,""))</f>
        <v/>
      </c>
      <c r="Q396" s="21" t="str">
        <f>IF(AND(I396="Yes",'Input data'!N402=""),2,IF(I396="Yes",'Input data'!N402,""))</f>
        <v/>
      </c>
      <c r="R396" s="4" t="str">
        <f>IF(AND(I396="Yes",'Input data'!O402=""),"No",IF(I396="Yes",'Input data'!O402,""))</f>
        <v/>
      </c>
      <c r="S396" s="4" t="str">
        <f>IF(AND(I396="Yes",'Input data'!P402=""),"No",IF(I396="Yes",'Input data'!P402,""))</f>
        <v/>
      </c>
      <c r="T396" s="21" t="str">
        <f>IF(AND(I396="Yes",'Input data'!Q402=""),0,IF(I396="Yes",'Input data'!Q402/J396,""))</f>
        <v/>
      </c>
      <c r="U396" s="22" t="str">
        <f>IF(AND(I396="Yes",'Input data'!R402=""),80,IF(I396="Yes",'Input data'!R402,""))</f>
        <v/>
      </c>
    </row>
    <row r="397" spans="1:21" x14ac:dyDescent="0.3">
      <c r="A397" s="4" t="str">
        <f>IF('Input data'!A403="","",'Input data'!A403)</f>
        <v/>
      </c>
      <c r="B397" s="4" t="str">
        <f>IF('Input data'!B403="","",'Input data'!B403)</f>
        <v/>
      </c>
      <c r="C397" s="4" t="str">
        <f>IF('Input data'!C403="","",'Input data'!C403)</f>
        <v/>
      </c>
      <c r="D397" s="4" t="str">
        <f>IF('Input data'!D403="","",'Input data'!D403)</f>
        <v/>
      </c>
      <c r="E397" s="4" t="str">
        <f>IF('Input data'!E403="","",'Input data'!E403)</f>
        <v/>
      </c>
      <c r="F397" s="4" t="str">
        <f>IF('Input data'!F403="","",'Input data'!F403)</f>
        <v/>
      </c>
      <c r="G397" s="20" t="str">
        <f>IF('Input data'!G403=0,"",'Input data'!G403)</f>
        <v/>
      </c>
      <c r="H397" s="9" t="str">
        <f>IF('Input data'!H403="","",'Input data'!H403)</f>
        <v/>
      </c>
      <c r="I397" s="4" t="str">
        <f t="shared" si="18"/>
        <v>No</v>
      </c>
      <c r="J397" s="20" t="str">
        <f t="shared" si="19"/>
        <v/>
      </c>
      <c r="K397" s="9" t="str">
        <f t="shared" si="20"/>
        <v/>
      </c>
      <c r="L397" s="9" t="str">
        <f>IF(AND(I397="Yes",'Input data'!I403=""),10,IF(I397="Yes",'Input data'!I403/J397,""))</f>
        <v/>
      </c>
      <c r="M397" s="21" t="str">
        <f>IF(AND(I397="Yes",'Input data'!J403=""),2,IF(I397="Yes",'Input data'!J403,""))</f>
        <v/>
      </c>
      <c r="N397" s="4" t="str">
        <f>IF(AND(I397="Yes",'Input data'!K403=""),"No",IF(I397="Yes",'Input data'!K403,""))</f>
        <v/>
      </c>
      <c r="O397" s="6" t="str">
        <f>IF(AND(I397="Yes",'Input data'!L403=""),3.5,IF(I397="Yes",'Input data'!L403,""))</f>
        <v/>
      </c>
      <c r="P397" s="6" t="str">
        <f>IF(AND(I397="Yes",'Input data'!M403=""),0.5,IF(I397="Yes",'Input data'!M403,""))</f>
        <v/>
      </c>
      <c r="Q397" s="21" t="str">
        <f>IF(AND(I397="Yes",'Input data'!N403=""),2,IF(I397="Yes",'Input data'!N403,""))</f>
        <v/>
      </c>
      <c r="R397" s="4" t="str">
        <f>IF(AND(I397="Yes",'Input data'!O403=""),"No",IF(I397="Yes",'Input data'!O403,""))</f>
        <v/>
      </c>
      <c r="S397" s="4" t="str">
        <f>IF(AND(I397="Yes",'Input data'!P403=""),"No",IF(I397="Yes",'Input data'!P403,""))</f>
        <v/>
      </c>
      <c r="T397" s="21" t="str">
        <f>IF(AND(I397="Yes",'Input data'!Q403=""),0,IF(I397="Yes",'Input data'!Q403/J397,""))</f>
        <v/>
      </c>
      <c r="U397" s="22" t="str">
        <f>IF(AND(I397="Yes",'Input data'!R403=""),80,IF(I397="Yes",'Input data'!R403,""))</f>
        <v/>
      </c>
    </row>
    <row r="398" spans="1:21" x14ac:dyDescent="0.3">
      <c r="A398" s="4" t="str">
        <f>IF('Input data'!A404="","",'Input data'!A404)</f>
        <v/>
      </c>
      <c r="B398" s="4" t="str">
        <f>IF('Input data'!B404="","",'Input data'!B404)</f>
        <v/>
      </c>
      <c r="C398" s="4" t="str">
        <f>IF('Input data'!C404="","",'Input data'!C404)</f>
        <v/>
      </c>
      <c r="D398" s="4" t="str">
        <f>IF('Input data'!D404="","",'Input data'!D404)</f>
        <v/>
      </c>
      <c r="E398" s="4" t="str">
        <f>IF('Input data'!E404="","",'Input data'!E404)</f>
        <v/>
      </c>
      <c r="F398" s="4" t="str">
        <f>IF('Input data'!F404="","",'Input data'!F404)</f>
        <v/>
      </c>
      <c r="G398" s="20" t="str">
        <f>IF('Input data'!G404=0,"",'Input data'!G404)</f>
        <v/>
      </c>
      <c r="H398" s="9" t="str">
        <f>IF('Input data'!H404="","",'Input data'!H404)</f>
        <v/>
      </c>
      <c r="I398" s="4" t="str">
        <f t="shared" si="18"/>
        <v>No</v>
      </c>
      <c r="J398" s="20" t="str">
        <f t="shared" si="19"/>
        <v/>
      </c>
      <c r="K398" s="9" t="str">
        <f t="shared" si="20"/>
        <v/>
      </c>
      <c r="L398" s="9" t="str">
        <f>IF(AND(I398="Yes",'Input data'!I404=""),10,IF(I398="Yes",'Input data'!I404/J398,""))</f>
        <v/>
      </c>
      <c r="M398" s="21" t="str">
        <f>IF(AND(I398="Yes",'Input data'!J404=""),2,IF(I398="Yes",'Input data'!J404,""))</f>
        <v/>
      </c>
      <c r="N398" s="4" t="str">
        <f>IF(AND(I398="Yes",'Input data'!K404=""),"No",IF(I398="Yes",'Input data'!K404,""))</f>
        <v/>
      </c>
      <c r="O398" s="6" t="str">
        <f>IF(AND(I398="Yes",'Input data'!L404=""),3.5,IF(I398="Yes",'Input data'!L404,""))</f>
        <v/>
      </c>
      <c r="P398" s="6" t="str">
        <f>IF(AND(I398="Yes",'Input data'!M404=""),0.5,IF(I398="Yes",'Input data'!M404,""))</f>
        <v/>
      </c>
      <c r="Q398" s="21" t="str">
        <f>IF(AND(I398="Yes",'Input data'!N404=""),2,IF(I398="Yes",'Input data'!N404,""))</f>
        <v/>
      </c>
      <c r="R398" s="4" t="str">
        <f>IF(AND(I398="Yes",'Input data'!O404=""),"No",IF(I398="Yes",'Input data'!O404,""))</f>
        <v/>
      </c>
      <c r="S398" s="4" t="str">
        <f>IF(AND(I398="Yes",'Input data'!P404=""),"No",IF(I398="Yes",'Input data'!P404,""))</f>
        <v/>
      </c>
      <c r="T398" s="21" t="str">
        <f>IF(AND(I398="Yes",'Input data'!Q404=""),0,IF(I398="Yes",'Input data'!Q404/J398,""))</f>
        <v/>
      </c>
      <c r="U398" s="22" t="str">
        <f>IF(AND(I398="Yes",'Input data'!R404=""),80,IF(I398="Yes",'Input data'!R404,""))</f>
        <v/>
      </c>
    </row>
    <row r="399" spans="1:21" x14ac:dyDescent="0.3">
      <c r="A399" s="4" t="str">
        <f>IF('Input data'!A405="","",'Input data'!A405)</f>
        <v/>
      </c>
      <c r="B399" s="4" t="str">
        <f>IF('Input data'!B405="","",'Input data'!B405)</f>
        <v/>
      </c>
      <c r="C399" s="4" t="str">
        <f>IF('Input data'!C405="","",'Input data'!C405)</f>
        <v/>
      </c>
      <c r="D399" s="4" t="str">
        <f>IF('Input data'!D405="","",'Input data'!D405)</f>
        <v/>
      </c>
      <c r="E399" s="4" t="str">
        <f>IF('Input data'!E405="","",'Input data'!E405)</f>
        <v/>
      </c>
      <c r="F399" s="4" t="str">
        <f>IF('Input data'!F405="","",'Input data'!F405)</f>
        <v/>
      </c>
      <c r="G399" s="20" t="str">
        <f>IF('Input data'!G405=0,"",'Input data'!G405)</f>
        <v/>
      </c>
      <c r="H399" s="9" t="str">
        <f>IF('Input data'!H405="","",'Input data'!H405)</f>
        <v/>
      </c>
      <c r="I399" s="4" t="str">
        <f t="shared" si="18"/>
        <v>No</v>
      </c>
      <c r="J399" s="20" t="str">
        <f t="shared" si="19"/>
        <v/>
      </c>
      <c r="K399" s="9" t="str">
        <f t="shared" si="20"/>
        <v/>
      </c>
      <c r="L399" s="9" t="str">
        <f>IF(AND(I399="Yes",'Input data'!I405=""),10,IF(I399="Yes",'Input data'!I405/J399,""))</f>
        <v/>
      </c>
      <c r="M399" s="21" t="str">
        <f>IF(AND(I399="Yes",'Input data'!J405=""),2,IF(I399="Yes",'Input data'!J405,""))</f>
        <v/>
      </c>
      <c r="N399" s="4" t="str">
        <f>IF(AND(I399="Yes",'Input data'!K405=""),"No",IF(I399="Yes",'Input data'!K405,""))</f>
        <v/>
      </c>
      <c r="O399" s="6" t="str">
        <f>IF(AND(I399="Yes",'Input data'!L405=""),3.5,IF(I399="Yes",'Input data'!L405,""))</f>
        <v/>
      </c>
      <c r="P399" s="6" t="str">
        <f>IF(AND(I399="Yes",'Input data'!M405=""),0.5,IF(I399="Yes",'Input data'!M405,""))</f>
        <v/>
      </c>
      <c r="Q399" s="21" t="str">
        <f>IF(AND(I399="Yes",'Input data'!N405=""),2,IF(I399="Yes",'Input data'!N405,""))</f>
        <v/>
      </c>
      <c r="R399" s="4" t="str">
        <f>IF(AND(I399="Yes",'Input data'!O405=""),"No",IF(I399="Yes",'Input data'!O405,""))</f>
        <v/>
      </c>
      <c r="S399" s="4" t="str">
        <f>IF(AND(I399="Yes",'Input data'!P405=""),"No",IF(I399="Yes",'Input data'!P405,""))</f>
        <v/>
      </c>
      <c r="T399" s="21" t="str">
        <f>IF(AND(I399="Yes",'Input data'!Q405=""),0,IF(I399="Yes",'Input data'!Q405/J399,""))</f>
        <v/>
      </c>
      <c r="U399" s="22" t="str">
        <f>IF(AND(I399="Yes",'Input data'!R405=""),80,IF(I399="Yes",'Input data'!R405,""))</f>
        <v/>
      </c>
    </row>
    <row r="400" spans="1:21" x14ac:dyDescent="0.3">
      <c r="A400" s="4" t="str">
        <f>IF('Input data'!A406="","",'Input data'!A406)</f>
        <v/>
      </c>
      <c r="B400" s="4" t="str">
        <f>IF('Input data'!B406="","",'Input data'!B406)</f>
        <v/>
      </c>
      <c r="C400" s="4" t="str">
        <f>IF('Input data'!C406="","",'Input data'!C406)</f>
        <v/>
      </c>
      <c r="D400" s="4" t="str">
        <f>IF('Input data'!D406="","",'Input data'!D406)</f>
        <v/>
      </c>
      <c r="E400" s="4" t="str">
        <f>IF('Input data'!E406="","",'Input data'!E406)</f>
        <v/>
      </c>
      <c r="F400" s="4" t="str">
        <f>IF('Input data'!F406="","",'Input data'!F406)</f>
        <v/>
      </c>
      <c r="G400" s="20" t="str">
        <f>IF('Input data'!G406=0,"",'Input data'!G406)</f>
        <v/>
      </c>
      <c r="H400" s="9" t="str">
        <f>IF('Input data'!H406="","",'Input data'!H406)</f>
        <v/>
      </c>
      <c r="I400" s="4" t="str">
        <f t="shared" si="18"/>
        <v>No</v>
      </c>
      <c r="J400" s="20" t="str">
        <f t="shared" si="19"/>
        <v/>
      </c>
      <c r="K400" s="9" t="str">
        <f t="shared" si="20"/>
        <v/>
      </c>
      <c r="L400" s="9" t="str">
        <f>IF(AND(I400="Yes",'Input data'!I406=""),10,IF(I400="Yes",'Input data'!I406/J400,""))</f>
        <v/>
      </c>
      <c r="M400" s="21" t="str">
        <f>IF(AND(I400="Yes",'Input data'!J406=""),2,IF(I400="Yes",'Input data'!J406,""))</f>
        <v/>
      </c>
      <c r="N400" s="4" t="str">
        <f>IF(AND(I400="Yes",'Input data'!K406=""),"No",IF(I400="Yes",'Input data'!K406,""))</f>
        <v/>
      </c>
      <c r="O400" s="6" t="str">
        <f>IF(AND(I400="Yes",'Input data'!L406=""),3.5,IF(I400="Yes",'Input data'!L406,""))</f>
        <v/>
      </c>
      <c r="P400" s="6" t="str">
        <f>IF(AND(I400="Yes",'Input data'!M406=""),0.5,IF(I400="Yes",'Input data'!M406,""))</f>
        <v/>
      </c>
      <c r="Q400" s="21" t="str">
        <f>IF(AND(I400="Yes",'Input data'!N406=""),2,IF(I400="Yes",'Input data'!N406,""))</f>
        <v/>
      </c>
      <c r="R400" s="4" t="str">
        <f>IF(AND(I400="Yes",'Input data'!O406=""),"No",IF(I400="Yes",'Input data'!O406,""))</f>
        <v/>
      </c>
      <c r="S400" s="4" t="str">
        <f>IF(AND(I400="Yes",'Input data'!P406=""),"No",IF(I400="Yes",'Input data'!P406,""))</f>
        <v/>
      </c>
      <c r="T400" s="21" t="str">
        <f>IF(AND(I400="Yes",'Input data'!Q406=""),0,IF(I400="Yes",'Input data'!Q406/J400,""))</f>
        <v/>
      </c>
      <c r="U400" s="22" t="str">
        <f>IF(AND(I400="Yes",'Input data'!R406=""),80,IF(I400="Yes",'Input data'!R406,""))</f>
        <v/>
      </c>
    </row>
    <row r="401" spans="1:21" x14ac:dyDescent="0.3">
      <c r="A401" s="4" t="str">
        <f>IF('Input data'!A407="","",'Input data'!A407)</f>
        <v/>
      </c>
      <c r="B401" s="4" t="str">
        <f>IF('Input data'!B407="","",'Input data'!B407)</f>
        <v/>
      </c>
      <c r="C401" s="4" t="str">
        <f>IF('Input data'!C407="","",'Input data'!C407)</f>
        <v/>
      </c>
      <c r="D401" s="4" t="str">
        <f>IF('Input data'!D407="","",'Input data'!D407)</f>
        <v/>
      </c>
      <c r="E401" s="4" t="str">
        <f>IF('Input data'!E407="","",'Input data'!E407)</f>
        <v/>
      </c>
      <c r="F401" s="4" t="str">
        <f>IF('Input data'!F407="","",'Input data'!F407)</f>
        <v/>
      </c>
      <c r="G401" s="20" t="str">
        <f>IF('Input data'!G407=0,"",'Input data'!G407)</f>
        <v/>
      </c>
      <c r="H401" s="9" t="str">
        <f>IF('Input data'!H407="","",'Input data'!H407)</f>
        <v/>
      </c>
      <c r="I401" s="4" t="str">
        <f t="shared" si="18"/>
        <v>No</v>
      </c>
      <c r="J401" s="20" t="str">
        <f t="shared" si="19"/>
        <v/>
      </c>
      <c r="K401" s="9" t="str">
        <f t="shared" si="20"/>
        <v/>
      </c>
      <c r="L401" s="9" t="str">
        <f>IF(AND(I401="Yes",'Input data'!I407=""),10,IF(I401="Yes",'Input data'!I407/J401,""))</f>
        <v/>
      </c>
      <c r="M401" s="21" t="str">
        <f>IF(AND(I401="Yes",'Input data'!J407=""),2,IF(I401="Yes",'Input data'!J407,""))</f>
        <v/>
      </c>
      <c r="N401" s="4" t="str">
        <f>IF(AND(I401="Yes",'Input data'!K407=""),"No",IF(I401="Yes",'Input data'!K407,""))</f>
        <v/>
      </c>
      <c r="O401" s="6" t="str">
        <f>IF(AND(I401="Yes",'Input data'!L407=""),3.5,IF(I401="Yes",'Input data'!L407,""))</f>
        <v/>
      </c>
      <c r="P401" s="6" t="str">
        <f>IF(AND(I401="Yes",'Input data'!M407=""),0.5,IF(I401="Yes",'Input data'!M407,""))</f>
        <v/>
      </c>
      <c r="Q401" s="21" t="str">
        <f>IF(AND(I401="Yes",'Input data'!N407=""),2,IF(I401="Yes",'Input data'!N407,""))</f>
        <v/>
      </c>
      <c r="R401" s="4" t="str">
        <f>IF(AND(I401="Yes",'Input data'!O407=""),"No",IF(I401="Yes",'Input data'!O407,""))</f>
        <v/>
      </c>
      <c r="S401" s="4" t="str">
        <f>IF(AND(I401="Yes",'Input data'!P407=""),"No",IF(I401="Yes",'Input data'!P407,""))</f>
        <v/>
      </c>
      <c r="T401" s="21" t="str">
        <f>IF(AND(I401="Yes",'Input data'!Q407=""),0,IF(I401="Yes",'Input data'!Q407/J401,""))</f>
        <v/>
      </c>
      <c r="U401" s="22" t="str">
        <f>IF(AND(I401="Yes",'Input data'!R407=""),80,IF(I401="Yes",'Input data'!R407,""))</f>
        <v/>
      </c>
    </row>
    <row r="402" spans="1:21" x14ac:dyDescent="0.3">
      <c r="A402" s="4" t="str">
        <f>IF('Input data'!A408="","",'Input data'!A408)</f>
        <v/>
      </c>
      <c r="B402" s="4" t="str">
        <f>IF('Input data'!B408="","",'Input data'!B408)</f>
        <v/>
      </c>
      <c r="C402" s="4" t="str">
        <f>IF('Input data'!C408="","",'Input data'!C408)</f>
        <v/>
      </c>
      <c r="D402" s="4" t="str">
        <f>IF('Input data'!D408="","",'Input data'!D408)</f>
        <v/>
      </c>
      <c r="E402" s="4" t="str">
        <f>IF('Input data'!E408="","",'Input data'!E408)</f>
        <v/>
      </c>
      <c r="F402" s="4" t="str">
        <f>IF('Input data'!F408="","",'Input data'!F408)</f>
        <v/>
      </c>
      <c r="G402" s="20" t="str">
        <f>IF('Input data'!G408=0,"",'Input data'!G408)</f>
        <v/>
      </c>
      <c r="H402" s="9" t="str">
        <f>IF('Input data'!H408="","",'Input data'!H408)</f>
        <v/>
      </c>
      <c r="I402" s="4" t="str">
        <f t="shared" si="18"/>
        <v>No</v>
      </c>
      <c r="J402" s="20" t="str">
        <f t="shared" si="19"/>
        <v/>
      </c>
      <c r="K402" s="9" t="str">
        <f t="shared" si="20"/>
        <v/>
      </c>
      <c r="L402" s="9" t="str">
        <f>IF(AND(I402="Yes",'Input data'!I408=""),10,IF(I402="Yes",'Input data'!I408/J402,""))</f>
        <v/>
      </c>
      <c r="M402" s="21" t="str">
        <f>IF(AND(I402="Yes",'Input data'!J408=""),2,IF(I402="Yes",'Input data'!J408,""))</f>
        <v/>
      </c>
      <c r="N402" s="4" t="str">
        <f>IF(AND(I402="Yes",'Input data'!K408=""),"No",IF(I402="Yes",'Input data'!K408,""))</f>
        <v/>
      </c>
      <c r="O402" s="6" t="str">
        <f>IF(AND(I402="Yes",'Input data'!L408=""),3.5,IF(I402="Yes",'Input data'!L408,""))</f>
        <v/>
      </c>
      <c r="P402" s="6" t="str">
        <f>IF(AND(I402="Yes",'Input data'!M408=""),0.5,IF(I402="Yes",'Input data'!M408,""))</f>
        <v/>
      </c>
      <c r="Q402" s="21" t="str">
        <f>IF(AND(I402="Yes",'Input data'!N408=""),2,IF(I402="Yes",'Input data'!N408,""))</f>
        <v/>
      </c>
      <c r="R402" s="4" t="str">
        <f>IF(AND(I402="Yes",'Input data'!O408=""),"No",IF(I402="Yes",'Input data'!O408,""))</f>
        <v/>
      </c>
      <c r="S402" s="4" t="str">
        <f>IF(AND(I402="Yes",'Input data'!P408=""),"No",IF(I402="Yes",'Input data'!P408,""))</f>
        <v/>
      </c>
      <c r="T402" s="21" t="str">
        <f>IF(AND(I402="Yes",'Input data'!Q408=""),0,IF(I402="Yes",'Input data'!Q408/J402,""))</f>
        <v/>
      </c>
      <c r="U402" s="22" t="str">
        <f>IF(AND(I402="Yes",'Input data'!R408=""),80,IF(I402="Yes",'Input data'!R408,""))</f>
        <v/>
      </c>
    </row>
    <row r="403" spans="1:21" x14ac:dyDescent="0.3">
      <c r="A403" s="4" t="str">
        <f>IF('Input data'!A409="","",'Input data'!A409)</f>
        <v/>
      </c>
      <c r="B403" s="4" t="str">
        <f>IF('Input data'!B409="","",'Input data'!B409)</f>
        <v/>
      </c>
      <c r="C403" s="4" t="str">
        <f>IF('Input data'!C409="","",'Input data'!C409)</f>
        <v/>
      </c>
      <c r="D403" s="4" t="str">
        <f>IF('Input data'!D409="","",'Input data'!D409)</f>
        <v/>
      </c>
      <c r="E403" s="4" t="str">
        <f>IF('Input data'!E409="","",'Input data'!E409)</f>
        <v/>
      </c>
      <c r="F403" s="4" t="str">
        <f>IF('Input data'!F409="","",'Input data'!F409)</f>
        <v/>
      </c>
      <c r="G403" s="20" t="str">
        <f>IF('Input data'!G409=0,"",'Input data'!G409)</f>
        <v/>
      </c>
      <c r="H403" s="9" t="str">
        <f>IF('Input data'!H409="","",'Input data'!H409)</f>
        <v/>
      </c>
      <c r="I403" s="4" t="str">
        <f t="shared" si="18"/>
        <v>No</v>
      </c>
      <c r="J403" s="20" t="str">
        <f t="shared" si="19"/>
        <v/>
      </c>
      <c r="K403" s="9" t="str">
        <f t="shared" si="20"/>
        <v/>
      </c>
      <c r="L403" s="9" t="str">
        <f>IF(AND(I403="Yes",'Input data'!I409=""),10,IF(I403="Yes",'Input data'!I409/J403,""))</f>
        <v/>
      </c>
      <c r="M403" s="21" t="str">
        <f>IF(AND(I403="Yes",'Input data'!J409=""),2,IF(I403="Yes",'Input data'!J409,""))</f>
        <v/>
      </c>
      <c r="N403" s="4" t="str">
        <f>IF(AND(I403="Yes",'Input data'!K409=""),"No",IF(I403="Yes",'Input data'!K409,""))</f>
        <v/>
      </c>
      <c r="O403" s="6" t="str">
        <f>IF(AND(I403="Yes",'Input data'!L409=""),3.5,IF(I403="Yes",'Input data'!L409,""))</f>
        <v/>
      </c>
      <c r="P403" s="6" t="str">
        <f>IF(AND(I403="Yes",'Input data'!M409=""),0.5,IF(I403="Yes",'Input data'!M409,""))</f>
        <v/>
      </c>
      <c r="Q403" s="21" t="str">
        <f>IF(AND(I403="Yes",'Input data'!N409=""),2,IF(I403="Yes",'Input data'!N409,""))</f>
        <v/>
      </c>
      <c r="R403" s="4" t="str">
        <f>IF(AND(I403="Yes",'Input data'!O409=""),"No",IF(I403="Yes",'Input data'!O409,""))</f>
        <v/>
      </c>
      <c r="S403" s="4" t="str">
        <f>IF(AND(I403="Yes",'Input data'!P409=""),"No",IF(I403="Yes",'Input data'!P409,""))</f>
        <v/>
      </c>
      <c r="T403" s="21" t="str">
        <f>IF(AND(I403="Yes",'Input data'!Q409=""),0,IF(I403="Yes",'Input data'!Q409/J403,""))</f>
        <v/>
      </c>
      <c r="U403" s="22" t="str">
        <f>IF(AND(I403="Yes",'Input data'!R409=""),80,IF(I403="Yes",'Input data'!R409,""))</f>
        <v/>
      </c>
    </row>
    <row r="404" spans="1:21" x14ac:dyDescent="0.3">
      <c r="A404" s="4" t="str">
        <f>IF('Input data'!A410="","",'Input data'!A410)</f>
        <v/>
      </c>
      <c r="B404" s="4" t="str">
        <f>IF('Input data'!B410="","",'Input data'!B410)</f>
        <v/>
      </c>
      <c r="C404" s="4" t="str">
        <f>IF('Input data'!C410="","",'Input data'!C410)</f>
        <v/>
      </c>
      <c r="D404" s="4" t="str">
        <f>IF('Input data'!D410="","",'Input data'!D410)</f>
        <v/>
      </c>
      <c r="E404" s="4" t="str">
        <f>IF('Input data'!E410="","",'Input data'!E410)</f>
        <v/>
      </c>
      <c r="F404" s="4" t="str">
        <f>IF('Input data'!F410="","",'Input data'!F410)</f>
        <v/>
      </c>
      <c r="G404" s="20" t="str">
        <f>IF('Input data'!G410=0,"",'Input data'!G410)</f>
        <v/>
      </c>
      <c r="H404" s="9" t="str">
        <f>IF('Input data'!H410="","",'Input data'!H410)</f>
        <v/>
      </c>
      <c r="I404" s="4" t="str">
        <f t="shared" si="18"/>
        <v>No</v>
      </c>
      <c r="J404" s="20" t="str">
        <f t="shared" si="19"/>
        <v/>
      </c>
      <c r="K404" s="9" t="str">
        <f t="shared" si="20"/>
        <v/>
      </c>
      <c r="L404" s="9" t="str">
        <f>IF(AND(I404="Yes",'Input data'!I410=""),10,IF(I404="Yes",'Input data'!I410/J404,""))</f>
        <v/>
      </c>
      <c r="M404" s="21" t="str">
        <f>IF(AND(I404="Yes",'Input data'!J410=""),2,IF(I404="Yes",'Input data'!J410,""))</f>
        <v/>
      </c>
      <c r="N404" s="4" t="str">
        <f>IF(AND(I404="Yes",'Input data'!K410=""),"No",IF(I404="Yes",'Input data'!K410,""))</f>
        <v/>
      </c>
      <c r="O404" s="6" t="str">
        <f>IF(AND(I404="Yes",'Input data'!L410=""),3.5,IF(I404="Yes",'Input data'!L410,""))</f>
        <v/>
      </c>
      <c r="P404" s="6" t="str">
        <f>IF(AND(I404="Yes",'Input data'!M410=""),0.5,IF(I404="Yes",'Input data'!M410,""))</f>
        <v/>
      </c>
      <c r="Q404" s="21" t="str">
        <f>IF(AND(I404="Yes",'Input data'!N410=""),2,IF(I404="Yes",'Input data'!N410,""))</f>
        <v/>
      </c>
      <c r="R404" s="4" t="str">
        <f>IF(AND(I404="Yes",'Input data'!O410=""),"No",IF(I404="Yes",'Input data'!O410,""))</f>
        <v/>
      </c>
      <c r="S404" s="4" t="str">
        <f>IF(AND(I404="Yes",'Input data'!P410=""),"No",IF(I404="Yes",'Input data'!P410,""))</f>
        <v/>
      </c>
      <c r="T404" s="21" t="str">
        <f>IF(AND(I404="Yes",'Input data'!Q410=""),0,IF(I404="Yes",'Input data'!Q410/J404,""))</f>
        <v/>
      </c>
      <c r="U404" s="22" t="str">
        <f>IF(AND(I404="Yes",'Input data'!R410=""),80,IF(I404="Yes",'Input data'!R410,""))</f>
        <v/>
      </c>
    </row>
    <row r="405" spans="1:21" x14ac:dyDescent="0.3">
      <c r="A405" s="4" t="str">
        <f>IF('Input data'!A411="","",'Input data'!A411)</f>
        <v/>
      </c>
      <c r="B405" s="4" t="str">
        <f>IF('Input data'!B411="","",'Input data'!B411)</f>
        <v/>
      </c>
      <c r="C405" s="4" t="str">
        <f>IF('Input data'!C411="","",'Input data'!C411)</f>
        <v/>
      </c>
      <c r="D405" s="4" t="str">
        <f>IF('Input data'!D411="","",'Input data'!D411)</f>
        <v/>
      </c>
      <c r="E405" s="4" t="str">
        <f>IF('Input data'!E411="","",'Input data'!E411)</f>
        <v/>
      </c>
      <c r="F405" s="4" t="str">
        <f>IF('Input data'!F411="","",'Input data'!F411)</f>
        <v/>
      </c>
      <c r="G405" s="20" t="str">
        <f>IF('Input data'!G411=0,"",'Input data'!G411)</f>
        <v/>
      </c>
      <c r="H405" s="9" t="str">
        <f>IF('Input data'!H411="","",'Input data'!H411)</f>
        <v/>
      </c>
      <c r="I405" s="4" t="str">
        <f t="shared" si="18"/>
        <v>No</v>
      </c>
      <c r="J405" s="20" t="str">
        <f t="shared" si="19"/>
        <v/>
      </c>
      <c r="K405" s="9" t="str">
        <f t="shared" si="20"/>
        <v/>
      </c>
      <c r="L405" s="9" t="str">
        <f>IF(AND(I405="Yes",'Input data'!I411=""),10,IF(I405="Yes",'Input data'!I411/J405,""))</f>
        <v/>
      </c>
      <c r="M405" s="21" t="str">
        <f>IF(AND(I405="Yes",'Input data'!J411=""),2,IF(I405="Yes",'Input data'!J411,""))</f>
        <v/>
      </c>
      <c r="N405" s="4" t="str">
        <f>IF(AND(I405="Yes",'Input data'!K411=""),"No",IF(I405="Yes",'Input data'!K411,""))</f>
        <v/>
      </c>
      <c r="O405" s="6" t="str">
        <f>IF(AND(I405="Yes",'Input data'!L411=""),3.5,IF(I405="Yes",'Input data'!L411,""))</f>
        <v/>
      </c>
      <c r="P405" s="6" t="str">
        <f>IF(AND(I405="Yes",'Input data'!M411=""),0.5,IF(I405="Yes",'Input data'!M411,""))</f>
        <v/>
      </c>
      <c r="Q405" s="21" t="str">
        <f>IF(AND(I405="Yes",'Input data'!N411=""),2,IF(I405="Yes",'Input data'!N411,""))</f>
        <v/>
      </c>
      <c r="R405" s="4" t="str">
        <f>IF(AND(I405="Yes",'Input data'!O411=""),"No",IF(I405="Yes",'Input data'!O411,""))</f>
        <v/>
      </c>
      <c r="S405" s="4" t="str">
        <f>IF(AND(I405="Yes",'Input data'!P411=""),"No",IF(I405="Yes",'Input data'!P411,""))</f>
        <v/>
      </c>
      <c r="T405" s="21" t="str">
        <f>IF(AND(I405="Yes",'Input data'!Q411=""),0,IF(I405="Yes",'Input data'!Q411/J405,""))</f>
        <v/>
      </c>
      <c r="U405" s="22" t="str">
        <f>IF(AND(I405="Yes",'Input data'!R411=""),80,IF(I405="Yes",'Input data'!R411,""))</f>
        <v/>
      </c>
    </row>
    <row r="406" spans="1:21" x14ac:dyDescent="0.3">
      <c r="A406" s="4" t="str">
        <f>IF('Input data'!A412="","",'Input data'!A412)</f>
        <v/>
      </c>
      <c r="B406" s="4" t="str">
        <f>IF('Input data'!B412="","",'Input data'!B412)</f>
        <v/>
      </c>
      <c r="C406" s="4" t="str">
        <f>IF('Input data'!C412="","",'Input data'!C412)</f>
        <v/>
      </c>
      <c r="D406" s="4" t="str">
        <f>IF('Input data'!D412="","",'Input data'!D412)</f>
        <v/>
      </c>
      <c r="E406" s="4" t="str">
        <f>IF('Input data'!E412="","",'Input data'!E412)</f>
        <v/>
      </c>
      <c r="F406" s="4" t="str">
        <f>IF('Input data'!F412="","",'Input data'!F412)</f>
        <v/>
      </c>
      <c r="G406" s="20" t="str">
        <f>IF('Input data'!G412=0,"",'Input data'!G412)</f>
        <v/>
      </c>
      <c r="H406" s="9" t="str">
        <f>IF('Input data'!H412="","",'Input data'!H412)</f>
        <v/>
      </c>
      <c r="I406" s="4" t="str">
        <f t="shared" si="18"/>
        <v>No</v>
      </c>
      <c r="J406" s="20" t="str">
        <f t="shared" si="19"/>
        <v/>
      </c>
      <c r="K406" s="9" t="str">
        <f t="shared" si="20"/>
        <v/>
      </c>
      <c r="L406" s="9" t="str">
        <f>IF(AND(I406="Yes",'Input data'!I412=""),10,IF(I406="Yes",'Input data'!I412/J406,""))</f>
        <v/>
      </c>
      <c r="M406" s="21" t="str">
        <f>IF(AND(I406="Yes",'Input data'!J412=""),2,IF(I406="Yes",'Input data'!J412,""))</f>
        <v/>
      </c>
      <c r="N406" s="4" t="str">
        <f>IF(AND(I406="Yes",'Input data'!K412=""),"No",IF(I406="Yes",'Input data'!K412,""))</f>
        <v/>
      </c>
      <c r="O406" s="6" t="str">
        <f>IF(AND(I406="Yes",'Input data'!L412=""),3.5,IF(I406="Yes",'Input data'!L412,""))</f>
        <v/>
      </c>
      <c r="P406" s="6" t="str">
        <f>IF(AND(I406="Yes",'Input data'!M412=""),0.5,IF(I406="Yes",'Input data'!M412,""))</f>
        <v/>
      </c>
      <c r="Q406" s="21" t="str">
        <f>IF(AND(I406="Yes",'Input data'!N412=""),2,IF(I406="Yes",'Input data'!N412,""))</f>
        <v/>
      </c>
      <c r="R406" s="4" t="str">
        <f>IF(AND(I406="Yes",'Input data'!O412=""),"No",IF(I406="Yes",'Input data'!O412,""))</f>
        <v/>
      </c>
      <c r="S406" s="4" t="str">
        <f>IF(AND(I406="Yes",'Input data'!P412=""),"No",IF(I406="Yes",'Input data'!P412,""))</f>
        <v/>
      </c>
      <c r="T406" s="21" t="str">
        <f>IF(AND(I406="Yes",'Input data'!Q412=""),0,IF(I406="Yes",'Input data'!Q412/J406,""))</f>
        <v/>
      </c>
      <c r="U406" s="22" t="str">
        <f>IF(AND(I406="Yes",'Input data'!R412=""),80,IF(I406="Yes",'Input data'!R412,""))</f>
        <v/>
      </c>
    </row>
    <row r="407" spans="1:21" x14ac:dyDescent="0.3">
      <c r="A407" s="4" t="str">
        <f>IF('Input data'!A413="","",'Input data'!A413)</f>
        <v/>
      </c>
      <c r="B407" s="4" t="str">
        <f>IF('Input data'!B413="","",'Input data'!B413)</f>
        <v/>
      </c>
      <c r="C407" s="4" t="str">
        <f>IF('Input data'!C413="","",'Input data'!C413)</f>
        <v/>
      </c>
      <c r="D407" s="4" t="str">
        <f>IF('Input data'!D413="","",'Input data'!D413)</f>
        <v/>
      </c>
      <c r="E407" s="4" t="str">
        <f>IF('Input data'!E413="","",'Input data'!E413)</f>
        <v/>
      </c>
      <c r="F407" s="4" t="str">
        <f>IF('Input data'!F413="","",'Input data'!F413)</f>
        <v/>
      </c>
      <c r="G407" s="20" t="str">
        <f>IF('Input data'!G413=0,"",'Input data'!G413)</f>
        <v/>
      </c>
      <c r="H407" s="9" t="str">
        <f>IF('Input data'!H413="","",'Input data'!H413)</f>
        <v/>
      </c>
      <c r="I407" s="4" t="str">
        <f t="shared" si="18"/>
        <v>No</v>
      </c>
      <c r="J407" s="20" t="str">
        <f t="shared" si="19"/>
        <v/>
      </c>
      <c r="K407" s="9" t="str">
        <f t="shared" si="20"/>
        <v/>
      </c>
      <c r="L407" s="9" t="str">
        <f>IF(AND(I407="Yes",'Input data'!I413=""),10,IF(I407="Yes",'Input data'!I413/J407,""))</f>
        <v/>
      </c>
      <c r="M407" s="21" t="str">
        <f>IF(AND(I407="Yes",'Input data'!J413=""),2,IF(I407="Yes",'Input data'!J413,""))</f>
        <v/>
      </c>
      <c r="N407" s="4" t="str">
        <f>IF(AND(I407="Yes",'Input data'!K413=""),"No",IF(I407="Yes",'Input data'!K413,""))</f>
        <v/>
      </c>
      <c r="O407" s="6" t="str">
        <f>IF(AND(I407="Yes",'Input data'!L413=""),3.5,IF(I407="Yes",'Input data'!L413,""))</f>
        <v/>
      </c>
      <c r="P407" s="6" t="str">
        <f>IF(AND(I407="Yes",'Input data'!M413=""),0.5,IF(I407="Yes",'Input data'!M413,""))</f>
        <v/>
      </c>
      <c r="Q407" s="21" t="str">
        <f>IF(AND(I407="Yes",'Input data'!N413=""),2,IF(I407="Yes",'Input data'!N413,""))</f>
        <v/>
      </c>
      <c r="R407" s="4" t="str">
        <f>IF(AND(I407="Yes",'Input data'!O413=""),"No",IF(I407="Yes",'Input data'!O413,""))</f>
        <v/>
      </c>
      <c r="S407" s="4" t="str">
        <f>IF(AND(I407="Yes",'Input data'!P413=""),"No",IF(I407="Yes",'Input data'!P413,""))</f>
        <v/>
      </c>
      <c r="T407" s="21" t="str">
        <f>IF(AND(I407="Yes",'Input data'!Q413=""),0,IF(I407="Yes",'Input data'!Q413/J407,""))</f>
        <v/>
      </c>
      <c r="U407" s="22" t="str">
        <f>IF(AND(I407="Yes",'Input data'!R413=""),80,IF(I407="Yes",'Input data'!R413,""))</f>
        <v/>
      </c>
    </row>
    <row r="408" spans="1:21" x14ac:dyDescent="0.3">
      <c r="A408" s="4" t="str">
        <f>IF('Input data'!A414="","",'Input data'!A414)</f>
        <v/>
      </c>
      <c r="B408" s="4" t="str">
        <f>IF('Input data'!B414="","",'Input data'!B414)</f>
        <v/>
      </c>
      <c r="C408" s="4" t="str">
        <f>IF('Input data'!C414="","",'Input data'!C414)</f>
        <v/>
      </c>
      <c r="D408" s="4" t="str">
        <f>IF('Input data'!D414="","",'Input data'!D414)</f>
        <v/>
      </c>
      <c r="E408" s="4" t="str">
        <f>IF('Input data'!E414="","",'Input data'!E414)</f>
        <v/>
      </c>
      <c r="F408" s="4" t="str">
        <f>IF('Input data'!F414="","",'Input data'!F414)</f>
        <v/>
      </c>
      <c r="G408" s="20" t="str">
        <f>IF('Input data'!G414=0,"",'Input data'!G414)</f>
        <v/>
      </c>
      <c r="H408" s="9" t="str">
        <f>IF('Input data'!H414="","",'Input data'!H414)</f>
        <v/>
      </c>
      <c r="I408" s="4" t="str">
        <f t="shared" si="18"/>
        <v>No</v>
      </c>
      <c r="J408" s="20" t="str">
        <f t="shared" si="19"/>
        <v/>
      </c>
      <c r="K408" s="9" t="str">
        <f t="shared" si="20"/>
        <v/>
      </c>
      <c r="L408" s="9" t="str">
        <f>IF(AND(I408="Yes",'Input data'!I414=""),10,IF(I408="Yes",'Input data'!I414/J408,""))</f>
        <v/>
      </c>
      <c r="M408" s="21" t="str">
        <f>IF(AND(I408="Yes",'Input data'!J414=""),2,IF(I408="Yes",'Input data'!J414,""))</f>
        <v/>
      </c>
      <c r="N408" s="4" t="str">
        <f>IF(AND(I408="Yes",'Input data'!K414=""),"No",IF(I408="Yes",'Input data'!K414,""))</f>
        <v/>
      </c>
      <c r="O408" s="6" t="str">
        <f>IF(AND(I408="Yes",'Input data'!L414=""),3.5,IF(I408="Yes",'Input data'!L414,""))</f>
        <v/>
      </c>
      <c r="P408" s="6" t="str">
        <f>IF(AND(I408="Yes",'Input data'!M414=""),0.5,IF(I408="Yes",'Input data'!M414,""))</f>
        <v/>
      </c>
      <c r="Q408" s="21" t="str">
        <f>IF(AND(I408="Yes",'Input data'!N414=""),2,IF(I408="Yes",'Input data'!N414,""))</f>
        <v/>
      </c>
      <c r="R408" s="4" t="str">
        <f>IF(AND(I408="Yes",'Input data'!O414=""),"No",IF(I408="Yes",'Input data'!O414,""))</f>
        <v/>
      </c>
      <c r="S408" s="4" t="str">
        <f>IF(AND(I408="Yes",'Input data'!P414=""),"No",IF(I408="Yes",'Input data'!P414,""))</f>
        <v/>
      </c>
      <c r="T408" s="21" t="str">
        <f>IF(AND(I408="Yes",'Input data'!Q414=""),0,IF(I408="Yes",'Input data'!Q414/J408,""))</f>
        <v/>
      </c>
      <c r="U408" s="22" t="str">
        <f>IF(AND(I408="Yes",'Input data'!R414=""),80,IF(I408="Yes",'Input data'!R414,""))</f>
        <v/>
      </c>
    </row>
    <row r="409" spans="1:21" x14ac:dyDescent="0.3">
      <c r="A409" s="4" t="str">
        <f>IF('Input data'!A415="","",'Input data'!A415)</f>
        <v/>
      </c>
      <c r="B409" s="4" t="str">
        <f>IF('Input data'!B415="","",'Input data'!B415)</f>
        <v/>
      </c>
      <c r="C409" s="4" t="str">
        <f>IF('Input data'!C415="","",'Input data'!C415)</f>
        <v/>
      </c>
      <c r="D409" s="4" t="str">
        <f>IF('Input data'!D415="","",'Input data'!D415)</f>
        <v/>
      </c>
      <c r="E409" s="4" t="str">
        <f>IF('Input data'!E415="","",'Input data'!E415)</f>
        <v/>
      </c>
      <c r="F409" s="4" t="str">
        <f>IF('Input data'!F415="","",'Input data'!F415)</f>
        <v/>
      </c>
      <c r="G409" s="20" t="str">
        <f>IF('Input data'!G415=0,"",'Input data'!G415)</f>
        <v/>
      </c>
      <c r="H409" s="9" t="str">
        <f>IF('Input data'!H415="","",'Input data'!H415)</f>
        <v/>
      </c>
      <c r="I409" s="4" t="str">
        <f t="shared" si="18"/>
        <v>No</v>
      </c>
      <c r="J409" s="20" t="str">
        <f t="shared" si="19"/>
        <v/>
      </c>
      <c r="K409" s="9" t="str">
        <f t="shared" si="20"/>
        <v/>
      </c>
      <c r="L409" s="9" t="str">
        <f>IF(AND(I409="Yes",'Input data'!I415=""),10,IF(I409="Yes",'Input data'!I415/J409,""))</f>
        <v/>
      </c>
      <c r="M409" s="21" t="str">
        <f>IF(AND(I409="Yes",'Input data'!J415=""),2,IF(I409="Yes",'Input data'!J415,""))</f>
        <v/>
      </c>
      <c r="N409" s="4" t="str">
        <f>IF(AND(I409="Yes",'Input data'!K415=""),"No",IF(I409="Yes",'Input data'!K415,""))</f>
        <v/>
      </c>
      <c r="O409" s="6" t="str">
        <f>IF(AND(I409="Yes",'Input data'!L415=""),3.5,IF(I409="Yes",'Input data'!L415,""))</f>
        <v/>
      </c>
      <c r="P409" s="6" t="str">
        <f>IF(AND(I409="Yes",'Input data'!M415=""),0.5,IF(I409="Yes",'Input data'!M415,""))</f>
        <v/>
      </c>
      <c r="Q409" s="21" t="str">
        <f>IF(AND(I409="Yes",'Input data'!N415=""),2,IF(I409="Yes",'Input data'!N415,""))</f>
        <v/>
      </c>
      <c r="R409" s="4" t="str">
        <f>IF(AND(I409="Yes",'Input data'!O415=""),"No",IF(I409="Yes",'Input data'!O415,""))</f>
        <v/>
      </c>
      <c r="S409" s="4" t="str">
        <f>IF(AND(I409="Yes",'Input data'!P415=""),"No",IF(I409="Yes",'Input data'!P415,""))</f>
        <v/>
      </c>
      <c r="T409" s="21" t="str">
        <f>IF(AND(I409="Yes",'Input data'!Q415=""),0,IF(I409="Yes",'Input data'!Q415/J409,""))</f>
        <v/>
      </c>
      <c r="U409" s="22" t="str">
        <f>IF(AND(I409="Yes",'Input data'!R415=""),80,IF(I409="Yes",'Input data'!R415,""))</f>
        <v/>
      </c>
    </row>
    <row r="410" spans="1:21" x14ac:dyDescent="0.3">
      <c r="A410" s="4" t="str">
        <f>IF('Input data'!A416="","",'Input data'!A416)</f>
        <v/>
      </c>
      <c r="B410" s="4" t="str">
        <f>IF('Input data'!B416="","",'Input data'!B416)</f>
        <v/>
      </c>
      <c r="C410" s="4" t="str">
        <f>IF('Input data'!C416="","",'Input data'!C416)</f>
        <v/>
      </c>
      <c r="D410" s="4" t="str">
        <f>IF('Input data'!D416="","",'Input data'!D416)</f>
        <v/>
      </c>
      <c r="E410" s="4" t="str">
        <f>IF('Input data'!E416="","",'Input data'!E416)</f>
        <v/>
      </c>
      <c r="F410" s="4" t="str">
        <f>IF('Input data'!F416="","",'Input data'!F416)</f>
        <v/>
      </c>
      <c r="G410" s="20" t="str">
        <f>IF('Input data'!G416=0,"",'Input data'!G416)</f>
        <v/>
      </c>
      <c r="H410" s="9" t="str">
        <f>IF('Input data'!H416="","",'Input data'!H416)</f>
        <v/>
      </c>
      <c r="I410" s="4" t="str">
        <f t="shared" si="18"/>
        <v>No</v>
      </c>
      <c r="J410" s="20" t="str">
        <f t="shared" si="19"/>
        <v/>
      </c>
      <c r="K410" s="9" t="str">
        <f t="shared" si="20"/>
        <v/>
      </c>
      <c r="L410" s="9" t="str">
        <f>IF(AND(I410="Yes",'Input data'!I416=""),10,IF(I410="Yes",'Input data'!I416/J410,""))</f>
        <v/>
      </c>
      <c r="M410" s="21" t="str">
        <f>IF(AND(I410="Yes",'Input data'!J416=""),2,IF(I410="Yes",'Input data'!J416,""))</f>
        <v/>
      </c>
      <c r="N410" s="4" t="str">
        <f>IF(AND(I410="Yes",'Input data'!K416=""),"No",IF(I410="Yes",'Input data'!K416,""))</f>
        <v/>
      </c>
      <c r="O410" s="6" t="str">
        <f>IF(AND(I410="Yes",'Input data'!L416=""),3.5,IF(I410="Yes",'Input data'!L416,""))</f>
        <v/>
      </c>
      <c r="P410" s="6" t="str">
        <f>IF(AND(I410="Yes",'Input data'!M416=""),0.5,IF(I410="Yes",'Input data'!M416,""))</f>
        <v/>
      </c>
      <c r="Q410" s="21" t="str">
        <f>IF(AND(I410="Yes",'Input data'!N416=""),2,IF(I410="Yes",'Input data'!N416,""))</f>
        <v/>
      </c>
      <c r="R410" s="4" t="str">
        <f>IF(AND(I410="Yes",'Input data'!O416=""),"No",IF(I410="Yes",'Input data'!O416,""))</f>
        <v/>
      </c>
      <c r="S410" s="4" t="str">
        <f>IF(AND(I410="Yes",'Input data'!P416=""),"No",IF(I410="Yes",'Input data'!P416,""))</f>
        <v/>
      </c>
      <c r="T410" s="21" t="str">
        <f>IF(AND(I410="Yes",'Input data'!Q416=""),0,IF(I410="Yes",'Input data'!Q416/J410,""))</f>
        <v/>
      </c>
      <c r="U410" s="22" t="str">
        <f>IF(AND(I410="Yes",'Input data'!R416=""),80,IF(I410="Yes",'Input data'!R416,""))</f>
        <v/>
      </c>
    </row>
    <row r="411" spans="1:21" x14ac:dyDescent="0.3">
      <c r="A411" s="4" t="str">
        <f>IF('Input data'!A417="","",'Input data'!A417)</f>
        <v/>
      </c>
      <c r="B411" s="4" t="str">
        <f>IF('Input data'!B417="","",'Input data'!B417)</f>
        <v/>
      </c>
      <c r="C411" s="4" t="str">
        <f>IF('Input data'!C417="","",'Input data'!C417)</f>
        <v/>
      </c>
      <c r="D411" s="4" t="str">
        <f>IF('Input data'!D417="","",'Input data'!D417)</f>
        <v/>
      </c>
      <c r="E411" s="4" t="str">
        <f>IF('Input data'!E417="","",'Input data'!E417)</f>
        <v/>
      </c>
      <c r="F411" s="4" t="str">
        <f>IF('Input data'!F417="","",'Input data'!F417)</f>
        <v/>
      </c>
      <c r="G411" s="20" t="str">
        <f>IF('Input data'!G417=0,"",'Input data'!G417)</f>
        <v/>
      </c>
      <c r="H411" s="9" t="str">
        <f>IF('Input data'!H417="","",'Input data'!H417)</f>
        <v/>
      </c>
      <c r="I411" s="4" t="str">
        <f t="shared" si="18"/>
        <v>No</v>
      </c>
      <c r="J411" s="20" t="str">
        <f t="shared" si="19"/>
        <v/>
      </c>
      <c r="K411" s="9" t="str">
        <f t="shared" si="20"/>
        <v/>
      </c>
      <c r="L411" s="9" t="str">
        <f>IF(AND(I411="Yes",'Input data'!I417=""),10,IF(I411="Yes",'Input data'!I417/J411,""))</f>
        <v/>
      </c>
      <c r="M411" s="21" t="str">
        <f>IF(AND(I411="Yes",'Input data'!J417=""),2,IF(I411="Yes",'Input data'!J417,""))</f>
        <v/>
      </c>
      <c r="N411" s="4" t="str">
        <f>IF(AND(I411="Yes",'Input data'!K417=""),"No",IF(I411="Yes",'Input data'!K417,""))</f>
        <v/>
      </c>
      <c r="O411" s="6" t="str">
        <f>IF(AND(I411="Yes",'Input data'!L417=""),3.5,IF(I411="Yes",'Input data'!L417,""))</f>
        <v/>
      </c>
      <c r="P411" s="6" t="str">
        <f>IF(AND(I411="Yes",'Input data'!M417=""),0.5,IF(I411="Yes",'Input data'!M417,""))</f>
        <v/>
      </c>
      <c r="Q411" s="21" t="str">
        <f>IF(AND(I411="Yes",'Input data'!N417=""),2,IF(I411="Yes",'Input data'!N417,""))</f>
        <v/>
      </c>
      <c r="R411" s="4" t="str">
        <f>IF(AND(I411="Yes",'Input data'!O417=""),"No",IF(I411="Yes",'Input data'!O417,""))</f>
        <v/>
      </c>
      <c r="S411" s="4" t="str">
        <f>IF(AND(I411="Yes",'Input data'!P417=""),"No",IF(I411="Yes",'Input data'!P417,""))</f>
        <v/>
      </c>
      <c r="T411" s="21" t="str">
        <f>IF(AND(I411="Yes",'Input data'!Q417=""),0,IF(I411="Yes",'Input data'!Q417/J411,""))</f>
        <v/>
      </c>
      <c r="U411" s="22" t="str">
        <f>IF(AND(I411="Yes",'Input data'!R417=""),80,IF(I411="Yes",'Input data'!R417,""))</f>
        <v/>
      </c>
    </row>
    <row r="412" spans="1:21" x14ac:dyDescent="0.3">
      <c r="A412" s="4" t="str">
        <f>IF('Input data'!A418="","",'Input data'!A418)</f>
        <v/>
      </c>
      <c r="B412" s="4" t="str">
        <f>IF('Input data'!B418="","",'Input data'!B418)</f>
        <v/>
      </c>
      <c r="C412" s="4" t="str">
        <f>IF('Input data'!C418="","",'Input data'!C418)</f>
        <v/>
      </c>
      <c r="D412" s="4" t="str">
        <f>IF('Input data'!D418="","",'Input data'!D418)</f>
        <v/>
      </c>
      <c r="E412" s="4" t="str">
        <f>IF('Input data'!E418="","",'Input data'!E418)</f>
        <v/>
      </c>
      <c r="F412" s="4" t="str">
        <f>IF('Input data'!F418="","",'Input data'!F418)</f>
        <v/>
      </c>
      <c r="G412" s="20" t="str">
        <f>IF('Input data'!G418=0,"",'Input data'!G418)</f>
        <v/>
      </c>
      <c r="H412" s="9" t="str">
        <f>IF('Input data'!H418="","",'Input data'!H418)</f>
        <v/>
      </c>
      <c r="I412" s="4" t="str">
        <f t="shared" si="18"/>
        <v>No</v>
      </c>
      <c r="J412" s="20" t="str">
        <f t="shared" si="19"/>
        <v/>
      </c>
      <c r="K412" s="9" t="str">
        <f t="shared" si="20"/>
        <v/>
      </c>
      <c r="L412" s="9" t="str">
        <f>IF(AND(I412="Yes",'Input data'!I418=""),10,IF(I412="Yes",'Input data'!I418/J412,""))</f>
        <v/>
      </c>
      <c r="M412" s="21" t="str">
        <f>IF(AND(I412="Yes",'Input data'!J418=""),2,IF(I412="Yes",'Input data'!J418,""))</f>
        <v/>
      </c>
      <c r="N412" s="4" t="str">
        <f>IF(AND(I412="Yes",'Input data'!K418=""),"No",IF(I412="Yes",'Input data'!K418,""))</f>
        <v/>
      </c>
      <c r="O412" s="6" t="str">
        <f>IF(AND(I412="Yes",'Input data'!L418=""),3.5,IF(I412="Yes",'Input data'!L418,""))</f>
        <v/>
      </c>
      <c r="P412" s="6" t="str">
        <f>IF(AND(I412="Yes",'Input data'!M418=""),0.5,IF(I412="Yes",'Input data'!M418,""))</f>
        <v/>
      </c>
      <c r="Q412" s="21" t="str">
        <f>IF(AND(I412="Yes",'Input data'!N418=""),2,IF(I412="Yes",'Input data'!N418,""))</f>
        <v/>
      </c>
      <c r="R412" s="4" t="str">
        <f>IF(AND(I412="Yes",'Input data'!O418=""),"No",IF(I412="Yes",'Input data'!O418,""))</f>
        <v/>
      </c>
      <c r="S412" s="4" t="str">
        <f>IF(AND(I412="Yes",'Input data'!P418=""),"No",IF(I412="Yes",'Input data'!P418,""))</f>
        <v/>
      </c>
      <c r="T412" s="21" t="str">
        <f>IF(AND(I412="Yes",'Input data'!Q418=""),0,IF(I412="Yes",'Input data'!Q418/J412,""))</f>
        <v/>
      </c>
      <c r="U412" s="22" t="str">
        <f>IF(AND(I412="Yes",'Input data'!R418=""),80,IF(I412="Yes",'Input data'!R418,""))</f>
        <v/>
      </c>
    </row>
    <row r="413" spans="1:21" x14ac:dyDescent="0.3">
      <c r="A413" s="4" t="str">
        <f>IF('Input data'!A419="","",'Input data'!A419)</f>
        <v/>
      </c>
      <c r="B413" s="4" t="str">
        <f>IF('Input data'!B419="","",'Input data'!B419)</f>
        <v/>
      </c>
      <c r="C413" s="4" t="str">
        <f>IF('Input data'!C419="","",'Input data'!C419)</f>
        <v/>
      </c>
      <c r="D413" s="4" t="str">
        <f>IF('Input data'!D419="","",'Input data'!D419)</f>
        <v/>
      </c>
      <c r="E413" s="4" t="str">
        <f>IF('Input data'!E419="","",'Input data'!E419)</f>
        <v/>
      </c>
      <c r="F413" s="4" t="str">
        <f>IF('Input data'!F419="","",'Input data'!F419)</f>
        <v/>
      </c>
      <c r="G413" s="20" t="str">
        <f>IF('Input data'!G419=0,"",'Input data'!G419)</f>
        <v/>
      </c>
      <c r="H413" s="9" t="str">
        <f>IF('Input data'!H419="","",'Input data'!H419)</f>
        <v/>
      </c>
      <c r="I413" s="4" t="str">
        <f t="shared" si="18"/>
        <v>No</v>
      </c>
      <c r="J413" s="20" t="str">
        <f t="shared" si="19"/>
        <v/>
      </c>
      <c r="K413" s="9" t="str">
        <f t="shared" si="20"/>
        <v/>
      </c>
      <c r="L413" s="9" t="str">
        <f>IF(AND(I413="Yes",'Input data'!I419=""),10,IF(I413="Yes",'Input data'!I419/J413,""))</f>
        <v/>
      </c>
      <c r="M413" s="21" t="str">
        <f>IF(AND(I413="Yes",'Input data'!J419=""),2,IF(I413="Yes",'Input data'!J419,""))</f>
        <v/>
      </c>
      <c r="N413" s="4" t="str">
        <f>IF(AND(I413="Yes",'Input data'!K419=""),"No",IF(I413="Yes",'Input data'!K419,""))</f>
        <v/>
      </c>
      <c r="O413" s="6" t="str">
        <f>IF(AND(I413="Yes",'Input data'!L419=""),3.5,IF(I413="Yes",'Input data'!L419,""))</f>
        <v/>
      </c>
      <c r="P413" s="6" t="str">
        <f>IF(AND(I413="Yes",'Input data'!M419=""),0.5,IF(I413="Yes",'Input data'!M419,""))</f>
        <v/>
      </c>
      <c r="Q413" s="21" t="str">
        <f>IF(AND(I413="Yes",'Input data'!N419=""),2,IF(I413="Yes",'Input data'!N419,""))</f>
        <v/>
      </c>
      <c r="R413" s="4" t="str">
        <f>IF(AND(I413="Yes",'Input data'!O419=""),"No",IF(I413="Yes",'Input data'!O419,""))</f>
        <v/>
      </c>
      <c r="S413" s="4" t="str">
        <f>IF(AND(I413="Yes",'Input data'!P419=""),"No",IF(I413="Yes",'Input data'!P419,""))</f>
        <v/>
      </c>
      <c r="T413" s="21" t="str">
        <f>IF(AND(I413="Yes",'Input data'!Q419=""),0,IF(I413="Yes",'Input data'!Q419/J413,""))</f>
        <v/>
      </c>
      <c r="U413" s="22" t="str">
        <f>IF(AND(I413="Yes",'Input data'!R419=""),80,IF(I413="Yes",'Input data'!R419,""))</f>
        <v/>
      </c>
    </row>
    <row r="414" spans="1:21" x14ac:dyDescent="0.3">
      <c r="A414" s="4" t="str">
        <f>IF('Input data'!A420="","",'Input data'!A420)</f>
        <v/>
      </c>
      <c r="B414" s="4" t="str">
        <f>IF('Input data'!B420="","",'Input data'!B420)</f>
        <v/>
      </c>
      <c r="C414" s="4" t="str">
        <f>IF('Input data'!C420="","",'Input data'!C420)</f>
        <v/>
      </c>
      <c r="D414" s="4" t="str">
        <f>IF('Input data'!D420="","",'Input data'!D420)</f>
        <v/>
      </c>
      <c r="E414" s="4" t="str">
        <f>IF('Input data'!E420="","",'Input data'!E420)</f>
        <v/>
      </c>
      <c r="F414" s="4" t="str">
        <f>IF('Input data'!F420="","",'Input data'!F420)</f>
        <v/>
      </c>
      <c r="G414" s="20" t="str">
        <f>IF('Input data'!G420=0,"",'Input data'!G420)</f>
        <v/>
      </c>
      <c r="H414" s="9" t="str">
        <f>IF('Input data'!H420="","",'Input data'!H420)</f>
        <v/>
      </c>
      <c r="I414" s="4" t="str">
        <f t="shared" si="18"/>
        <v>No</v>
      </c>
      <c r="J414" s="20" t="str">
        <f t="shared" si="19"/>
        <v/>
      </c>
      <c r="K414" s="9" t="str">
        <f t="shared" si="20"/>
        <v/>
      </c>
      <c r="L414" s="9" t="str">
        <f>IF(AND(I414="Yes",'Input data'!I420=""),10,IF(I414="Yes",'Input data'!I420/J414,""))</f>
        <v/>
      </c>
      <c r="M414" s="21" t="str">
        <f>IF(AND(I414="Yes",'Input data'!J420=""),2,IF(I414="Yes",'Input data'!J420,""))</f>
        <v/>
      </c>
      <c r="N414" s="4" t="str">
        <f>IF(AND(I414="Yes",'Input data'!K420=""),"No",IF(I414="Yes",'Input data'!K420,""))</f>
        <v/>
      </c>
      <c r="O414" s="6" t="str">
        <f>IF(AND(I414="Yes",'Input data'!L420=""),3.5,IF(I414="Yes",'Input data'!L420,""))</f>
        <v/>
      </c>
      <c r="P414" s="6" t="str">
        <f>IF(AND(I414="Yes",'Input data'!M420=""),0.5,IF(I414="Yes",'Input data'!M420,""))</f>
        <v/>
      </c>
      <c r="Q414" s="21" t="str">
        <f>IF(AND(I414="Yes",'Input data'!N420=""),2,IF(I414="Yes",'Input data'!N420,""))</f>
        <v/>
      </c>
      <c r="R414" s="4" t="str">
        <f>IF(AND(I414="Yes",'Input data'!O420=""),"No",IF(I414="Yes",'Input data'!O420,""))</f>
        <v/>
      </c>
      <c r="S414" s="4" t="str">
        <f>IF(AND(I414="Yes",'Input data'!P420=""),"No",IF(I414="Yes",'Input data'!P420,""))</f>
        <v/>
      </c>
      <c r="T414" s="21" t="str">
        <f>IF(AND(I414="Yes",'Input data'!Q420=""),0,IF(I414="Yes",'Input data'!Q420/J414,""))</f>
        <v/>
      </c>
      <c r="U414" s="22" t="str">
        <f>IF(AND(I414="Yes",'Input data'!R420=""),80,IF(I414="Yes",'Input data'!R420,""))</f>
        <v/>
      </c>
    </row>
    <row r="415" spans="1:21" x14ac:dyDescent="0.3">
      <c r="A415" s="4" t="str">
        <f>IF('Input data'!A421="","",'Input data'!A421)</f>
        <v/>
      </c>
      <c r="B415" s="4" t="str">
        <f>IF('Input data'!B421="","",'Input data'!B421)</f>
        <v/>
      </c>
      <c r="C415" s="4" t="str">
        <f>IF('Input data'!C421="","",'Input data'!C421)</f>
        <v/>
      </c>
      <c r="D415" s="4" t="str">
        <f>IF('Input data'!D421="","",'Input data'!D421)</f>
        <v/>
      </c>
      <c r="E415" s="4" t="str">
        <f>IF('Input data'!E421="","",'Input data'!E421)</f>
        <v/>
      </c>
      <c r="F415" s="4" t="str">
        <f>IF('Input data'!F421="","",'Input data'!F421)</f>
        <v/>
      </c>
      <c r="G415" s="20" t="str">
        <f>IF('Input data'!G421=0,"",'Input data'!G421)</f>
        <v/>
      </c>
      <c r="H415" s="9" t="str">
        <f>IF('Input data'!H421="","",'Input data'!H421)</f>
        <v/>
      </c>
      <c r="I415" s="4" t="str">
        <f t="shared" si="18"/>
        <v>No</v>
      </c>
      <c r="J415" s="20" t="str">
        <f t="shared" si="19"/>
        <v/>
      </c>
      <c r="K415" s="9" t="str">
        <f t="shared" si="20"/>
        <v/>
      </c>
      <c r="L415" s="9" t="str">
        <f>IF(AND(I415="Yes",'Input data'!I421=""),10,IF(I415="Yes",'Input data'!I421/J415,""))</f>
        <v/>
      </c>
      <c r="M415" s="21" t="str">
        <f>IF(AND(I415="Yes",'Input data'!J421=""),2,IF(I415="Yes",'Input data'!J421,""))</f>
        <v/>
      </c>
      <c r="N415" s="4" t="str">
        <f>IF(AND(I415="Yes",'Input data'!K421=""),"No",IF(I415="Yes",'Input data'!K421,""))</f>
        <v/>
      </c>
      <c r="O415" s="6" t="str">
        <f>IF(AND(I415="Yes",'Input data'!L421=""),3.5,IF(I415="Yes",'Input data'!L421,""))</f>
        <v/>
      </c>
      <c r="P415" s="6" t="str">
        <f>IF(AND(I415="Yes",'Input data'!M421=""),0.5,IF(I415="Yes",'Input data'!M421,""))</f>
        <v/>
      </c>
      <c r="Q415" s="21" t="str">
        <f>IF(AND(I415="Yes",'Input data'!N421=""),2,IF(I415="Yes",'Input data'!N421,""))</f>
        <v/>
      </c>
      <c r="R415" s="4" t="str">
        <f>IF(AND(I415="Yes",'Input data'!O421=""),"No",IF(I415="Yes",'Input data'!O421,""))</f>
        <v/>
      </c>
      <c r="S415" s="4" t="str">
        <f>IF(AND(I415="Yes",'Input data'!P421=""),"No",IF(I415="Yes",'Input data'!P421,""))</f>
        <v/>
      </c>
      <c r="T415" s="21" t="str">
        <f>IF(AND(I415="Yes",'Input data'!Q421=""),0,IF(I415="Yes",'Input data'!Q421/J415,""))</f>
        <v/>
      </c>
      <c r="U415" s="22" t="str">
        <f>IF(AND(I415="Yes",'Input data'!R421=""),80,IF(I415="Yes",'Input data'!R421,""))</f>
        <v/>
      </c>
    </row>
    <row r="416" spans="1:21" x14ac:dyDescent="0.3">
      <c r="A416" s="4" t="str">
        <f>IF('Input data'!A422="","",'Input data'!A422)</f>
        <v/>
      </c>
      <c r="B416" s="4" t="str">
        <f>IF('Input data'!B422="","",'Input data'!B422)</f>
        <v/>
      </c>
      <c r="C416" s="4" t="str">
        <f>IF('Input data'!C422="","",'Input data'!C422)</f>
        <v/>
      </c>
      <c r="D416" s="4" t="str">
        <f>IF('Input data'!D422="","",'Input data'!D422)</f>
        <v/>
      </c>
      <c r="E416" s="4" t="str">
        <f>IF('Input data'!E422="","",'Input data'!E422)</f>
        <v/>
      </c>
      <c r="F416" s="4" t="str">
        <f>IF('Input data'!F422="","",'Input data'!F422)</f>
        <v/>
      </c>
      <c r="G416" s="20" t="str">
        <f>IF('Input data'!G422=0,"",'Input data'!G422)</f>
        <v/>
      </c>
      <c r="H416" s="9" t="str">
        <f>IF('Input data'!H422="","",'Input data'!H422)</f>
        <v/>
      </c>
      <c r="I416" s="4" t="str">
        <f t="shared" si="18"/>
        <v>No</v>
      </c>
      <c r="J416" s="20" t="str">
        <f t="shared" si="19"/>
        <v/>
      </c>
      <c r="K416" s="9" t="str">
        <f t="shared" si="20"/>
        <v/>
      </c>
      <c r="L416" s="9" t="str">
        <f>IF(AND(I416="Yes",'Input data'!I422=""),10,IF(I416="Yes",'Input data'!I422/J416,""))</f>
        <v/>
      </c>
      <c r="M416" s="21" t="str">
        <f>IF(AND(I416="Yes",'Input data'!J422=""),2,IF(I416="Yes",'Input data'!J422,""))</f>
        <v/>
      </c>
      <c r="N416" s="4" t="str">
        <f>IF(AND(I416="Yes",'Input data'!K422=""),"No",IF(I416="Yes",'Input data'!K422,""))</f>
        <v/>
      </c>
      <c r="O416" s="6" t="str">
        <f>IF(AND(I416="Yes",'Input data'!L422=""),3.5,IF(I416="Yes",'Input data'!L422,""))</f>
        <v/>
      </c>
      <c r="P416" s="6" t="str">
        <f>IF(AND(I416="Yes",'Input data'!M422=""),0.5,IF(I416="Yes",'Input data'!M422,""))</f>
        <v/>
      </c>
      <c r="Q416" s="21" t="str">
        <f>IF(AND(I416="Yes",'Input data'!N422=""),2,IF(I416="Yes",'Input data'!N422,""))</f>
        <v/>
      </c>
      <c r="R416" s="4" t="str">
        <f>IF(AND(I416="Yes",'Input data'!O422=""),"No",IF(I416="Yes",'Input data'!O422,""))</f>
        <v/>
      </c>
      <c r="S416" s="4" t="str">
        <f>IF(AND(I416="Yes",'Input data'!P422=""),"No",IF(I416="Yes",'Input data'!P422,""))</f>
        <v/>
      </c>
      <c r="T416" s="21" t="str">
        <f>IF(AND(I416="Yes",'Input data'!Q422=""),0,IF(I416="Yes",'Input data'!Q422/J416,""))</f>
        <v/>
      </c>
      <c r="U416" s="22" t="str">
        <f>IF(AND(I416="Yes",'Input data'!R422=""),80,IF(I416="Yes",'Input data'!R422,""))</f>
        <v/>
      </c>
    </row>
    <row r="417" spans="1:21" x14ac:dyDescent="0.3">
      <c r="A417" s="4" t="str">
        <f>IF('Input data'!A423="","",'Input data'!A423)</f>
        <v/>
      </c>
      <c r="B417" s="4" t="str">
        <f>IF('Input data'!B423="","",'Input data'!B423)</f>
        <v/>
      </c>
      <c r="C417" s="4" t="str">
        <f>IF('Input data'!C423="","",'Input data'!C423)</f>
        <v/>
      </c>
      <c r="D417" s="4" t="str">
        <f>IF('Input data'!D423="","",'Input data'!D423)</f>
        <v/>
      </c>
      <c r="E417" s="4" t="str">
        <f>IF('Input data'!E423="","",'Input data'!E423)</f>
        <v/>
      </c>
      <c r="F417" s="4" t="str">
        <f>IF('Input data'!F423="","",'Input data'!F423)</f>
        <v/>
      </c>
      <c r="G417" s="20" t="str">
        <f>IF('Input data'!G423=0,"",'Input data'!G423)</f>
        <v/>
      </c>
      <c r="H417" s="9" t="str">
        <f>IF('Input data'!H423="","",'Input data'!H423)</f>
        <v/>
      </c>
      <c r="I417" s="4" t="str">
        <f t="shared" si="18"/>
        <v>No</v>
      </c>
      <c r="J417" s="20" t="str">
        <f t="shared" si="19"/>
        <v/>
      </c>
      <c r="K417" s="9" t="str">
        <f t="shared" si="20"/>
        <v/>
      </c>
      <c r="L417" s="9" t="str">
        <f>IF(AND(I417="Yes",'Input data'!I423=""),10,IF(I417="Yes",'Input data'!I423/J417,""))</f>
        <v/>
      </c>
      <c r="M417" s="21" t="str">
        <f>IF(AND(I417="Yes",'Input data'!J423=""),2,IF(I417="Yes",'Input data'!J423,""))</f>
        <v/>
      </c>
      <c r="N417" s="4" t="str">
        <f>IF(AND(I417="Yes",'Input data'!K423=""),"No",IF(I417="Yes",'Input data'!K423,""))</f>
        <v/>
      </c>
      <c r="O417" s="6" t="str">
        <f>IF(AND(I417="Yes",'Input data'!L423=""),3.5,IF(I417="Yes",'Input data'!L423,""))</f>
        <v/>
      </c>
      <c r="P417" s="6" t="str">
        <f>IF(AND(I417="Yes",'Input data'!M423=""),0.5,IF(I417="Yes",'Input data'!M423,""))</f>
        <v/>
      </c>
      <c r="Q417" s="21" t="str">
        <f>IF(AND(I417="Yes",'Input data'!N423=""),2,IF(I417="Yes",'Input data'!N423,""))</f>
        <v/>
      </c>
      <c r="R417" s="4" t="str">
        <f>IF(AND(I417="Yes",'Input data'!O423=""),"No",IF(I417="Yes",'Input data'!O423,""))</f>
        <v/>
      </c>
      <c r="S417" s="4" t="str">
        <f>IF(AND(I417="Yes",'Input data'!P423=""),"No",IF(I417="Yes",'Input data'!P423,""))</f>
        <v/>
      </c>
      <c r="T417" s="21" t="str">
        <f>IF(AND(I417="Yes",'Input data'!Q423=""),0,IF(I417="Yes",'Input data'!Q423/J417,""))</f>
        <v/>
      </c>
      <c r="U417" s="22" t="str">
        <f>IF(AND(I417="Yes",'Input data'!R423=""),80,IF(I417="Yes",'Input data'!R423,""))</f>
        <v/>
      </c>
    </row>
    <row r="418" spans="1:21" x14ac:dyDescent="0.3">
      <c r="A418" s="4" t="str">
        <f>IF('Input data'!A424="","",'Input data'!A424)</f>
        <v/>
      </c>
      <c r="B418" s="4" t="str">
        <f>IF('Input data'!B424="","",'Input data'!B424)</f>
        <v/>
      </c>
      <c r="C418" s="4" t="str">
        <f>IF('Input data'!C424="","",'Input data'!C424)</f>
        <v/>
      </c>
      <c r="D418" s="4" t="str">
        <f>IF('Input data'!D424="","",'Input data'!D424)</f>
        <v/>
      </c>
      <c r="E418" s="4" t="str">
        <f>IF('Input data'!E424="","",'Input data'!E424)</f>
        <v/>
      </c>
      <c r="F418" s="4" t="str">
        <f>IF('Input data'!F424="","",'Input data'!F424)</f>
        <v/>
      </c>
      <c r="G418" s="20" t="str">
        <f>IF('Input data'!G424=0,"",'Input data'!G424)</f>
        <v/>
      </c>
      <c r="H418" s="9" t="str">
        <f>IF('Input data'!H424="","",'Input data'!H424)</f>
        <v/>
      </c>
      <c r="I418" s="4" t="str">
        <f t="shared" si="18"/>
        <v>No</v>
      </c>
      <c r="J418" s="20" t="str">
        <f t="shared" si="19"/>
        <v/>
      </c>
      <c r="K418" s="9" t="str">
        <f t="shared" si="20"/>
        <v/>
      </c>
      <c r="L418" s="9" t="str">
        <f>IF(AND(I418="Yes",'Input data'!I424=""),10,IF(I418="Yes",'Input data'!I424/J418,""))</f>
        <v/>
      </c>
      <c r="M418" s="21" t="str">
        <f>IF(AND(I418="Yes",'Input data'!J424=""),2,IF(I418="Yes",'Input data'!J424,""))</f>
        <v/>
      </c>
      <c r="N418" s="4" t="str">
        <f>IF(AND(I418="Yes",'Input data'!K424=""),"No",IF(I418="Yes",'Input data'!K424,""))</f>
        <v/>
      </c>
      <c r="O418" s="6" t="str">
        <f>IF(AND(I418="Yes",'Input data'!L424=""),3.5,IF(I418="Yes",'Input data'!L424,""))</f>
        <v/>
      </c>
      <c r="P418" s="6" t="str">
        <f>IF(AND(I418="Yes",'Input data'!M424=""),0.5,IF(I418="Yes",'Input data'!M424,""))</f>
        <v/>
      </c>
      <c r="Q418" s="21" t="str">
        <f>IF(AND(I418="Yes",'Input data'!N424=""),2,IF(I418="Yes",'Input data'!N424,""))</f>
        <v/>
      </c>
      <c r="R418" s="4" t="str">
        <f>IF(AND(I418="Yes",'Input data'!O424=""),"No",IF(I418="Yes",'Input data'!O424,""))</f>
        <v/>
      </c>
      <c r="S418" s="4" t="str">
        <f>IF(AND(I418="Yes",'Input data'!P424=""),"No",IF(I418="Yes",'Input data'!P424,""))</f>
        <v/>
      </c>
      <c r="T418" s="21" t="str">
        <f>IF(AND(I418="Yes",'Input data'!Q424=""),0,IF(I418="Yes",'Input data'!Q424/J418,""))</f>
        <v/>
      </c>
      <c r="U418" s="22" t="str">
        <f>IF(AND(I418="Yes",'Input data'!R424=""),80,IF(I418="Yes",'Input data'!R424,""))</f>
        <v/>
      </c>
    </row>
    <row r="419" spans="1:21" x14ac:dyDescent="0.3">
      <c r="A419" s="4" t="str">
        <f>IF('Input data'!A425="","",'Input data'!A425)</f>
        <v/>
      </c>
      <c r="B419" s="4" t="str">
        <f>IF('Input data'!B425="","",'Input data'!B425)</f>
        <v/>
      </c>
      <c r="C419" s="4" t="str">
        <f>IF('Input data'!C425="","",'Input data'!C425)</f>
        <v/>
      </c>
      <c r="D419" s="4" t="str">
        <f>IF('Input data'!D425="","",'Input data'!D425)</f>
        <v/>
      </c>
      <c r="E419" s="4" t="str">
        <f>IF('Input data'!E425="","",'Input data'!E425)</f>
        <v/>
      </c>
      <c r="F419" s="4" t="str">
        <f>IF('Input data'!F425="","",'Input data'!F425)</f>
        <v/>
      </c>
      <c r="G419" s="20" t="str">
        <f>IF('Input data'!G425=0,"",'Input data'!G425)</f>
        <v/>
      </c>
      <c r="H419" s="9" t="str">
        <f>IF('Input data'!H425="","",'Input data'!H425)</f>
        <v/>
      </c>
      <c r="I419" s="4" t="str">
        <f t="shared" si="18"/>
        <v>No</v>
      </c>
      <c r="J419" s="20" t="str">
        <f t="shared" si="19"/>
        <v/>
      </c>
      <c r="K419" s="9" t="str">
        <f t="shared" si="20"/>
        <v/>
      </c>
      <c r="L419" s="9" t="str">
        <f>IF(AND(I419="Yes",'Input data'!I425=""),10,IF(I419="Yes",'Input data'!I425/J419,""))</f>
        <v/>
      </c>
      <c r="M419" s="21" t="str">
        <f>IF(AND(I419="Yes",'Input data'!J425=""),2,IF(I419="Yes",'Input data'!J425,""))</f>
        <v/>
      </c>
      <c r="N419" s="4" t="str">
        <f>IF(AND(I419="Yes",'Input data'!K425=""),"No",IF(I419="Yes",'Input data'!K425,""))</f>
        <v/>
      </c>
      <c r="O419" s="6" t="str">
        <f>IF(AND(I419="Yes",'Input data'!L425=""),3.5,IF(I419="Yes",'Input data'!L425,""))</f>
        <v/>
      </c>
      <c r="P419" s="6" t="str">
        <f>IF(AND(I419="Yes",'Input data'!M425=""),0.5,IF(I419="Yes",'Input data'!M425,""))</f>
        <v/>
      </c>
      <c r="Q419" s="21" t="str">
        <f>IF(AND(I419="Yes",'Input data'!N425=""),2,IF(I419="Yes",'Input data'!N425,""))</f>
        <v/>
      </c>
      <c r="R419" s="4" t="str">
        <f>IF(AND(I419="Yes",'Input data'!O425=""),"No",IF(I419="Yes",'Input data'!O425,""))</f>
        <v/>
      </c>
      <c r="S419" s="4" t="str">
        <f>IF(AND(I419="Yes",'Input data'!P425=""),"No",IF(I419="Yes",'Input data'!P425,""))</f>
        <v/>
      </c>
      <c r="T419" s="21" t="str">
        <f>IF(AND(I419="Yes",'Input data'!Q425=""),0,IF(I419="Yes",'Input data'!Q425/J419,""))</f>
        <v/>
      </c>
      <c r="U419" s="22" t="str">
        <f>IF(AND(I419="Yes",'Input data'!R425=""),80,IF(I419="Yes",'Input data'!R425,""))</f>
        <v/>
      </c>
    </row>
    <row r="420" spans="1:21" x14ac:dyDescent="0.3">
      <c r="A420" s="4" t="str">
        <f>IF('Input data'!A426="","",'Input data'!A426)</f>
        <v/>
      </c>
      <c r="B420" s="4" t="str">
        <f>IF('Input data'!B426="","",'Input data'!B426)</f>
        <v/>
      </c>
      <c r="C420" s="4" t="str">
        <f>IF('Input data'!C426="","",'Input data'!C426)</f>
        <v/>
      </c>
      <c r="D420" s="4" t="str">
        <f>IF('Input data'!D426="","",'Input data'!D426)</f>
        <v/>
      </c>
      <c r="E420" s="4" t="str">
        <f>IF('Input data'!E426="","",'Input data'!E426)</f>
        <v/>
      </c>
      <c r="F420" s="4" t="str">
        <f>IF('Input data'!F426="","",'Input data'!F426)</f>
        <v/>
      </c>
      <c r="G420" s="20" t="str">
        <f>IF('Input data'!G426=0,"",'Input data'!G426)</f>
        <v/>
      </c>
      <c r="H420" s="9" t="str">
        <f>IF('Input data'!H426="","",'Input data'!H426)</f>
        <v/>
      </c>
      <c r="I420" s="4" t="str">
        <f t="shared" si="18"/>
        <v>No</v>
      </c>
      <c r="J420" s="20" t="str">
        <f t="shared" si="19"/>
        <v/>
      </c>
      <c r="K420" s="9" t="str">
        <f t="shared" si="20"/>
        <v/>
      </c>
      <c r="L420" s="9" t="str">
        <f>IF(AND(I420="Yes",'Input data'!I426=""),10,IF(I420="Yes",'Input data'!I426/J420,""))</f>
        <v/>
      </c>
      <c r="M420" s="21" t="str">
        <f>IF(AND(I420="Yes",'Input data'!J426=""),2,IF(I420="Yes",'Input data'!J426,""))</f>
        <v/>
      </c>
      <c r="N420" s="4" t="str">
        <f>IF(AND(I420="Yes",'Input data'!K426=""),"No",IF(I420="Yes",'Input data'!K426,""))</f>
        <v/>
      </c>
      <c r="O420" s="6" t="str">
        <f>IF(AND(I420="Yes",'Input data'!L426=""),3.5,IF(I420="Yes",'Input data'!L426,""))</f>
        <v/>
      </c>
      <c r="P420" s="6" t="str">
        <f>IF(AND(I420="Yes",'Input data'!M426=""),0.5,IF(I420="Yes",'Input data'!M426,""))</f>
        <v/>
      </c>
      <c r="Q420" s="21" t="str">
        <f>IF(AND(I420="Yes",'Input data'!N426=""),2,IF(I420="Yes",'Input data'!N426,""))</f>
        <v/>
      </c>
      <c r="R420" s="4" t="str">
        <f>IF(AND(I420="Yes",'Input data'!O426=""),"No",IF(I420="Yes",'Input data'!O426,""))</f>
        <v/>
      </c>
      <c r="S420" s="4" t="str">
        <f>IF(AND(I420="Yes",'Input data'!P426=""),"No",IF(I420="Yes",'Input data'!P426,""))</f>
        <v/>
      </c>
      <c r="T420" s="21" t="str">
        <f>IF(AND(I420="Yes",'Input data'!Q426=""),0,IF(I420="Yes",'Input data'!Q426/J420,""))</f>
        <v/>
      </c>
      <c r="U420" s="22" t="str">
        <f>IF(AND(I420="Yes",'Input data'!R426=""),80,IF(I420="Yes",'Input data'!R426,""))</f>
        <v/>
      </c>
    </row>
    <row r="421" spans="1:21" x14ac:dyDescent="0.3">
      <c r="A421" s="4" t="str">
        <f>IF('Input data'!A427="","",'Input data'!A427)</f>
        <v/>
      </c>
      <c r="B421" s="4" t="str">
        <f>IF('Input data'!B427="","",'Input data'!B427)</f>
        <v/>
      </c>
      <c r="C421" s="4" t="str">
        <f>IF('Input data'!C427="","",'Input data'!C427)</f>
        <v/>
      </c>
      <c r="D421" s="4" t="str">
        <f>IF('Input data'!D427="","",'Input data'!D427)</f>
        <v/>
      </c>
      <c r="E421" s="4" t="str">
        <f>IF('Input data'!E427="","",'Input data'!E427)</f>
        <v/>
      </c>
      <c r="F421" s="4" t="str">
        <f>IF('Input data'!F427="","",'Input data'!F427)</f>
        <v/>
      </c>
      <c r="G421" s="20" t="str">
        <f>IF('Input data'!G427=0,"",'Input data'!G427)</f>
        <v/>
      </c>
      <c r="H421" s="9" t="str">
        <f>IF('Input data'!H427="","",'Input data'!H427)</f>
        <v/>
      </c>
      <c r="I421" s="4" t="str">
        <f t="shared" si="18"/>
        <v>No</v>
      </c>
      <c r="J421" s="20" t="str">
        <f t="shared" si="19"/>
        <v/>
      </c>
      <c r="K421" s="9" t="str">
        <f t="shared" si="20"/>
        <v/>
      </c>
      <c r="L421" s="9" t="str">
        <f>IF(AND(I421="Yes",'Input data'!I427=""),10,IF(I421="Yes",'Input data'!I427/J421,""))</f>
        <v/>
      </c>
      <c r="M421" s="21" t="str">
        <f>IF(AND(I421="Yes",'Input data'!J427=""),2,IF(I421="Yes",'Input data'!J427,""))</f>
        <v/>
      </c>
      <c r="N421" s="4" t="str">
        <f>IF(AND(I421="Yes",'Input data'!K427=""),"No",IF(I421="Yes",'Input data'!K427,""))</f>
        <v/>
      </c>
      <c r="O421" s="6" t="str">
        <f>IF(AND(I421="Yes",'Input data'!L427=""),3.5,IF(I421="Yes",'Input data'!L427,""))</f>
        <v/>
      </c>
      <c r="P421" s="6" t="str">
        <f>IF(AND(I421="Yes",'Input data'!M427=""),0.5,IF(I421="Yes",'Input data'!M427,""))</f>
        <v/>
      </c>
      <c r="Q421" s="21" t="str">
        <f>IF(AND(I421="Yes",'Input data'!N427=""),2,IF(I421="Yes",'Input data'!N427,""))</f>
        <v/>
      </c>
      <c r="R421" s="4" t="str">
        <f>IF(AND(I421="Yes",'Input data'!O427=""),"No",IF(I421="Yes",'Input data'!O427,""))</f>
        <v/>
      </c>
      <c r="S421" s="4" t="str">
        <f>IF(AND(I421="Yes",'Input data'!P427=""),"No",IF(I421="Yes",'Input data'!P427,""))</f>
        <v/>
      </c>
      <c r="T421" s="21" t="str">
        <f>IF(AND(I421="Yes",'Input data'!Q427=""),0,IF(I421="Yes",'Input data'!Q427/J421,""))</f>
        <v/>
      </c>
      <c r="U421" s="22" t="str">
        <f>IF(AND(I421="Yes",'Input data'!R427=""),80,IF(I421="Yes",'Input data'!R427,""))</f>
        <v/>
      </c>
    </row>
    <row r="422" spans="1:21" x14ac:dyDescent="0.3">
      <c r="A422" s="4" t="str">
        <f>IF('Input data'!A428="","",'Input data'!A428)</f>
        <v/>
      </c>
      <c r="B422" s="4" t="str">
        <f>IF('Input data'!B428="","",'Input data'!B428)</f>
        <v/>
      </c>
      <c r="C422" s="4" t="str">
        <f>IF('Input data'!C428="","",'Input data'!C428)</f>
        <v/>
      </c>
      <c r="D422" s="4" t="str">
        <f>IF('Input data'!D428="","",'Input data'!D428)</f>
        <v/>
      </c>
      <c r="E422" s="4" t="str">
        <f>IF('Input data'!E428="","",'Input data'!E428)</f>
        <v/>
      </c>
      <c r="F422" s="4" t="str">
        <f>IF('Input data'!F428="","",'Input data'!F428)</f>
        <v/>
      </c>
      <c r="G422" s="20" t="str">
        <f>IF('Input data'!G428=0,"",'Input data'!G428)</f>
        <v/>
      </c>
      <c r="H422" s="9" t="str">
        <f>IF('Input data'!H428="","",'Input data'!H428)</f>
        <v/>
      </c>
      <c r="I422" s="4" t="str">
        <f t="shared" si="18"/>
        <v>No</v>
      </c>
      <c r="J422" s="20" t="str">
        <f t="shared" si="19"/>
        <v/>
      </c>
      <c r="K422" s="9" t="str">
        <f t="shared" si="20"/>
        <v/>
      </c>
      <c r="L422" s="9" t="str">
        <f>IF(AND(I422="Yes",'Input data'!I428=""),10,IF(I422="Yes",'Input data'!I428/J422,""))</f>
        <v/>
      </c>
      <c r="M422" s="21" t="str">
        <f>IF(AND(I422="Yes",'Input data'!J428=""),2,IF(I422="Yes",'Input data'!J428,""))</f>
        <v/>
      </c>
      <c r="N422" s="4" t="str">
        <f>IF(AND(I422="Yes",'Input data'!K428=""),"No",IF(I422="Yes",'Input data'!K428,""))</f>
        <v/>
      </c>
      <c r="O422" s="6" t="str">
        <f>IF(AND(I422="Yes",'Input data'!L428=""),3.5,IF(I422="Yes",'Input data'!L428,""))</f>
        <v/>
      </c>
      <c r="P422" s="6" t="str">
        <f>IF(AND(I422="Yes",'Input data'!M428=""),0.5,IF(I422="Yes",'Input data'!M428,""))</f>
        <v/>
      </c>
      <c r="Q422" s="21" t="str">
        <f>IF(AND(I422="Yes",'Input data'!N428=""),2,IF(I422="Yes",'Input data'!N428,""))</f>
        <v/>
      </c>
      <c r="R422" s="4" t="str">
        <f>IF(AND(I422="Yes",'Input data'!O428=""),"No",IF(I422="Yes",'Input data'!O428,""))</f>
        <v/>
      </c>
      <c r="S422" s="4" t="str">
        <f>IF(AND(I422="Yes",'Input data'!P428=""),"No",IF(I422="Yes",'Input data'!P428,""))</f>
        <v/>
      </c>
      <c r="T422" s="21" t="str">
        <f>IF(AND(I422="Yes",'Input data'!Q428=""),0,IF(I422="Yes",'Input data'!Q428/J422,""))</f>
        <v/>
      </c>
      <c r="U422" s="22" t="str">
        <f>IF(AND(I422="Yes",'Input data'!R428=""),80,IF(I422="Yes",'Input data'!R428,""))</f>
        <v/>
      </c>
    </row>
    <row r="423" spans="1:21" x14ac:dyDescent="0.3">
      <c r="A423" s="4" t="str">
        <f>IF('Input data'!A429="","",'Input data'!A429)</f>
        <v/>
      </c>
      <c r="B423" s="4" t="str">
        <f>IF('Input data'!B429="","",'Input data'!B429)</f>
        <v/>
      </c>
      <c r="C423" s="4" t="str">
        <f>IF('Input data'!C429="","",'Input data'!C429)</f>
        <v/>
      </c>
      <c r="D423" s="4" t="str">
        <f>IF('Input data'!D429="","",'Input data'!D429)</f>
        <v/>
      </c>
      <c r="E423" s="4" t="str">
        <f>IF('Input data'!E429="","",'Input data'!E429)</f>
        <v/>
      </c>
      <c r="F423" s="4" t="str">
        <f>IF('Input data'!F429="","",'Input data'!F429)</f>
        <v/>
      </c>
      <c r="G423" s="20" t="str">
        <f>IF('Input data'!G429=0,"",'Input data'!G429)</f>
        <v/>
      </c>
      <c r="H423" s="9" t="str">
        <f>IF('Input data'!H429="","",'Input data'!H429)</f>
        <v/>
      </c>
      <c r="I423" s="4" t="str">
        <f t="shared" si="18"/>
        <v>No</v>
      </c>
      <c r="J423" s="20" t="str">
        <f t="shared" si="19"/>
        <v/>
      </c>
      <c r="K423" s="9" t="str">
        <f t="shared" si="20"/>
        <v/>
      </c>
      <c r="L423" s="9" t="str">
        <f>IF(AND(I423="Yes",'Input data'!I429=""),10,IF(I423="Yes",'Input data'!I429/J423,""))</f>
        <v/>
      </c>
      <c r="M423" s="21" t="str">
        <f>IF(AND(I423="Yes",'Input data'!J429=""),2,IF(I423="Yes",'Input data'!J429,""))</f>
        <v/>
      </c>
      <c r="N423" s="4" t="str">
        <f>IF(AND(I423="Yes",'Input data'!K429=""),"No",IF(I423="Yes",'Input data'!K429,""))</f>
        <v/>
      </c>
      <c r="O423" s="6" t="str">
        <f>IF(AND(I423="Yes",'Input data'!L429=""),3.5,IF(I423="Yes",'Input data'!L429,""))</f>
        <v/>
      </c>
      <c r="P423" s="6" t="str">
        <f>IF(AND(I423="Yes",'Input data'!M429=""),0.5,IF(I423="Yes",'Input data'!M429,""))</f>
        <v/>
      </c>
      <c r="Q423" s="21" t="str">
        <f>IF(AND(I423="Yes",'Input data'!N429=""),2,IF(I423="Yes",'Input data'!N429,""))</f>
        <v/>
      </c>
      <c r="R423" s="4" t="str">
        <f>IF(AND(I423="Yes",'Input data'!O429=""),"No",IF(I423="Yes",'Input data'!O429,""))</f>
        <v/>
      </c>
      <c r="S423" s="4" t="str">
        <f>IF(AND(I423="Yes",'Input data'!P429=""),"No",IF(I423="Yes",'Input data'!P429,""))</f>
        <v/>
      </c>
      <c r="T423" s="21" t="str">
        <f>IF(AND(I423="Yes",'Input data'!Q429=""),0,IF(I423="Yes",'Input data'!Q429/J423,""))</f>
        <v/>
      </c>
      <c r="U423" s="22" t="str">
        <f>IF(AND(I423="Yes",'Input data'!R429=""),80,IF(I423="Yes",'Input data'!R429,""))</f>
        <v/>
      </c>
    </row>
    <row r="424" spans="1:21" x14ac:dyDescent="0.3">
      <c r="A424" s="4" t="str">
        <f>IF('Input data'!A430="","",'Input data'!A430)</f>
        <v/>
      </c>
      <c r="B424" s="4" t="str">
        <f>IF('Input data'!B430="","",'Input data'!B430)</f>
        <v/>
      </c>
      <c r="C424" s="4" t="str">
        <f>IF('Input data'!C430="","",'Input data'!C430)</f>
        <v/>
      </c>
      <c r="D424" s="4" t="str">
        <f>IF('Input data'!D430="","",'Input data'!D430)</f>
        <v/>
      </c>
      <c r="E424" s="4" t="str">
        <f>IF('Input data'!E430="","",'Input data'!E430)</f>
        <v/>
      </c>
      <c r="F424" s="4" t="str">
        <f>IF('Input data'!F430="","",'Input data'!F430)</f>
        <v/>
      </c>
      <c r="G424" s="20" t="str">
        <f>IF('Input data'!G430=0,"",'Input data'!G430)</f>
        <v/>
      </c>
      <c r="H424" s="9" t="str">
        <f>IF('Input data'!H430="","",'Input data'!H430)</f>
        <v/>
      </c>
      <c r="I424" s="4" t="str">
        <f t="shared" si="18"/>
        <v>No</v>
      </c>
      <c r="J424" s="20" t="str">
        <f t="shared" si="19"/>
        <v/>
      </c>
      <c r="K424" s="9" t="str">
        <f t="shared" si="20"/>
        <v/>
      </c>
      <c r="L424" s="9" t="str">
        <f>IF(AND(I424="Yes",'Input data'!I430=""),10,IF(I424="Yes",'Input data'!I430/J424,""))</f>
        <v/>
      </c>
      <c r="M424" s="21" t="str">
        <f>IF(AND(I424="Yes",'Input data'!J430=""),2,IF(I424="Yes",'Input data'!J430,""))</f>
        <v/>
      </c>
      <c r="N424" s="4" t="str">
        <f>IF(AND(I424="Yes",'Input data'!K430=""),"No",IF(I424="Yes",'Input data'!K430,""))</f>
        <v/>
      </c>
      <c r="O424" s="6" t="str">
        <f>IF(AND(I424="Yes",'Input data'!L430=""),3.5,IF(I424="Yes",'Input data'!L430,""))</f>
        <v/>
      </c>
      <c r="P424" s="6" t="str">
        <f>IF(AND(I424="Yes",'Input data'!M430=""),0.5,IF(I424="Yes",'Input data'!M430,""))</f>
        <v/>
      </c>
      <c r="Q424" s="21" t="str">
        <f>IF(AND(I424="Yes",'Input data'!N430=""),2,IF(I424="Yes",'Input data'!N430,""))</f>
        <v/>
      </c>
      <c r="R424" s="4" t="str">
        <f>IF(AND(I424="Yes",'Input data'!O430=""),"No",IF(I424="Yes",'Input data'!O430,""))</f>
        <v/>
      </c>
      <c r="S424" s="4" t="str">
        <f>IF(AND(I424="Yes",'Input data'!P430=""),"No",IF(I424="Yes",'Input data'!P430,""))</f>
        <v/>
      </c>
      <c r="T424" s="21" t="str">
        <f>IF(AND(I424="Yes",'Input data'!Q430=""),0,IF(I424="Yes",'Input data'!Q430/J424,""))</f>
        <v/>
      </c>
      <c r="U424" s="22" t="str">
        <f>IF(AND(I424="Yes",'Input data'!R430=""),80,IF(I424="Yes",'Input data'!R430,""))</f>
        <v/>
      </c>
    </row>
    <row r="425" spans="1:21" x14ac:dyDescent="0.3">
      <c r="A425" s="4" t="str">
        <f>IF('Input data'!A431="","",'Input data'!A431)</f>
        <v/>
      </c>
      <c r="B425" s="4" t="str">
        <f>IF('Input data'!B431="","",'Input data'!B431)</f>
        <v/>
      </c>
      <c r="C425" s="4" t="str">
        <f>IF('Input data'!C431="","",'Input data'!C431)</f>
        <v/>
      </c>
      <c r="D425" s="4" t="str">
        <f>IF('Input data'!D431="","",'Input data'!D431)</f>
        <v/>
      </c>
      <c r="E425" s="4" t="str">
        <f>IF('Input data'!E431="","",'Input data'!E431)</f>
        <v/>
      </c>
      <c r="F425" s="4" t="str">
        <f>IF('Input data'!F431="","",'Input data'!F431)</f>
        <v/>
      </c>
      <c r="G425" s="20" t="str">
        <f>IF('Input data'!G431=0,"",'Input data'!G431)</f>
        <v/>
      </c>
      <c r="H425" s="9" t="str">
        <f>IF('Input data'!H431="","",'Input data'!H431)</f>
        <v/>
      </c>
      <c r="I425" s="4" t="str">
        <f t="shared" si="18"/>
        <v>No</v>
      </c>
      <c r="J425" s="20" t="str">
        <f t="shared" si="19"/>
        <v/>
      </c>
      <c r="K425" s="9" t="str">
        <f t="shared" si="20"/>
        <v/>
      </c>
      <c r="L425" s="9" t="str">
        <f>IF(AND(I425="Yes",'Input data'!I431=""),10,IF(I425="Yes",'Input data'!I431/J425,""))</f>
        <v/>
      </c>
      <c r="M425" s="21" t="str">
        <f>IF(AND(I425="Yes",'Input data'!J431=""),2,IF(I425="Yes",'Input data'!J431,""))</f>
        <v/>
      </c>
      <c r="N425" s="4" t="str">
        <f>IF(AND(I425="Yes",'Input data'!K431=""),"No",IF(I425="Yes",'Input data'!K431,""))</f>
        <v/>
      </c>
      <c r="O425" s="6" t="str">
        <f>IF(AND(I425="Yes",'Input data'!L431=""),3.5,IF(I425="Yes",'Input data'!L431,""))</f>
        <v/>
      </c>
      <c r="P425" s="6" t="str">
        <f>IF(AND(I425="Yes",'Input data'!M431=""),0.5,IF(I425="Yes",'Input data'!M431,""))</f>
        <v/>
      </c>
      <c r="Q425" s="21" t="str">
        <f>IF(AND(I425="Yes",'Input data'!N431=""),2,IF(I425="Yes",'Input data'!N431,""))</f>
        <v/>
      </c>
      <c r="R425" s="4" t="str">
        <f>IF(AND(I425="Yes",'Input data'!O431=""),"No",IF(I425="Yes",'Input data'!O431,""))</f>
        <v/>
      </c>
      <c r="S425" s="4" t="str">
        <f>IF(AND(I425="Yes",'Input data'!P431=""),"No",IF(I425="Yes",'Input data'!P431,""))</f>
        <v/>
      </c>
      <c r="T425" s="21" t="str">
        <f>IF(AND(I425="Yes",'Input data'!Q431=""),0,IF(I425="Yes",'Input data'!Q431/J425,""))</f>
        <v/>
      </c>
      <c r="U425" s="22" t="str">
        <f>IF(AND(I425="Yes",'Input data'!R431=""),80,IF(I425="Yes",'Input data'!R431,""))</f>
        <v/>
      </c>
    </row>
    <row r="426" spans="1:21" x14ac:dyDescent="0.3">
      <c r="A426" s="4" t="str">
        <f>IF('Input data'!A432="","",'Input data'!A432)</f>
        <v/>
      </c>
      <c r="B426" s="4" t="str">
        <f>IF('Input data'!B432="","",'Input data'!B432)</f>
        <v/>
      </c>
      <c r="C426" s="4" t="str">
        <f>IF('Input data'!C432="","",'Input data'!C432)</f>
        <v/>
      </c>
      <c r="D426" s="4" t="str">
        <f>IF('Input data'!D432="","",'Input data'!D432)</f>
        <v/>
      </c>
      <c r="E426" s="4" t="str">
        <f>IF('Input data'!E432="","",'Input data'!E432)</f>
        <v/>
      </c>
      <c r="F426" s="4" t="str">
        <f>IF('Input data'!F432="","",'Input data'!F432)</f>
        <v/>
      </c>
      <c r="G426" s="20" t="str">
        <f>IF('Input data'!G432=0,"",'Input data'!G432)</f>
        <v/>
      </c>
      <c r="H426" s="9" t="str">
        <f>IF('Input data'!H432="","",'Input data'!H432)</f>
        <v/>
      </c>
      <c r="I426" s="4" t="str">
        <f t="shared" si="18"/>
        <v>No</v>
      </c>
      <c r="J426" s="20" t="str">
        <f t="shared" si="19"/>
        <v/>
      </c>
      <c r="K426" s="9" t="str">
        <f t="shared" si="20"/>
        <v/>
      </c>
      <c r="L426" s="9" t="str">
        <f>IF(AND(I426="Yes",'Input data'!I432=""),10,IF(I426="Yes",'Input data'!I432/J426,""))</f>
        <v/>
      </c>
      <c r="M426" s="21" t="str">
        <f>IF(AND(I426="Yes",'Input data'!J432=""),2,IF(I426="Yes",'Input data'!J432,""))</f>
        <v/>
      </c>
      <c r="N426" s="4" t="str">
        <f>IF(AND(I426="Yes",'Input data'!K432=""),"No",IF(I426="Yes",'Input data'!K432,""))</f>
        <v/>
      </c>
      <c r="O426" s="6" t="str">
        <f>IF(AND(I426="Yes",'Input data'!L432=""),3.5,IF(I426="Yes",'Input data'!L432,""))</f>
        <v/>
      </c>
      <c r="P426" s="6" t="str">
        <f>IF(AND(I426="Yes",'Input data'!M432=""),0.5,IF(I426="Yes",'Input data'!M432,""))</f>
        <v/>
      </c>
      <c r="Q426" s="21" t="str">
        <f>IF(AND(I426="Yes",'Input data'!N432=""),2,IF(I426="Yes",'Input data'!N432,""))</f>
        <v/>
      </c>
      <c r="R426" s="4" t="str">
        <f>IF(AND(I426="Yes",'Input data'!O432=""),"No",IF(I426="Yes",'Input data'!O432,""))</f>
        <v/>
      </c>
      <c r="S426" s="4" t="str">
        <f>IF(AND(I426="Yes",'Input data'!P432=""),"No",IF(I426="Yes",'Input data'!P432,""))</f>
        <v/>
      </c>
      <c r="T426" s="21" t="str">
        <f>IF(AND(I426="Yes",'Input data'!Q432=""),0,IF(I426="Yes",'Input data'!Q432/J426,""))</f>
        <v/>
      </c>
      <c r="U426" s="22" t="str">
        <f>IF(AND(I426="Yes",'Input data'!R432=""),80,IF(I426="Yes",'Input data'!R432,""))</f>
        <v/>
      </c>
    </row>
    <row r="427" spans="1:21" x14ac:dyDescent="0.3">
      <c r="A427" s="4" t="str">
        <f>IF('Input data'!A433="","",'Input data'!A433)</f>
        <v/>
      </c>
      <c r="B427" s="4" t="str">
        <f>IF('Input data'!B433="","",'Input data'!B433)</f>
        <v/>
      </c>
      <c r="C427" s="4" t="str">
        <f>IF('Input data'!C433="","",'Input data'!C433)</f>
        <v/>
      </c>
      <c r="D427" s="4" t="str">
        <f>IF('Input data'!D433="","",'Input data'!D433)</f>
        <v/>
      </c>
      <c r="E427" s="4" t="str">
        <f>IF('Input data'!E433="","",'Input data'!E433)</f>
        <v/>
      </c>
      <c r="F427" s="4" t="str">
        <f>IF('Input data'!F433="","",'Input data'!F433)</f>
        <v/>
      </c>
      <c r="G427" s="20" t="str">
        <f>IF('Input data'!G433=0,"",'Input data'!G433)</f>
        <v/>
      </c>
      <c r="H427" s="9" t="str">
        <f>IF('Input data'!H433="","",'Input data'!H433)</f>
        <v/>
      </c>
      <c r="I427" s="4" t="str">
        <f t="shared" si="18"/>
        <v>No</v>
      </c>
      <c r="J427" s="20" t="str">
        <f t="shared" si="19"/>
        <v/>
      </c>
      <c r="K427" s="9" t="str">
        <f t="shared" si="20"/>
        <v/>
      </c>
      <c r="L427" s="9" t="str">
        <f>IF(AND(I427="Yes",'Input data'!I433=""),10,IF(I427="Yes",'Input data'!I433/J427,""))</f>
        <v/>
      </c>
      <c r="M427" s="21" t="str">
        <f>IF(AND(I427="Yes",'Input data'!J433=""),2,IF(I427="Yes",'Input data'!J433,""))</f>
        <v/>
      </c>
      <c r="N427" s="4" t="str">
        <f>IF(AND(I427="Yes",'Input data'!K433=""),"No",IF(I427="Yes",'Input data'!K433,""))</f>
        <v/>
      </c>
      <c r="O427" s="6" t="str">
        <f>IF(AND(I427="Yes",'Input data'!L433=""),3.5,IF(I427="Yes",'Input data'!L433,""))</f>
        <v/>
      </c>
      <c r="P427" s="6" t="str">
        <f>IF(AND(I427="Yes",'Input data'!M433=""),0.5,IF(I427="Yes",'Input data'!M433,""))</f>
        <v/>
      </c>
      <c r="Q427" s="21" t="str">
        <f>IF(AND(I427="Yes",'Input data'!N433=""),2,IF(I427="Yes",'Input data'!N433,""))</f>
        <v/>
      </c>
      <c r="R427" s="4" t="str">
        <f>IF(AND(I427="Yes",'Input data'!O433=""),"No",IF(I427="Yes",'Input data'!O433,""))</f>
        <v/>
      </c>
      <c r="S427" s="4" t="str">
        <f>IF(AND(I427="Yes",'Input data'!P433=""),"No",IF(I427="Yes",'Input data'!P433,""))</f>
        <v/>
      </c>
      <c r="T427" s="21" t="str">
        <f>IF(AND(I427="Yes",'Input data'!Q433=""),0,IF(I427="Yes",'Input data'!Q433/J427,""))</f>
        <v/>
      </c>
      <c r="U427" s="22" t="str">
        <f>IF(AND(I427="Yes",'Input data'!R433=""),80,IF(I427="Yes",'Input data'!R433,""))</f>
        <v/>
      </c>
    </row>
    <row r="428" spans="1:21" x14ac:dyDescent="0.3">
      <c r="A428" s="4" t="str">
        <f>IF('Input data'!A434="","",'Input data'!A434)</f>
        <v/>
      </c>
      <c r="B428" s="4" t="str">
        <f>IF('Input data'!B434="","",'Input data'!B434)</f>
        <v/>
      </c>
      <c r="C428" s="4" t="str">
        <f>IF('Input data'!C434="","",'Input data'!C434)</f>
        <v/>
      </c>
      <c r="D428" s="4" t="str">
        <f>IF('Input data'!D434="","",'Input data'!D434)</f>
        <v/>
      </c>
      <c r="E428" s="4" t="str">
        <f>IF('Input data'!E434="","",'Input data'!E434)</f>
        <v/>
      </c>
      <c r="F428" s="4" t="str">
        <f>IF('Input data'!F434="","",'Input data'!F434)</f>
        <v/>
      </c>
      <c r="G428" s="20" t="str">
        <f>IF('Input data'!G434=0,"",'Input data'!G434)</f>
        <v/>
      </c>
      <c r="H428" s="9" t="str">
        <f>IF('Input data'!H434="","",'Input data'!H434)</f>
        <v/>
      </c>
      <c r="I428" s="4" t="str">
        <f t="shared" si="18"/>
        <v>No</v>
      </c>
      <c r="J428" s="20" t="str">
        <f t="shared" si="19"/>
        <v/>
      </c>
      <c r="K428" s="9" t="str">
        <f t="shared" si="20"/>
        <v/>
      </c>
      <c r="L428" s="9" t="str">
        <f>IF(AND(I428="Yes",'Input data'!I434=""),10,IF(I428="Yes",'Input data'!I434/J428,""))</f>
        <v/>
      </c>
      <c r="M428" s="21" t="str">
        <f>IF(AND(I428="Yes",'Input data'!J434=""),2,IF(I428="Yes",'Input data'!J434,""))</f>
        <v/>
      </c>
      <c r="N428" s="4" t="str">
        <f>IF(AND(I428="Yes",'Input data'!K434=""),"No",IF(I428="Yes",'Input data'!K434,""))</f>
        <v/>
      </c>
      <c r="O428" s="6" t="str">
        <f>IF(AND(I428="Yes",'Input data'!L434=""),3.5,IF(I428="Yes",'Input data'!L434,""))</f>
        <v/>
      </c>
      <c r="P428" s="6" t="str">
        <f>IF(AND(I428="Yes",'Input data'!M434=""),0.5,IF(I428="Yes",'Input data'!M434,""))</f>
        <v/>
      </c>
      <c r="Q428" s="21" t="str">
        <f>IF(AND(I428="Yes",'Input data'!N434=""),2,IF(I428="Yes",'Input data'!N434,""))</f>
        <v/>
      </c>
      <c r="R428" s="4" t="str">
        <f>IF(AND(I428="Yes",'Input data'!O434=""),"No",IF(I428="Yes",'Input data'!O434,""))</f>
        <v/>
      </c>
      <c r="S428" s="4" t="str">
        <f>IF(AND(I428="Yes",'Input data'!P434=""),"No",IF(I428="Yes",'Input data'!P434,""))</f>
        <v/>
      </c>
      <c r="T428" s="21" t="str">
        <f>IF(AND(I428="Yes",'Input data'!Q434=""),0,IF(I428="Yes",'Input data'!Q434/J428,""))</f>
        <v/>
      </c>
      <c r="U428" s="22" t="str">
        <f>IF(AND(I428="Yes",'Input data'!R434=""),80,IF(I428="Yes",'Input data'!R434,""))</f>
        <v/>
      </c>
    </row>
    <row r="429" spans="1:21" x14ac:dyDescent="0.3">
      <c r="A429" s="4" t="str">
        <f>IF('Input data'!A435="","",'Input data'!A435)</f>
        <v/>
      </c>
      <c r="B429" s="4" t="str">
        <f>IF('Input data'!B435="","",'Input data'!B435)</f>
        <v/>
      </c>
      <c r="C429" s="4" t="str">
        <f>IF('Input data'!C435="","",'Input data'!C435)</f>
        <v/>
      </c>
      <c r="D429" s="4" t="str">
        <f>IF('Input data'!D435="","",'Input data'!D435)</f>
        <v/>
      </c>
      <c r="E429" s="4" t="str">
        <f>IF('Input data'!E435="","",'Input data'!E435)</f>
        <v/>
      </c>
      <c r="F429" s="4" t="str">
        <f>IF('Input data'!F435="","",'Input data'!F435)</f>
        <v/>
      </c>
      <c r="G429" s="20" t="str">
        <f>IF('Input data'!G435=0,"",'Input data'!G435)</f>
        <v/>
      </c>
      <c r="H429" s="9" t="str">
        <f>IF('Input data'!H435="","",'Input data'!H435)</f>
        <v/>
      </c>
      <c r="I429" s="4" t="str">
        <f t="shared" si="18"/>
        <v>No</v>
      </c>
      <c r="J429" s="20" t="str">
        <f t="shared" si="19"/>
        <v/>
      </c>
      <c r="K429" s="9" t="str">
        <f t="shared" si="20"/>
        <v/>
      </c>
      <c r="L429" s="9" t="str">
        <f>IF(AND(I429="Yes",'Input data'!I435=""),10,IF(I429="Yes",'Input data'!I435/J429,""))</f>
        <v/>
      </c>
      <c r="M429" s="21" t="str">
        <f>IF(AND(I429="Yes",'Input data'!J435=""),2,IF(I429="Yes",'Input data'!J435,""))</f>
        <v/>
      </c>
      <c r="N429" s="4" t="str">
        <f>IF(AND(I429="Yes",'Input data'!K435=""),"No",IF(I429="Yes",'Input data'!K435,""))</f>
        <v/>
      </c>
      <c r="O429" s="6" t="str">
        <f>IF(AND(I429="Yes",'Input data'!L435=""),3.5,IF(I429="Yes",'Input data'!L435,""))</f>
        <v/>
      </c>
      <c r="P429" s="6" t="str">
        <f>IF(AND(I429="Yes",'Input data'!M435=""),0.5,IF(I429="Yes",'Input data'!M435,""))</f>
        <v/>
      </c>
      <c r="Q429" s="21" t="str">
        <f>IF(AND(I429="Yes",'Input data'!N435=""),2,IF(I429="Yes",'Input data'!N435,""))</f>
        <v/>
      </c>
      <c r="R429" s="4" t="str">
        <f>IF(AND(I429="Yes",'Input data'!O435=""),"No",IF(I429="Yes",'Input data'!O435,""))</f>
        <v/>
      </c>
      <c r="S429" s="4" t="str">
        <f>IF(AND(I429="Yes",'Input data'!P435=""),"No",IF(I429="Yes",'Input data'!P435,""))</f>
        <v/>
      </c>
      <c r="T429" s="21" t="str">
        <f>IF(AND(I429="Yes",'Input data'!Q435=""),0,IF(I429="Yes",'Input data'!Q435/J429,""))</f>
        <v/>
      </c>
      <c r="U429" s="22" t="str">
        <f>IF(AND(I429="Yes",'Input data'!R435=""),80,IF(I429="Yes",'Input data'!R435,""))</f>
        <v/>
      </c>
    </row>
    <row r="430" spans="1:21" x14ac:dyDescent="0.3">
      <c r="A430" s="4" t="str">
        <f>IF('Input data'!A436="","",'Input data'!A436)</f>
        <v/>
      </c>
      <c r="B430" s="4" t="str">
        <f>IF('Input data'!B436="","",'Input data'!B436)</f>
        <v/>
      </c>
      <c r="C430" s="4" t="str">
        <f>IF('Input data'!C436="","",'Input data'!C436)</f>
        <v/>
      </c>
      <c r="D430" s="4" t="str">
        <f>IF('Input data'!D436="","",'Input data'!D436)</f>
        <v/>
      </c>
      <c r="E430" s="4" t="str">
        <f>IF('Input data'!E436="","",'Input data'!E436)</f>
        <v/>
      </c>
      <c r="F430" s="4" t="str">
        <f>IF('Input data'!F436="","",'Input data'!F436)</f>
        <v/>
      </c>
      <c r="G430" s="20" t="str">
        <f>IF('Input data'!G436=0,"",'Input data'!G436)</f>
        <v/>
      </c>
      <c r="H430" s="9" t="str">
        <f>IF('Input data'!H436="","",'Input data'!H436)</f>
        <v/>
      </c>
      <c r="I430" s="4" t="str">
        <f t="shared" si="18"/>
        <v>No</v>
      </c>
      <c r="J430" s="20" t="str">
        <f t="shared" si="19"/>
        <v/>
      </c>
      <c r="K430" s="9" t="str">
        <f t="shared" si="20"/>
        <v/>
      </c>
      <c r="L430" s="9" t="str">
        <f>IF(AND(I430="Yes",'Input data'!I436=""),10,IF(I430="Yes",'Input data'!I436/J430,""))</f>
        <v/>
      </c>
      <c r="M430" s="21" t="str">
        <f>IF(AND(I430="Yes",'Input data'!J436=""),2,IF(I430="Yes",'Input data'!J436,""))</f>
        <v/>
      </c>
      <c r="N430" s="4" t="str">
        <f>IF(AND(I430="Yes",'Input data'!K436=""),"No",IF(I430="Yes",'Input data'!K436,""))</f>
        <v/>
      </c>
      <c r="O430" s="6" t="str">
        <f>IF(AND(I430="Yes",'Input data'!L436=""),3.5,IF(I430="Yes",'Input data'!L436,""))</f>
        <v/>
      </c>
      <c r="P430" s="6" t="str">
        <f>IF(AND(I430="Yes",'Input data'!M436=""),0.5,IF(I430="Yes",'Input data'!M436,""))</f>
        <v/>
      </c>
      <c r="Q430" s="21" t="str">
        <f>IF(AND(I430="Yes",'Input data'!N436=""),2,IF(I430="Yes",'Input data'!N436,""))</f>
        <v/>
      </c>
      <c r="R430" s="4" t="str">
        <f>IF(AND(I430="Yes",'Input data'!O436=""),"No",IF(I430="Yes",'Input data'!O436,""))</f>
        <v/>
      </c>
      <c r="S430" s="4" t="str">
        <f>IF(AND(I430="Yes",'Input data'!P436=""),"No",IF(I430="Yes",'Input data'!P436,""))</f>
        <v/>
      </c>
      <c r="T430" s="21" t="str">
        <f>IF(AND(I430="Yes",'Input data'!Q436=""),0,IF(I430="Yes",'Input data'!Q436/J430,""))</f>
        <v/>
      </c>
      <c r="U430" s="22" t="str">
        <f>IF(AND(I430="Yes",'Input data'!R436=""),80,IF(I430="Yes",'Input data'!R436,""))</f>
        <v/>
      </c>
    </row>
    <row r="431" spans="1:21" x14ac:dyDescent="0.3">
      <c r="A431" s="4" t="str">
        <f>IF('Input data'!A437="","",'Input data'!A437)</f>
        <v/>
      </c>
      <c r="B431" s="4" t="str">
        <f>IF('Input data'!B437="","",'Input data'!B437)</f>
        <v/>
      </c>
      <c r="C431" s="4" t="str">
        <f>IF('Input data'!C437="","",'Input data'!C437)</f>
        <v/>
      </c>
      <c r="D431" s="4" t="str">
        <f>IF('Input data'!D437="","",'Input data'!D437)</f>
        <v/>
      </c>
      <c r="E431" s="4" t="str">
        <f>IF('Input data'!E437="","",'Input data'!E437)</f>
        <v/>
      </c>
      <c r="F431" s="4" t="str">
        <f>IF('Input data'!F437="","",'Input data'!F437)</f>
        <v/>
      </c>
      <c r="G431" s="20" t="str">
        <f>IF('Input data'!G437=0,"",'Input data'!G437)</f>
        <v/>
      </c>
      <c r="H431" s="9" t="str">
        <f>IF('Input data'!H437="","",'Input data'!H437)</f>
        <v/>
      </c>
      <c r="I431" s="4" t="str">
        <f t="shared" si="18"/>
        <v>No</v>
      </c>
      <c r="J431" s="20" t="str">
        <f t="shared" si="19"/>
        <v/>
      </c>
      <c r="K431" s="9" t="str">
        <f t="shared" si="20"/>
        <v/>
      </c>
      <c r="L431" s="9" t="str">
        <f>IF(AND(I431="Yes",'Input data'!I437=""),10,IF(I431="Yes",'Input data'!I437/J431,""))</f>
        <v/>
      </c>
      <c r="M431" s="21" t="str">
        <f>IF(AND(I431="Yes",'Input data'!J437=""),2,IF(I431="Yes",'Input data'!J437,""))</f>
        <v/>
      </c>
      <c r="N431" s="4" t="str">
        <f>IF(AND(I431="Yes",'Input data'!K437=""),"No",IF(I431="Yes",'Input data'!K437,""))</f>
        <v/>
      </c>
      <c r="O431" s="6" t="str">
        <f>IF(AND(I431="Yes",'Input data'!L437=""),3.5,IF(I431="Yes",'Input data'!L437,""))</f>
        <v/>
      </c>
      <c r="P431" s="6" t="str">
        <f>IF(AND(I431="Yes",'Input data'!M437=""),0.5,IF(I431="Yes",'Input data'!M437,""))</f>
        <v/>
      </c>
      <c r="Q431" s="21" t="str">
        <f>IF(AND(I431="Yes",'Input data'!N437=""),2,IF(I431="Yes",'Input data'!N437,""))</f>
        <v/>
      </c>
      <c r="R431" s="4" t="str">
        <f>IF(AND(I431="Yes",'Input data'!O437=""),"No",IF(I431="Yes",'Input data'!O437,""))</f>
        <v/>
      </c>
      <c r="S431" s="4" t="str">
        <f>IF(AND(I431="Yes",'Input data'!P437=""),"No",IF(I431="Yes",'Input data'!P437,""))</f>
        <v/>
      </c>
      <c r="T431" s="21" t="str">
        <f>IF(AND(I431="Yes",'Input data'!Q437=""),0,IF(I431="Yes",'Input data'!Q437/J431,""))</f>
        <v/>
      </c>
      <c r="U431" s="22" t="str">
        <f>IF(AND(I431="Yes",'Input data'!R437=""),80,IF(I431="Yes",'Input data'!R437,""))</f>
        <v/>
      </c>
    </row>
    <row r="432" spans="1:21" x14ac:dyDescent="0.3">
      <c r="A432" s="4" t="str">
        <f>IF('Input data'!A438="","",'Input data'!A438)</f>
        <v/>
      </c>
      <c r="B432" s="4" t="str">
        <f>IF('Input data'!B438="","",'Input data'!B438)</f>
        <v/>
      </c>
      <c r="C432" s="4" t="str">
        <f>IF('Input data'!C438="","",'Input data'!C438)</f>
        <v/>
      </c>
      <c r="D432" s="4" t="str">
        <f>IF('Input data'!D438="","",'Input data'!D438)</f>
        <v/>
      </c>
      <c r="E432" s="4" t="str">
        <f>IF('Input data'!E438="","",'Input data'!E438)</f>
        <v/>
      </c>
      <c r="F432" s="4" t="str">
        <f>IF('Input data'!F438="","",'Input data'!F438)</f>
        <v/>
      </c>
      <c r="G432" s="20" t="str">
        <f>IF('Input data'!G438=0,"",'Input data'!G438)</f>
        <v/>
      </c>
      <c r="H432" s="9" t="str">
        <f>IF('Input data'!H438="","",'Input data'!H438)</f>
        <v/>
      </c>
      <c r="I432" s="4" t="str">
        <f t="shared" si="18"/>
        <v>No</v>
      </c>
      <c r="J432" s="20" t="str">
        <f t="shared" si="19"/>
        <v/>
      </c>
      <c r="K432" s="9" t="str">
        <f t="shared" si="20"/>
        <v/>
      </c>
      <c r="L432" s="9" t="str">
        <f>IF(AND(I432="Yes",'Input data'!I438=""),10,IF(I432="Yes",'Input data'!I438/J432,""))</f>
        <v/>
      </c>
      <c r="M432" s="21" t="str">
        <f>IF(AND(I432="Yes",'Input data'!J438=""),2,IF(I432="Yes",'Input data'!J438,""))</f>
        <v/>
      </c>
      <c r="N432" s="4" t="str">
        <f>IF(AND(I432="Yes",'Input data'!K438=""),"No",IF(I432="Yes",'Input data'!K438,""))</f>
        <v/>
      </c>
      <c r="O432" s="6" t="str">
        <f>IF(AND(I432="Yes",'Input data'!L438=""),3.5,IF(I432="Yes",'Input data'!L438,""))</f>
        <v/>
      </c>
      <c r="P432" s="6" t="str">
        <f>IF(AND(I432="Yes",'Input data'!M438=""),0.5,IF(I432="Yes",'Input data'!M438,""))</f>
        <v/>
      </c>
      <c r="Q432" s="21" t="str">
        <f>IF(AND(I432="Yes",'Input data'!N438=""),2,IF(I432="Yes",'Input data'!N438,""))</f>
        <v/>
      </c>
      <c r="R432" s="4" t="str">
        <f>IF(AND(I432="Yes",'Input data'!O438=""),"No",IF(I432="Yes",'Input data'!O438,""))</f>
        <v/>
      </c>
      <c r="S432" s="4" t="str">
        <f>IF(AND(I432="Yes",'Input data'!P438=""),"No",IF(I432="Yes",'Input data'!P438,""))</f>
        <v/>
      </c>
      <c r="T432" s="21" t="str">
        <f>IF(AND(I432="Yes",'Input data'!Q438=""),0,IF(I432="Yes",'Input data'!Q438/J432,""))</f>
        <v/>
      </c>
      <c r="U432" s="22" t="str">
        <f>IF(AND(I432="Yes",'Input data'!R438=""),80,IF(I432="Yes",'Input data'!R438,""))</f>
        <v/>
      </c>
    </row>
    <row r="433" spans="1:21" x14ac:dyDescent="0.3">
      <c r="A433" s="4" t="str">
        <f>IF('Input data'!A439="","",'Input data'!A439)</f>
        <v/>
      </c>
      <c r="B433" s="4" t="str">
        <f>IF('Input data'!B439="","",'Input data'!B439)</f>
        <v/>
      </c>
      <c r="C433" s="4" t="str">
        <f>IF('Input data'!C439="","",'Input data'!C439)</f>
        <v/>
      </c>
      <c r="D433" s="4" t="str">
        <f>IF('Input data'!D439="","",'Input data'!D439)</f>
        <v/>
      </c>
      <c r="E433" s="4" t="str">
        <f>IF('Input data'!E439="","",'Input data'!E439)</f>
        <v/>
      </c>
      <c r="F433" s="4" t="str">
        <f>IF('Input data'!F439="","",'Input data'!F439)</f>
        <v/>
      </c>
      <c r="G433" s="20" t="str">
        <f>IF('Input data'!G439=0,"",'Input data'!G439)</f>
        <v/>
      </c>
      <c r="H433" s="9" t="str">
        <f>IF('Input data'!H439="","",'Input data'!H439)</f>
        <v/>
      </c>
      <c r="I433" s="4" t="str">
        <f t="shared" si="18"/>
        <v>No</v>
      </c>
      <c r="J433" s="20" t="str">
        <f t="shared" si="19"/>
        <v/>
      </c>
      <c r="K433" s="9" t="str">
        <f t="shared" si="20"/>
        <v/>
      </c>
      <c r="L433" s="9" t="str">
        <f>IF(AND(I433="Yes",'Input data'!I439=""),10,IF(I433="Yes",'Input data'!I439/J433,""))</f>
        <v/>
      </c>
      <c r="M433" s="21" t="str">
        <f>IF(AND(I433="Yes",'Input data'!J439=""),2,IF(I433="Yes",'Input data'!J439,""))</f>
        <v/>
      </c>
      <c r="N433" s="4" t="str">
        <f>IF(AND(I433="Yes",'Input data'!K439=""),"No",IF(I433="Yes",'Input data'!K439,""))</f>
        <v/>
      </c>
      <c r="O433" s="6" t="str">
        <f>IF(AND(I433="Yes",'Input data'!L439=""),3.5,IF(I433="Yes",'Input data'!L439,""))</f>
        <v/>
      </c>
      <c r="P433" s="6" t="str">
        <f>IF(AND(I433="Yes",'Input data'!M439=""),0.5,IF(I433="Yes",'Input data'!M439,""))</f>
        <v/>
      </c>
      <c r="Q433" s="21" t="str">
        <f>IF(AND(I433="Yes",'Input data'!N439=""),2,IF(I433="Yes",'Input data'!N439,""))</f>
        <v/>
      </c>
      <c r="R433" s="4" t="str">
        <f>IF(AND(I433="Yes",'Input data'!O439=""),"No",IF(I433="Yes",'Input data'!O439,""))</f>
        <v/>
      </c>
      <c r="S433" s="4" t="str">
        <f>IF(AND(I433="Yes",'Input data'!P439=""),"No",IF(I433="Yes",'Input data'!P439,""))</f>
        <v/>
      </c>
      <c r="T433" s="21" t="str">
        <f>IF(AND(I433="Yes",'Input data'!Q439=""),0,IF(I433="Yes",'Input data'!Q439/J433,""))</f>
        <v/>
      </c>
      <c r="U433" s="22" t="str">
        <f>IF(AND(I433="Yes",'Input data'!R439=""),80,IF(I433="Yes",'Input data'!R439,""))</f>
        <v/>
      </c>
    </row>
    <row r="434" spans="1:21" x14ac:dyDescent="0.3">
      <c r="A434" s="4" t="str">
        <f>IF('Input data'!A440="","",'Input data'!A440)</f>
        <v/>
      </c>
      <c r="B434" s="4" t="str">
        <f>IF('Input data'!B440="","",'Input data'!B440)</f>
        <v/>
      </c>
      <c r="C434" s="4" t="str">
        <f>IF('Input data'!C440="","",'Input data'!C440)</f>
        <v/>
      </c>
      <c r="D434" s="4" t="str">
        <f>IF('Input data'!D440="","",'Input data'!D440)</f>
        <v/>
      </c>
      <c r="E434" s="4" t="str">
        <f>IF('Input data'!E440="","",'Input data'!E440)</f>
        <v/>
      </c>
      <c r="F434" s="4" t="str">
        <f>IF('Input data'!F440="","",'Input data'!F440)</f>
        <v/>
      </c>
      <c r="G434" s="20" t="str">
        <f>IF('Input data'!G440=0,"",'Input data'!G440)</f>
        <v/>
      </c>
      <c r="H434" s="9" t="str">
        <f>IF('Input data'!H440="","",'Input data'!H440)</f>
        <v/>
      </c>
      <c r="I434" s="4" t="str">
        <f t="shared" si="18"/>
        <v>No</v>
      </c>
      <c r="J434" s="20" t="str">
        <f t="shared" si="19"/>
        <v/>
      </c>
      <c r="K434" s="9" t="str">
        <f t="shared" si="20"/>
        <v/>
      </c>
      <c r="L434" s="9" t="str">
        <f>IF(AND(I434="Yes",'Input data'!I440=""),10,IF(I434="Yes",'Input data'!I440/J434,""))</f>
        <v/>
      </c>
      <c r="M434" s="21" t="str">
        <f>IF(AND(I434="Yes",'Input data'!J440=""),2,IF(I434="Yes",'Input data'!J440,""))</f>
        <v/>
      </c>
      <c r="N434" s="4" t="str">
        <f>IF(AND(I434="Yes",'Input data'!K440=""),"No",IF(I434="Yes",'Input data'!K440,""))</f>
        <v/>
      </c>
      <c r="O434" s="6" t="str">
        <f>IF(AND(I434="Yes",'Input data'!L440=""),3.5,IF(I434="Yes",'Input data'!L440,""))</f>
        <v/>
      </c>
      <c r="P434" s="6" t="str">
        <f>IF(AND(I434="Yes",'Input data'!M440=""),0.5,IF(I434="Yes",'Input data'!M440,""))</f>
        <v/>
      </c>
      <c r="Q434" s="21" t="str">
        <f>IF(AND(I434="Yes",'Input data'!N440=""),2,IF(I434="Yes",'Input data'!N440,""))</f>
        <v/>
      </c>
      <c r="R434" s="4" t="str">
        <f>IF(AND(I434="Yes",'Input data'!O440=""),"No",IF(I434="Yes",'Input data'!O440,""))</f>
        <v/>
      </c>
      <c r="S434" s="4" t="str">
        <f>IF(AND(I434="Yes",'Input data'!P440=""),"No",IF(I434="Yes",'Input data'!P440,""))</f>
        <v/>
      </c>
      <c r="T434" s="21" t="str">
        <f>IF(AND(I434="Yes",'Input data'!Q440=""),0,IF(I434="Yes",'Input data'!Q440/J434,""))</f>
        <v/>
      </c>
      <c r="U434" s="22" t="str">
        <f>IF(AND(I434="Yes",'Input data'!R440=""),80,IF(I434="Yes",'Input data'!R440,""))</f>
        <v/>
      </c>
    </row>
    <row r="435" spans="1:21" x14ac:dyDescent="0.3">
      <c r="A435" s="4" t="str">
        <f>IF('Input data'!A441="","",'Input data'!A441)</f>
        <v/>
      </c>
      <c r="B435" s="4" t="str">
        <f>IF('Input data'!B441="","",'Input data'!B441)</f>
        <v/>
      </c>
      <c r="C435" s="4" t="str">
        <f>IF('Input data'!C441="","",'Input data'!C441)</f>
        <v/>
      </c>
      <c r="D435" s="4" t="str">
        <f>IF('Input data'!D441="","",'Input data'!D441)</f>
        <v/>
      </c>
      <c r="E435" s="4" t="str">
        <f>IF('Input data'!E441="","",'Input data'!E441)</f>
        <v/>
      </c>
      <c r="F435" s="4" t="str">
        <f>IF('Input data'!F441="","",'Input data'!F441)</f>
        <v/>
      </c>
      <c r="G435" s="20" t="str">
        <f>IF('Input data'!G441=0,"",'Input data'!G441)</f>
        <v/>
      </c>
      <c r="H435" s="9" t="str">
        <f>IF('Input data'!H441="","",'Input data'!H441)</f>
        <v/>
      </c>
      <c r="I435" s="4" t="str">
        <f t="shared" si="18"/>
        <v>No</v>
      </c>
      <c r="J435" s="20" t="str">
        <f t="shared" si="19"/>
        <v/>
      </c>
      <c r="K435" s="9" t="str">
        <f t="shared" si="20"/>
        <v/>
      </c>
      <c r="L435" s="9" t="str">
        <f>IF(AND(I435="Yes",'Input data'!I441=""),10,IF(I435="Yes",'Input data'!I441/J435,""))</f>
        <v/>
      </c>
      <c r="M435" s="21" t="str">
        <f>IF(AND(I435="Yes",'Input data'!J441=""),2,IF(I435="Yes",'Input data'!J441,""))</f>
        <v/>
      </c>
      <c r="N435" s="4" t="str">
        <f>IF(AND(I435="Yes",'Input data'!K441=""),"No",IF(I435="Yes",'Input data'!K441,""))</f>
        <v/>
      </c>
      <c r="O435" s="6" t="str">
        <f>IF(AND(I435="Yes",'Input data'!L441=""),3.5,IF(I435="Yes",'Input data'!L441,""))</f>
        <v/>
      </c>
      <c r="P435" s="6" t="str">
        <f>IF(AND(I435="Yes",'Input data'!M441=""),0.5,IF(I435="Yes",'Input data'!M441,""))</f>
        <v/>
      </c>
      <c r="Q435" s="21" t="str">
        <f>IF(AND(I435="Yes",'Input data'!N441=""),2,IF(I435="Yes",'Input data'!N441,""))</f>
        <v/>
      </c>
      <c r="R435" s="4" t="str">
        <f>IF(AND(I435="Yes",'Input data'!O441=""),"No",IF(I435="Yes",'Input data'!O441,""))</f>
        <v/>
      </c>
      <c r="S435" s="4" t="str">
        <f>IF(AND(I435="Yes",'Input data'!P441=""),"No",IF(I435="Yes",'Input data'!P441,""))</f>
        <v/>
      </c>
      <c r="T435" s="21" t="str">
        <f>IF(AND(I435="Yes",'Input data'!Q441=""),0,IF(I435="Yes",'Input data'!Q441/J435,""))</f>
        <v/>
      </c>
      <c r="U435" s="22" t="str">
        <f>IF(AND(I435="Yes",'Input data'!R441=""),80,IF(I435="Yes",'Input data'!R441,""))</f>
        <v/>
      </c>
    </row>
    <row r="436" spans="1:21" x14ac:dyDescent="0.3">
      <c r="A436" s="4" t="str">
        <f>IF('Input data'!A442="","",'Input data'!A442)</f>
        <v/>
      </c>
      <c r="B436" s="4" t="str">
        <f>IF('Input data'!B442="","",'Input data'!B442)</f>
        <v/>
      </c>
      <c r="C436" s="4" t="str">
        <f>IF('Input data'!C442="","",'Input data'!C442)</f>
        <v/>
      </c>
      <c r="D436" s="4" t="str">
        <f>IF('Input data'!D442="","",'Input data'!D442)</f>
        <v/>
      </c>
      <c r="E436" s="4" t="str">
        <f>IF('Input data'!E442="","",'Input data'!E442)</f>
        <v/>
      </c>
      <c r="F436" s="4" t="str">
        <f>IF('Input data'!F442="","",'Input data'!F442)</f>
        <v/>
      </c>
      <c r="G436" s="20" t="str">
        <f>IF('Input data'!G442=0,"",'Input data'!G442)</f>
        <v/>
      </c>
      <c r="H436" s="9" t="str">
        <f>IF('Input data'!H442="","",'Input data'!H442)</f>
        <v/>
      </c>
      <c r="I436" s="4" t="str">
        <f t="shared" si="18"/>
        <v>No</v>
      </c>
      <c r="J436" s="20" t="str">
        <f t="shared" si="19"/>
        <v/>
      </c>
      <c r="K436" s="9" t="str">
        <f t="shared" si="20"/>
        <v/>
      </c>
      <c r="L436" s="9" t="str">
        <f>IF(AND(I436="Yes",'Input data'!I442=""),10,IF(I436="Yes",'Input data'!I442/J436,""))</f>
        <v/>
      </c>
      <c r="M436" s="21" t="str">
        <f>IF(AND(I436="Yes",'Input data'!J442=""),2,IF(I436="Yes",'Input data'!J442,""))</f>
        <v/>
      </c>
      <c r="N436" s="4" t="str">
        <f>IF(AND(I436="Yes",'Input data'!K442=""),"No",IF(I436="Yes",'Input data'!K442,""))</f>
        <v/>
      </c>
      <c r="O436" s="6" t="str">
        <f>IF(AND(I436="Yes",'Input data'!L442=""),3.5,IF(I436="Yes",'Input data'!L442,""))</f>
        <v/>
      </c>
      <c r="P436" s="6" t="str">
        <f>IF(AND(I436="Yes",'Input data'!M442=""),0.5,IF(I436="Yes",'Input data'!M442,""))</f>
        <v/>
      </c>
      <c r="Q436" s="21" t="str">
        <f>IF(AND(I436="Yes",'Input data'!N442=""),2,IF(I436="Yes",'Input data'!N442,""))</f>
        <v/>
      </c>
      <c r="R436" s="4" t="str">
        <f>IF(AND(I436="Yes",'Input data'!O442=""),"No",IF(I436="Yes",'Input data'!O442,""))</f>
        <v/>
      </c>
      <c r="S436" s="4" t="str">
        <f>IF(AND(I436="Yes",'Input data'!P442=""),"No",IF(I436="Yes",'Input data'!P442,""))</f>
        <v/>
      </c>
      <c r="T436" s="21" t="str">
        <f>IF(AND(I436="Yes",'Input data'!Q442=""),0,IF(I436="Yes",'Input data'!Q442/J436,""))</f>
        <v/>
      </c>
      <c r="U436" s="22" t="str">
        <f>IF(AND(I436="Yes",'Input data'!R442=""),80,IF(I436="Yes",'Input data'!R442,""))</f>
        <v/>
      </c>
    </row>
    <row r="437" spans="1:21" x14ac:dyDescent="0.3">
      <c r="A437" s="4" t="str">
        <f>IF('Input data'!A443="","",'Input data'!A443)</f>
        <v/>
      </c>
      <c r="B437" s="4" t="str">
        <f>IF('Input data'!B443="","",'Input data'!B443)</f>
        <v/>
      </c>
      <c r="C437" s="4" t="str">
        <f>IF('Input data'!C443="","",'Input data'!C443)</f>
        <v/>
      </c>
      <c r="D437" s="4" t="str">
        <f>IF('Input data'!D443="","",'Input data'!D443)</f>
        <v/>
      </c>
      <c r="E437" s="4" t="str">
        <f>IF('Input data'!E443="","",'Input data'!E443)</f>
        <v/>
      </c>
      <c r="F437" s="4" t="str">
        <f>IF('Input data'!F443="","",'Input data'!F443)</f>
        <v/>
      </c>
      <c r="G437" s="20" t="str">
        <f>IF('Input data'!G443=0,"",'Input data'!G443)</f>
        <v/>
      </c>
      <c r="H437" s="9" t="str">
        <f>IF('Input data'!H443="","",'Input data'!H443)</f>
        <v/>
      </c>
      <c r="I437" s="4" t="str">
        <f t="shared" si="18"/>
        <v>No</v>
      </c>
      <c r="J437" s="20" t="str">
        <f t="shared" si="19"/>
        <v/>
      </c>
      <c r="K437" s="9" t="str">
        <f t="shared" si="20"/>
        <v/>
      </c>
      <c r="L437" s="9" t="str">
        <f>IF(AND(I437="Yes",'Input data'!I443=""),10,IF(I437="Yes",'Input data'!I443/J437,""))</f>
        <v/>
      </c>
      <c r="M437" s="21" t="str">
        <f>IF(AND(I437="Yes",'Input data'!J443=""),2,IF(I437="Yes",'Input data'!J443,""))</f>
        <v/>
      </c>
      <c r="N437" s="4" t="str">
        <f>IF(AND(I437="Yes",'Input data'!K443=""),"No",IF(I437="Yes",'Input data'!K443,""))</f>
        <v/>
      </c>
      <c r="O437" s="6" t="str">
        <f>IF(AND(I437="Yes",'Input data'!L443=""),3.5,IF(I437="Yes",'Input data'!L443,""))</f>
        <v/>
      </c>
      <c r="P437" s="6" t="str">
        <f>IF(AND(I437="Yes",'Input data'!M443=""),0.5,IF(I437="Yes",'Input data'!M443,""))</f>
        <v/>
      </c>
      <c r="Q437" s="21" t="str">
        <f>IF(AND(I437="Yes",'Input data'!N443=""),2,IF(I437="Yes",'Input data'!N443,""))</f>
        <v/>
      </c>
      <c r="R437" s="4" t="str">
        <f>IF(AND(I437="Yes",'Input data'!O443=""),"No",IF(I437="Yes",'Input data'!O443,""))</f>
        <v/>
      </c>
      <c r="S437" s="4" t="str">
        <f>IF(AND(I437="Yes",'Input data'!P443=""),"No",IF(I437="Yes",'Input data'!P443,""))</f>
        <v/>
      </c>
      <c r="T437" s="21" t="str">
        <f>IF(AND(I437="Yes",'Input data'!Q443=""),0,IF(I437="Yes",'Input data'!Q443/J437,""))</f>
        <v/>
      </c>
      <c r="U437" s="22" t="str">
        <f>IF(AND(I437="Yes",'Input data'!R443=""),80,IF(I437="Yes",'Input data'!R443,""))</f>
        <v/>
      </c>
    </row>
    <row r="438" spans="1:21" x14ac:dyDescent="0.3">
      <c r="A438" s="4" t="str">
        <f>IF('Input data'!A444="","",'Input data'!A444)</f>
        <v/>
      </c>
      <c r="B438" s="4" t="str">
        <f>IF('Input data'!B444="","",'Input data'!B444)</f>
        <v/>
      </c>
      <c r="C438" s="4" t="str">
        <f>IF('Input data'!C444="","",'Input data'!C444)</f>
        <v/>
      </c>
      <c r="D438" s="4" t="str">
        <f>IF('Input data'!D444="","",'Input data'!D444)</f>
        <v/>
      </c>
      <c r="E438" s="4" t="str">
        <f>IF('Input data'!E444="","",'Input data'!E444)</f>
        <v/>
      </c>
      <c r="F438" s="4" t="str">
        <f>IF('Input data'!F444="","",'Input data'!F444)</f>
        <v/>
      </c>
      <c r="G438" s="20" t="str">
        <f>IF('Input data'!G444=0,"",'Input data'!G444)</f>
        <v/>
      </c>
      <c r="H438" s="9" t="str">
        <f>IF('Input data'!H444="","",'Input data'!H444)</f>
        <v/>
      </c>
      <c r="I438" s="4" t="str">
        <f t="shared" si="18"/>
        <v>No</v>
      </c>
      <c r="J438" s="20" t="str">
        <f t="shared" si="19"/>
        <v/>
      </c>
      <c r="K438" s="9" t="str">
        <f t="shared" si="20"/>
        <v/>
      </c>
      <c r="L438" s="9" t="str">
        <f>IF(AND(I438="Yes",'Input data'!I444=""),10,IF(I438="Yes",'Input data'!I444/J438,""))</f>
        <v/>
      </c>
      <c r="M438" s="21" t="str">
        <f>IF(AND(I438="Yes",'Input data'!J444=""),2,IF(I438="Yes",'Input data'!J444,""))</f>
        <v/>
      </c>
      <c r="N438" s="4" t="str">
        <f>IF(AND(I438="Yes",'Input data'!K444=""),"No",IF(I438="Yes",'Input data'!K444,""))</f>
        <v/>
      </c>
      <c r="O438" s="6" t="str">
        <f>IF(AND(I438="Yes",'Input data'!L444=""),3.5,IF(I438="Yes",'Input data'!L444,""))</f>
        <v/>
      </c>
      <c r="P438" s="6" t="str">
        <f>IF(AND(I438="Yes",'Input data'!M444=""),0.5,IF(I438="Yes",'Input data'!M444,""))</f>
        <v/>
      </c>
      <c r="Q438" s="21" t="str">
        <f>IF(AND(I438="Yes",'Input data'!N444=""),2,IF(I438="Yes",'Input data'!N444,""))</f>
        <v/>
      </c>
      <c r="R438" s="4" t="str">
        <f>IF(AND(I438="Yes",'Input data'!O444=""),"No",IF(I438="Yes",'Input data'!O444,""))</f>
        <v/>
      </c>
      <c r="S438" s="4" t="str">
        <f>IF(AND(I438="Yes",'Input data'!P444=""),"No",IF(I438="Yes",'Input data'!P444,""))</f>
        <v/>
      </c>
      <c r="T438" s="21" t="str">
        <f>IF(AND(I438="Yes",'Input data'!Q444=""),0,IF(I438="Yes",'Input data'!Q444/J438,""))</f>
        <v/>
      </c>
      <c r="U438" s="22" t="str">
        <f>IF(AND(I438="Yes",'Input data'!R444=""),80,IF(I438="Yes",'Input data'!R444,""))</f>
        <v/>
      </c>
    </row>
    <row r="439" spans="1:21" x14ac:dyDescent="0.3">
      <c r="A439" s="4" t="str">
        <f>IF('Input data'!A445="","",'Input data'!A445)</f>
        <v/>
      </c>
      <c r="B439" s="4" t="str">
        <f>IF('Input data'!B445="","",'Input data'!B445)</f>
        <v/>
      </c>
      <c r="C439" s="4" t="str">
        <f>IF('Input data'!C445="","",'Input data'!C445)</f>
        <v/>
      </c>
      <c r="D439" s="4" t="str">
        <f>IF('Input data'!D445="","",'Input data'!D445)</f>
        <v/>
      </c>
      <c r="E439" s="4" t="str">
        <f>IF('Input data'!E445="","",'Input data'!E445)</f>
        <v/>
      </c>
      <c r="F439" s="4" t="str">
        <f>IF('Input data'!F445="","",'Input data'!F445)</f>
        <v/>
      </c>
      <c r="G439" s="20" t="str">
        <f>IF('Input data'!G445=0,"",'Input data'!G445)</f>
        <v/>
      </c>
      <c r="H439" s="9" t="str">
        <f>IF('Input data'!H445="","",'Input data'!H445)</f>
        <v/>
      </c>
      <c r="I439" s="4" t="str">
        <f t="shared" si="18"/>
        <v>No</v>
      </c>
      <c r="J439" s="20" t="str">
        <f t="shared" si="19"/>
        <v/>
      </c>
      <c r="K439" s="9" t="str">
        <f t="shared" si="20"/>
        <v/>
      </c>
      <c r="L439" s="9" t="str">
        <f>IF(AND(I439="Yes",'Input data'!I445=""),10,IF(I439="Yes",'Input data'!I445/J439,""))</f>
        <v/>
      </c>
      <c r="M439" s="21" t="str">
        <f>IF(AND(I439="Yes",'Input data'!J445=""),2,IF(I439="Yes",'Input data'!J445,""))</f>
        <v/>
      </c>
      <c r="N439" s="4" t="str">
        <f>IF(AND(I439="Yes",'Input data'!K445=""),"No",IF(I439="Yes",'Input data'!K445,""))</f>
        <v/>
      </c>
      <c r="O439" s="6" t="str">
        <f>IF(AND(I439="Yes",'Input data'!L445=""),3.5,IF(I439="Yes",'Input data'!L445,""))</f>
        <v/>
      </c>
      <c r="P439" s="6" t="str">
        <f>IF(AND(I439="Yes",'Input data'!M445=""),0.5,IF(I439="Yes",'Input data'!M445,""))</f>
        <v/>
      </c>
      <c r="Q439" s="21" t="str">
        <f>IF(AND(I439="Yes",'Input data'!N445=""),2,IF(I439="Yes",'Input data'!N445,""))</f>
        <v/>
      </c>
      <c r="R439" s="4" t="str">
        <f>IF(AND(I439="Yes",'Input data'!O445=""),"No",IF(I439="Yes",'Input data'!O445,""))</f>
        <v/>
      </c>
      <c r="S439" s="4" t="str">
        <f>IF(AND(I439="Yes",'Input data'!P445=""),"No",IF(I439="Yes",'Input data'!P445,""))</f>
        <v/>
      </c>
      <c r="T439" s="21" t="str">
        <f>IF(AND(I439="Yes",'Input data'!Q445=""),0,IF(I439="Yes",'Input data'!Q445/J439,""))</f>
        <v/>
      </c>
      <c r="U439" s="22" t="str">
        <f>IF(AND(I439="Yes",'Input data'!R445=""),80,IF(I439="Yes",'Input data'!R445,""))</f>
        <v/>
      </c>
    </row>
    <row r="440" spans="1:21" x14ac:dyDescent="0.3">
      <c r="A440" s="4" t="str">
        <f>IF('Input data'!A446="","",'Input data'!A446)</f>
        <v/>
      </c>
      <c r="B440" s="4" t="str">
        <f>IF('Input data'!B446="","",'Input data'!B446)</f>
        <v/>
      </c>
      <c r="C440" s="4" t="str">
        <f>IF('Input data'!C446="","",'Input data'!C446)</f>
        <v/>
      </c>
      <c r="D440" s="4" t="str">
        <f>IF('Input data'!D446="","",'Input data'!D446)</f>
        <v/>
      </c>
      <c r="E440" s="4" t="str">
        <f>IF('Input data'!E446="","",'Input data'!E446)</f>
        <v/>
      </c>
      <c r="F440" s="4" t="str">
        <f>IF('Input data'!F446="","",'Input data'!F446)</f>
        <v/>
      </c>
      <c r="G440" s="20" t="str">
        <f>IF('Input data'!G446=0,"",'Input data'!G446)</f>
        <v/>
      </c>
      <c r="H440" s="9" t="str">
        <f>IF('Input data'!H446="","",'Input data'!H446)</f>
        <v/>
      </c>
      <c r="I440" s="4" t="str">
        <f t="shared" si="18"/>
        <v>No</v>
      </c>
      <c r="J440" s="20" t="str">
        <f t="shared" si="19"/>
        <v/>
      </c>
      <c r="K440" s="9" t="str">
        <f t="shared" si="20"/>
        <v/>
      </c>
      <c r="L440" s="9" t="str">
        <f>IF(AND(I440="Yes",'Input data'!I446=""),10,IF(I440="Yes",'Input data'!I446/J440,""))</f>
        <v/>
      </c>
      <c r="M440" s="21" t="str">
        <f>IF(AND(I440="Yes",'Input data'!J446=""),2,IF(I440="Yes",'Input data'!J446,""))</f>
        <v/>
      </c>
      <c r="N440" s="4" t="str">
        <f>IF(AND(I440="Yes",'Input data'!K446=""),"No",IF(I440="Yes",'Input data'!K446,""))</f>
        <v/>
      </c>
      <c r="O440" s="6" t="str">
        <f>IF(AND(I440="Yes",'Input data'!L446=""),3.5,IF(I440="Yes",'Input data'!L446,""))</f>
        <v/>
      </c>
      <c r="P440" s="6" t="str">
        <f>IF(AND(I440="Yes",'Input data'!M446=""),0.5,IF(I440="Yes",'Input data'!M446,""))</f>
        <v/>
      </c>
      <c r="Q440" s="21" t="str">
        <f>IF(AND(I440="Yes",'Input data'!N446=""),2,IF(I440="Yes",'Input data'!N446,""))</f>
        <v/>
      </c>
      <c r="R440" s="4" t="str">
        <f>IF(AND(I440="Yes",'Input data'!O446=""),"No",IF(I440="Yes",'Input data'!O446,""))</f>
        <v/>
      </c>
      <c r="S440" s="4" t="str">
        <f>IF(AND(I440="Yes",'Input data'!P446=""),"No",IF(I440="Yes",'Input data'!P446,""))</f>
        <v/>
      </c>
      <c r="T440" s="21" t="str">
        <f>IF(AND(I440="Yes",'Input data'!Q446=""),0,IF(I440="Yes",'Input data'!Q446/J440,""))</f>
        <v/>
      </c>
      <c r="U440" s="22" t="str">
        <f>IF(AND(I440="Yes",'Input data'!R446=""),80,IF(I440="Yes",'Input data'!R446,""))</f>
        <v/>
      </c>
    </row>
    <row r="441" spans="1:21" x14ac:dyDescent="0.3">
      <c r="A441" s="4" t="str">
        <f>IF('Input data'!A447="","",'Input data'!A447)</f>
        <v/>
      </c>
      <c r="B441" s="4" t="str">
        <f>IF('Input data'!B447="","",'Input data'!B447)</f>
        <v/>
      </c>
      <c r="C441" s="4" t="str">
        <f>IF('Input data'!C447="","",'Input data'!C447)</f>
        <v/>
      </c>
      <c r="D441" s="4" t="str">
        <f>IF('Input data'!D447="","",'Input data'!D447)</f>
        <v/>
      </c>
      <c r="E441" s="4" t="str">
        <f>IF('Input data'!E447="","",'Input data'!E447)</f>
        <v/>
      </c>
      <c r="F441" s="4" t="str">
        <f>IF('Input data'!F447="","",'Input data'!F447)</f>
        <v/>
      </c>
      <c r="G441" s="20" t="str">
        <f>IF('Input data'!G447=0,"",'Input data'!G447)</f>
        <v/>
      </c>
      <c r="H441" s="9" t="str">
        <f>IF('Input data'!H447="","",'Input data'!H447)</f>
        <v/>
      </c>
      <c r="I441" s="4" t="str">
        <f t="shared" si="18"/>
        <v>No</v>
      </c>
      <c r="J441" s="20" t="str">
        <f t="shared" si="19"/>
        <v/>
      </c>
      <c r="K441" s="9" t="str">
        <f t="shared" si="20"/>
        <v/>
      </c>
      <c r="L441" s="9" t="str">
        <f>IF(AND(I441="Yes",'Input data'!I447=""),10,IF(I441="Yes",'Input data'!I447/J441,""))</f>
        <v/>
      </c>
      <c r="M441" s="21" t="str">
        <f>IF(AND(I441="Yes",'Input data'!J447=""),2,IF(I441="Yes",'Input data'!J447,""))</f>
        <v/>
      </c>
      <c r="N441" s="4" t="str">
        <f>IF(AND(I441="Yes",'Input data'!K447=""),"No",IF(I441="Yes",'Input data'!K447,""))</f>
        <v/>
      </c>
      <c r="O441" s="6" t="str">
        <f>IF(AND(I441="Yes",'Input data'!L447=""),3.5,IF(I441="Yes",'Input data'!L447,""))</f>
        <v/>
      </c>
      <c r="P441" s="6" t="str">
        <f>IF(AND(I441="Yes",'Input data'!M447=""),0.5,IF(I441="Yes",'Input data'!M447,""))</f>
        <v/>
      </c>
      <c r="Q441" s="21" t="str">
        <f>IF(AND(I441="Yes",'Input data'!N447=""),2,IF(I441="Yes",'Input data'!N447,""))</f>
        <v/>
      </c>
      <c r="R441" s="4" t="str">
        <f>IF(AND(I441="Yes",'Input data'!O447=""),"No",IF(I441="Yes",'Input data'!O447,""))</f>
        <v/>
      </c>
      <c r="S441" s="4" t="str">
        <f>IF(AND(I441="Yes",'Input data'!P447=""),"No",IF(I441="Yes",'Input data'!P447,""))</f>
        <v/>
      </c>
      <c r="T441" s="21" t="str">
        <f>IF(AND(I441="Yes",'Input data'!Q447=""),0,IF(I441="Yes",'Input data'!Q447/J441,""))</f>
        <v/>
      </c>
      <c r="U441" s="22" t="str">
        <f>IF(AND(I441="Yes",'Input data'!R447=""),80,IF(I441="Yes",'Input data'!R447,""))</f>
        <v/>
      </c>
    </row>
    <row r="442" spans="1:21" x14ac:dyDescent="0.3">
      <c r="A442" s="4" t="str">
        <f>IF('Input data'!A448="","",'Input data'!A448)</f>
        <v/>
      </c>
      <c r="B442" s="4" t="str">
        <f>IF('Input data'!B448="","",'Input data'!B448)</f>
        <v/>
      </c>
      <c r="C442" s="4" t="str">
        <f>IF('Input data'!C448="","",'Input data'!C448)</f>
        <v/>
      </c>
      <c r="D442" s="4" t="str">
        <f>IF('Input data'!D448="","",'Input data'!D448)</f>
        <v/>
      </c>
      <c r="E442" s="4" t="str">
        <f>IF('Input data'!E448="","",'Input data'!E448)</f>
        <v/>
      </c>
      <c r="F442" s="4" t="str">
        <f>IF('Input data'!F448="","",'Input data'!F448)</f>
        <v/>
      </c>
      <c r="G442" s="20" t="str">
        <f>IF('Input data'!G448=0,"",'Input data'!G448)</f>
        <v/>
      </c>
      <c r="H442" s="9" t="str">
        <f>IF('Input data'!H448="","",'Input data'!H448)</f>
        <v/>
      </c>
      <c r="I442" s="4" t="str">
        <f t="shared" si="18"/>
        <v>No</v>
      </c>
      <c r="J442" s="20" t="str">
        <f t="shared" si="19"/>
        <v/>
      </c>
      <c r="K442" s="9" t="str">
        <f t="shared" si="20"/>
        <v/>
      </c>
      <c r="L442" s="9" t="str">
        <f>IF(AND(I442="Yes",'Input data'!I448=""),10,IF(I442="Yes",'Input data'!I448/J442,""))</f>
        <v/>
      </c>
      <c r="M442" s="21" t="str">
        <f>IF(AND(I442="Yes",'Input data'!J448=""),2,IF(I442="Yes",'Input data'!J448,""))</f>
        <v/>
      </c>
      <c r="N442" s="4" t="str">
        <f>IF(AND(I442="Yes",'Input data'!K448=""),"No",IF(I442="Yes",'Input data'!K448,""))</f>
        <v/>
      </c>
      <c r="O442" s="6" t="str">
        <f>IF(AND(I442="Yes",'Input data'!L448=""),3.5,IF(I442="Yes",'Input data'!L448,""))</f>
        <v/>
      </c>
      <c r="P442" s="6" t="str">
        <f>IF(AND(I442="Yes",'Input data'!M448=""),0.5,IF(I442="Yes",'Input data'!M448,""))</f>
        <v/>
      </c>
      <c r="Q442" s="21" t="str">
        <f>IF(AND(I442="Yes",'Input data'!N448=""),2,IF(I442="Yes",'Input data'!N448,""))</f>
        <v/>
      </c>
      <c r="R442" s="4" t="str">
        <f>IF(AND(I442="Yes",'Input data'!O448=""),"No",IF(I442="Yes",'Input data'!O448,""))</f>
        <v/>
      </c>
      <c r="S442" s="4" t="str">
        <f>IF(AND(I442="Yes",'Input data'!P448=""),"No",IF(I442="Yes",'Input data'!P448,""))</f>
        <v/>
      </c>
      <c r="T442" s="21" t="str">
        <f>IF(AND(I442="Yes",'Input data'!Q448=""),0,IF(I442="Yes",'Input data'!Q448/J442,""))</f>
        <v/>
      </c>
      <c r="U442" s="22" t="str">
        <f>IF(AND(I442="Yes",'Input data'!R448=""),80,IF(I442="Yes",'Input data'!R448,""))</f>
        <v/>
      </c>
    </row>
    <row r="443" spans="1:21" x14ac:dyDescent="0.3">
      <c r="A443" s="4" t="str">
        <f>IF('Input data'!A449="","",'Input data'!A449)</f>
        <v/>
      </c>
      <c r="B443" s="4" t="str">
        <f>IF('Input data'!B449="","",'Input data'!B449)</f>
        <v/>
      </c>
      <c r="C443" s="4" t="str">
        <f>IF('Input data'!C449="","",'Input data'!C449)</f>
        <v/>
      </c>
      <c r="D443" s="4" t="str">
        <f>IF('Input data'!D449="","",'Input data'!D449)</f>
        <v/>
      </c>
      <c r="E443" s="4" t="str">
        <f>IF('Input data'!E449="","",'Input data'!E449)</f>
        <v/>
      </c>
      <c r="F443" s="4" t="str">
        <f>IF('Input data'!F449="","",'Input data'!F449)</f>
        <v/>
      </c>
      <c r="G443" s="20" t="str">
        <f>IF('Input data'!G449=0,"",'Input data'!G449)</f>
        <v/>
      </c>
      <c r="H443" s="9" t="str">
        <f>IF('Input data'!H449="","",'Input data'!H449)</f>
        <v/>
      </c>
      <c r="I443" s="4" t="str">
        <f t="shared" si="18"/>
        <v>No</v>
      </c>
      <c r="J443" s="20" t="str">
        <f t="shared" si="19"/>
        <v/>
      </c>
      <c r="K443" s="9" t="str">
        <f t="shared" si="20"/>
        <v/>
      </c>
      <c r="L443" s="9" t="str">
        <f>IF(AND(I443="Yes",'Input data'!I449=""),10,IF(I443="Yes",'Input data'!I449/J443,""))</f>
        <v/>
      </c>
      <c r="M443" s="21" t="str">
        <f>IF(AND(I443="Yes",'Input data'!J449=""),2,IF(I443="Yes",'Input data'!J449,""))</f>
        <v/>
      </c>
      <c r="N443" s="4" t="str">
        <f>IF(AND(I443="Yes",'Input data'!K449=""),"No",IF(I443="Yes",'Input data'!K449,""))</f>
        <v/>
      </c>
      <c r="O443" s="6" t="str">
        <f>IF(AND(I443="Yes",'Input data'!L449=""),3.5,IF(I443="Yes",'Input data'!L449,""))</f>
        <v/>
      </c>
      <c r="P443" s="6" t="str">
        <f>IF(AND(I443="Yes",'Input data'!M449=""),0.5,IF(I443="Yes",'Input data'!M449,""))</f>
        <v/>
      </c>
      <c r="Q443" s="21" t="str">
        <f>IF(AND(I443="Yes",'Input data'!N449=""),2,IF(I443="Yes",'Input data'!N449,""))</f>
        <v/>
      </c>
      <c r="R443" s="4" t="str">
        <f>IF(AND(I443="Yes",'Input data'!O449=""),"No",IF(I443="Yes",'Input data'!O449,""))</f>
        <v/>
      </c>
      <c r="S443" s="4" t="str">
        <f>IF(AND(I443="Yes",'Input data'!P449=""),"No",IF(I443="Yes",'Input data'!P449,""))</f>
        <v/>
      </c>
      <c r="T443" s="21" t="str">
        <f>IF(AND(I443="Yes",'Input data'!Q449=""),0,IF(I443="Yes",'Input data'!Q449/J443,""))</f>
        <v/>
      </c>
      <c r="U443" s="22" t="str">
        <f>IF(AND(I443="Yes",'Input data'!R449=""),80,IF(I443="Yes",'Input data'!R449,""))</f>
        <v/>
      </c>
    </row>
    <row r="444" spans="1:21" x14ac:dyDescent="0.3">
      <c r="A444" s="4" t="str">
        <f>IF('Input data'!A450="","",'Input data'!A450)</f>
        <v/>
      </c>
      <c r="B444" s="4" t="str">
        <f>IF('Input data'!B450="","",'Input data'!B450)</f>
        <v/>
      </c>
      <c r="C444" s="4" t="str">
        <f>IF('Input data'!C450="","",'Input data'!C450)</f>
        <v/>
      </c>
      <c r="D444" s="4" t="str">
        <f>IF('Input data'!D450="","",'Input data'!D450)</f>
        <v/>
      </c>
      <c r="E444" s="4" t="str">
        <f>IF('Input data'!E450="","",'Input data'!E450)</f>
        <v/>
      </c>
      <c r="F444" s="4" t="str">
        <f>IF('Input data'!F450="","",'Input data'!F450)</f>
        <v/>
      </c>
      <c r="G444" s="20" t="str">
        <f>IF('Input data'!G450=0,"",'Input data'!G450)</f>
        <v/>
      </c>
      <c r="H444" s="9" t="str">
        <f>IF('Input data'!H450="","",'Input data'!H450)</f>
        <v/>
      </c>
      <c r="I444" s="4" t="str">
        <f t="shared" si="18"/>
        <v>No</v>
      </c>
      <c r="J444" s="20" t="str">
        <f t="shared" si="19"/>
        <v/>
      </c>
      <c r="K444" s="9" t="str">
        <f t="shared" si="20"/>
        <v/>
      </c>
      <c r="L444" s="9" t="str">
        <f>IF(AND(I444="Yes",'Input data'!I450=""),10,IF(I444="Yes",'Input data'!I450/J444,""))</f>
        <v/>
      </c>
      <c r="M444" s="21" t="str">
        <f>IF(AND(I444="Yes",'Input data'!J450=""),2,IF(I444="Yes",'Input data'!J450,""))</f>
        <v/>
      </c>
      <c r="N444" s="4" t="str">
        <f>IF(AND(I444="Yes",'Input data'!K450=""),"No",IF(I444="Yes",'Input data'!K450,""))</f>
        <v/>
      </c>
      <c r="O444" s="6" t="str">
        <f>IF(AND(I444="Yes",'Input data'!L450=""),3.5,IF(I444="Yes",'Input data'!L450,""))</f>
        <v/>
      </c>
      <c r="P444" s="6" t="str">
        <f>IF(AND(I444="Yes",'Input data'!M450=""),0.5,IF(I444="Yes",'Input data'!M450,""))</f>
        <v/>
      </c>
      <c r="Q444" s="21" t="str">
        <f>IF(AND(I444="Yes",'Input data'!N450=""),2,IF(I444="Yes",'Input data'!N450,""))</f>
        <v/>
      </c>
      <c r="R444" s="4" t="str">
        <f>IF(AND(I444="Yes",'Input data'!O450=""),"No",IF(I444="Yes",'Input data'!O450,""))</f>
        <v/>
      </c>
      <c r="S444" s="4" t="str">
        <f>IF(AND(I444="Yes",'Input data'!P450=""),"No",IF(I444="Yes",'Input data'!P450,""))</f>
        <v/>
      </c>
      <c r="T444" s="21" t="str">
        <f>IF(AND(I444="Yes",'Input data'!Q450=""),0,IF(I444="Yes",'Input data'!Q450/J444,""))</f>
        <v/>
      </c>
      <c r="U444" s="22" t="str">
        <f>IF(AND(I444="Yes",'Input data'!R450=""),80,IF(I444="Yes",'Input data'!R450,""))</f>
        <v/>
      </c>
    </row>
    <row r="445" spans="1:21" x14ac:dyDescent="0.3">
      <c r="A445" s="4" t="str">
        <f>IF('Input data'!A451="","",'Input data'!A451)</f>
        <v/>
      </c>
      <c r="B445" s="4" t="str">
        <f>IF('Input data'!B451="","",'Input data'!B451)</f>
        <v/>
      </c>
      <c r="C445" s="4" t="str">
        <f>IF('Input data'!C451="","",'Input data'!C451)</f>
        <v/>
      </c>
      <c r="D445" s="4" t="str">
        <f>IF('Input data'!D451="","",'Input data'!D451)</f>
        <v/>
      </c>
      <c r="E445" s="4" t="str">
        <f>IF('Input data'!E451="","",'Input data'!E451)</f>
        <v/>
      </c>
      <c r="F445" s="4" t="str">
        <f>IF('Input data'!F451="","",'Input data'!F451)</f>
        <v/>
      </c>
      <c r="G445" s="20" t="str">
        <f>IF('Input data'!G451=0,"",'Input data'!G451)</f>
        <v/>
      </c>
      <c r="H445" s="9" t="str">
        <f>IF('Input data'!H451="","",'Input data'!H451)</f>
        <v/>
      </c>
      <c r="I445" s="4" t="str">
        <f t="shared" si="18"/>
        <v>No</v>
      </c>
      <c r="J445" s="20" t="str">
        <f t="shared" si="19"/>
        <v/>
      </c>
      <c r="K445" s="9" t="str">
        <f t="shared" si="20"/>
        <v/>
      </c>
      <c r="L445" s="9" t="str">
        <f>IF(AND(I445="Yes",'Input data'!I451=""),10,IF(I445="Yes",'Input data'!I451/J445,""))</f>
        <v/>
      </c>
      <c r="M445" s="21" t="str">
        <f>IF(AND(I445="Yes",'Input data'!J451=""),2,IF(I445="Yes",'Input data'!J451,""))</f>
        <v/>
      </c>
      <c r="N445" s="4" t="str">
        <f>IF(AND(I445="Yes",'Input data'!K451=""),"No",IF(I445="Yes",'Input data'!K451,""))</f>
        <v/>
      </c>
      <c r="O445" s="6" t="str">
        <f>IF(AND(I445="Yes",'Input data'!L451=""),3.5,IF(I445="Yes",'Input data'!L451,""))</f>
        <v/>
      </c>
      <c r="P445" s="6" t="str">
        <f>IF(AND(I445="Yes",'Input data'!M451=""),0.5,IF(I445="Yes",'Input data'!M451,""))</f>
        <v/>
      </c>
      <c r="Q445" s="21" t="str">
        <f>IF(AND(I445="Yes",'Input data'!N451=""),2,IF(I445="Yes",'Input data'!N451,""))</f>
        <v/>
      </c>
      <c r="R445" s="4" t="str">
        <f>IF(AND(I445="Yes",'Input data'!O451=""),"No",IF(I445="Yes",'Input data'!O451,""))</f>
        <v/>
      </c>
      <c r="S445" s="4" t="str">
        <f>IF(AND(I445="Yes",'Input data'!P451=""),"No",IF(I445="Yes",'Input data'!P451,""))</f>
        <v/>
      </c>
      <c r="T445" s="21" t="str">
        <f>IF(AND(I445="Yes",'Input data'!Q451=""),0,IF(I445="Yes",'Input data'!Q451/J445,""))</f>
        <v/>
      </c>
      <c r="U445" s="22" t="str">
        <f>IF(AND(I445="Yes",'Input data'!R451=""),80,IF(I445="Yes",'Input data'!R451,""))</f>
        <v/>
      </c>
    </row>
    <row r="446" spans="1:21" x14ac:dyDescent="0.3">
      <c r="A446" s="4" t="str">
        <f>IF('Input data'!A452="","",'Input data'!A452)</f>
        <v/>
      </c>
      <c r="B446" s="4" t="str">
        <f>IF('Input data'!B452="","",'Input data'!B452)</f>
        <v/>
      </c>
      <c r="C446" s="4" t="str">
        <f>IF('Input data'!C452="","",'Input data'!C452)</f>
        <v/>
      </c>
      <c r="D446" s="4" t="str">
        <f>IF('Input data'!D452="","",'Input data'!D452)</f>
        <v/>
      </c>
      <c r="E446" s="4" t="str">
        <f>IF('Input data'!E452="","",'Input data'!E452)</f>
        <v/>
      </c>
      <c r="F446" s="4" t="str">
        <f>IF('Input data'!F452="","",'Input data'!F452)</f>
        <v/>
      </c>
      <c r="G446" s="20" t="str">
        <f>IF('Input data'!G452=0,"",'Input data'!G452)</f>
        <v/>
      </c>
      <c r="H446" s="9" t="str">
        <f>IF('Input data'!H452="","",'Input data'!H452)</f>
        <v/>
      </c>
      <c r="I446" s="4" t="str">
        <f t="shared" si="18"/>
        <v>No</v>
      </c>
      <c r="J446" s="20" t="str">
        <f t="shared" si="19"/>
        <v/>
      </c>
      <c r="K446" s="9" t="str">
        <f t="shared" si="20"/>
        <v/>
      </c>
      <c r="L446" s="9" t="str">
        <f>IF(AND(I446="Yes",'Input data'!I452=""),10,IF(I446="Yes",'Input data'!I452/J446,""))</f>
        <v/>
      </c>
      <c r="M446" s="21" t="str">
        <f>IF(AND(I446="Yes",'Input data'!J452=""),2,IF(I446="Yes",'Input data'!J452,""))</f>
        <v/>
      </c>
      <c r="N446" s="4" t="str">
        <f>IF(AND(I446="Yes",'Input data'!K452=""),"No",IF(I446="Yes",'Input data'!K452,""))</f>
        <v/>
      </c>
      <c r="O446" s="6" t="str">
        <f>IF(AND(I446="Yes",'Input data'!L452=""),3.5,IF(I446="Yes",'Input data'!L452,""))</f>
        <v/>
      </c>
      <c r="P446" s="6" t="str">
        <f>IF(AND(I446="Yes",'Input data'!M452=""),0.5,IF(I446="Yes",'Input data'!M452,""))</f>
        <v/>
      </c>
      <c r="Q446" s="21" t="str">
        <f>IF(AND(I446="Yes",'Input data'!N452=""),2,IF(I446="Yes",'Input data'!N452,""))</f>
        <v/>
      </c>
      <c r="R446" s="4" t="str">
        <f>IF(AND(I446="Yes",'Input data'!O452=""),"No",IF(I446="Yes",'Input data'!O452,""))</f>
        <v/>
      </c>
      <c r="S446" s="4" t="str">
        <f>IF(AND(I446="Yes",'Input data'!P452=""),"No",IF(I446="Yes",'Input data'!P452,""))</f>
        <v/>
      </c>
      <c r="T446" s="21" t="str">
        <f>IF(AND(I446="Yes",'Input data'!Q452=""),0,IF(I446="Yes",'Input data'!Q452/J446,""))</f>
        <v/>
      </c>
      <c r="U446" s="22" t="str">
        <f>IF(AND(I446="Yes",'Input data'!R452=""),80,IF(I446="Yes",'Input data'!R452,""))</f>
        <v/>
      </c>
    </row>
    <row r="447" spans="1:21" x14ac:dyDescent="0.3">
      <c r="A447" s="4" t="str">
        <f>IF('Input data'!A453="","",'Input data'!A453)</f>
        <v/>
      </c>
      <c r="B447" s="4" t="str">
        <f>IF('Input data'!B453="","",'Input data'!B453)</f>
        <v/>
      </c>
      <c r="C447" s="4" t="str">
        <f>IF('Input data'!C453="","",'Input data'!C453)</f>
        <v/>
      </c>
      <c r="D447" s="4" t="str">
        <f>IF('Input data'!D453="","",'Input data'!D453)</f>
        <v/>
      </c>
      <c r="E447" s="4" t="str">
        <f>IF('Input data'!E453="","",'Input data'!E453)</f>
        <v/>
      </c>
      <c r="F447" s="4" t="str">
        <f>IF('Input data'!F453="","",'Input data'!F453)</f>
        <v/>
      </c>
      <c r="G447" s="20" t="str">
        <f>IF('Input data'!G453=0,"",'Input data'!G453)</f>
        <v/>
      </c>
      <c r="H447" s="9" t="str">
        <f>IF('Input data'!H453="","",'Input data'!H453)</f>
        <v/>
      </c>
      <c r="I447" s="4" t="str">
        <f t="shared" si="18"/>
        <v>No</v>
      </c>
      <c r="J447" s="20" t="str">
        <f t="shared" si="19"/>
        <v/>
      </c>
      <c r="K447" s="9" t="str">
        <f t="shared" si="20"/>
        <v/>
      </c>
      <c r="L447" s="9" t="str">
        <f>IF(AND(I447="Yes",'Input data'!I453=""),10,IF(I447="Yes",'Input data'!I453/J447,""))</f>
        <v/>
      </c>
      <c r="M447" s="21" t="str">
        <f>IF(AND(I447="Yes",'Input data'!J453=""),2,IF(I447="Yes",'Input data'!J453,""))</f>
        <v/>
      </c>
      <c r="N447" s="4" t="str">
        <f>IF(AND(I447="Yes",'Input data'!K453=""),"No",IF(I447="Yes",'Input data'!K453,""))</f>
        <v/>
      </c>
      <c r="O447" s="6" t="str">
        <f>IF(AND(I447="Yes",'Input data'!L453=""),3.5,IF(I447="Yes",'Input data'!L453,""))</f>
        <v/>
      </c>
      <c r="P447" s="6" t="str">
        <f>IF(AND(I447="Yes",'Input data'!M453=""),0.5,IF(I447="Yes",'Input data'!M453,""))</f>
        <v/>
      </c>
      <c r="Q447" s="21" t="str">
        <f>IF(AND(I447="Yes",'Input data'!N453=""),2,IF(I447="Yes",'Input data'!N453,""))</f>
        <v/>
      </c>
      <c r="R447" s="4" t="str">
        <f>IF(AND(I447="Yes",'Input data'!O453=""),"No",IF(I447="Yes",'Input data'!O453,""))</f>
        <v/>
      </c>
      <c r="S447" s="4" t="str">
        <f>IF(AND(I447="Yes",'Input data'!P453=""),"No",IF(I447="Yes",'Input data'!P453,""))</f>
        <v/>
      </c>
      <c r="T447" s="21" t="str">
        <f>IF(AND(I447="Yes",'Input data'!Q453=""),0,IF(I447="Yes",'Input data'!Q453/J447,""))</f>
        <v/>
      </c>
      <c r="U447" s="22" t="str">
        <f>IF(AND(I447="Yes",'Input data'!R453=""),80,IF(I447="Yes",'Input data'!R453,""))</f>
        <v/>
      </c>
    </row>
    <row r="448" spans="1:21" x14ac:dyDescent="0.3">
      <c r="A448" s="4" t="str">
        <f>IF('Input data'!A454="","",'Input data'!A454)</f>
        <v/>
      </c>
      <c r="B448" s="4" t="str">
        <f>IF('Input data'!B454="","",'Input data'!B454)</f>
        <v/>
      </c>
      <c r="C448" s="4" t="str">
        <f>IF('Input data'!C454="","",'Input data'!C454)</f>
        <v/>
      </c>
      <c r="D448" s="4" t="str">
        <f>IF('Input data'!D454="","",'Input data'!D454)</f>
        <v/>
      </c>
      <c r="E448" s="4" t="str">
        <f>IF('Input data'!E454="","",'Input data'!E454)</f>
        <v/>
      </c>
      <c r="F448" s="4" t="str">
        <f>IF('Input data'!F454="","",'Input data'!F454)</f>
        <v/>
      </c>
      <c r="G448" s="20" t="str">
        <f>IF('Input data'!G454=0,"",'Input data'!G454)</f>
        <v/>
      </c>
      <c r="H448" s="9" t="str">
        <f>IF('Input data'!H454="","",'Input data'!H454)</f>
        <v/>
      </c>
      <c r="I448" s="4" t="str">
        <f t="shared" si="18"/>
        <v>No</v>
      </c>
      <c r="J448" s="20" t="str">
        <f t="shared" si="19"/>
        <v/>
      </c>
      <c r="K448" s="9" t="str">
        <f t="shared" si="20"/>
        <v/>
      </c>
      <c r="L448" s="9" t="str">
        <f>IF(AND(I448="Yes",'Input data'!I454=""),10,IF(I448="Yes",'Input data'!I454/J448,""))</f>
        <v/>
      </c>
      <c r="M448" s="21" t="str">
        <f>IF(AND(I448="Yes",'Input data'!J454=""),2,IF(I448="Yes",'Input data'!J454,""))</f>
        <v/>
      </c>
      <c r="N448" s="4" t="str">
        <f>IF(AND(I448="Yes",'Input data'!K454=""),"No",IF(I448="Yes",'Input data'!K454,""))</f>
        <v/>
      </c>
      <c r="O448" s="6" t="str">
        <f>IF(AND(I448="Yes",'Input data'!L454=""),3.5,IF(I448="Yes",'Input data'!L454,""))</f>
        <v/>
      </c>
      <c r="P448" s="6" t="str">
        <f>IF(AND(I448="Yes",'Input data'!M454=""),0.5,IF(I448="Yes",'Input data'!M454,""))</f>
        <v/>
      </c>
      <c r="Q448" s="21" t="str">
        <f>IF(AND(I448="Yes",'Input data'!N454=""),2,IF(I448="Yes",'Input data'!N454,""))</f>
        <v/>
      </c>
      <c r="R448" s="4" t="str">
        <f>IF(AND(I448="Yes",'Input data'!O454=""),"No",IF(I448="Yes",'Input data'!O454,""))</f>
        <v/>
      </c>
      <c r="S448" s="4" t="str">
        <f>IF(AND(I448="Yes",'Input data'!P454=""),"No",IF(I448="Yes",'Input data'!P454,""))</f>
        <v/>
      </c>
      <c r="T448" s="21" t="str">
        <f>IF(AND(I448="Yes",'Input data'!Q454=""),0,IF(I448="Yes",'Input data'!Q454/J448,""))</f>
        <v/>
      </c>
      <c r="U448" s="22" t="str">
        <f>IF(AND(I448="Yes",'Input data'!R454=""),80,IF(I448="Yes",'Input data'!R454,""))</f>
        <v/>
      </c>
    </row>
    <row r="449" spans="1:21" x14ac:dyDescent="0.3">
      <c r="A449" s="4" t="str">
        <f>IF('Input data'!A455="","",'Input data'!A455)</f>
        <v/>
      </c>
      <c r="B449" s="4" t="str">
        <f>IF('Input data'!B455="","",'Input data'!B455)</f>
        <v/>
      </c>
      <c r="C449" s="4" t="str">
        <f>IF('Input data'!C455="","",'Input data'!C455)</f>
        <v/>
      </c>
      <c r="D449" s="4" t="str">
        <f>IF('Input data'!D455="","",'Input data'!D455)</f>
        <v/>
      </c>
      <c r="E449" s="4" t="str">
        <f>IF('Input data'!E455="","",'Input data'!E455)</f>
        <v/>
      </c>
      <c r="F449" s="4" t="str">
        <f>IF('Input data'!F455="","",'Input data'!F455)</f>
        <v/>
      </c>
      <c r="G449" s="20" t="str">
        <f>IF('Input data'!G455=0,"",'Input data'!G455)</f>
        <v/>
      </c>
      <c r="H449" s="9" t="str">
        <f>IF('Input data'!H455="","",'Input data'!H455)</f>
        <v/>
      </c>
      <c r="I449" s="4" t="str">
        <f t="shared" si="18"/>
        <v>No</v>
      </c>
      <c r="J449" s="20" t="str">
        <f t="shared" si="19"/>
        <v/>
      </c>
      <c r="K449" s="9" t="str">
        <f t="shared" si="20"/>
        <v/>
      </c>
      <c r="L449" s="9" t="str">
        <f>IF(AND(I449="Yes",'Input data'!I455=""),10,IF(I449="Yes",'Input data'!I455/J449,""))</f>
        <v/>
      </c>
      <c r="M449" s="21" t="str">
        <f>IF(AND(I449="Yes",'Input data'!J455=""),2,IF(I449="Yes",'Input data'!J455,""))</f>
        <v/>
      </c>
      <c r="N449" s="4" t="str">
        <f>IF(AND(I449="Yes",'Input data'!K455=""),"No",IF(I449="Yes",'Input data'!K455,""))</f>
        <v/>
      </c>
      <c r="O449" s="6" t="str">
        <f>IF(AND(I449="Yes",'Input data'!L455=""),3.5,IF(I449="Yes",'Input data'!L455,""))</f>
        <v/>
      </c>
      <c r="P449" s="6" t="str">
        <f>IF(AND(I449="Yes",'Input data'!M455=""),0.5,IF(I449="Yes",'Input data'!M455,""))</f>
        <v/>
      </c>
      <c r="Q449" s="21" t="str">
        <f>IF(AND(I449="Yes",'Input data'!N455=""),2,IF(I449="Yes",'Input data'!N455,""))</f>
        <v/>
      </c>
      <c r="R449" s="4" t="str">
        <f>IF(AND(I449="Yes",'Input data'!O455=""),"No",IF(I449="Yes",'Input data'!O455,""))</f>
        <v/>
      </c>
      <c r="S449" s="4" t="str">
        <f>IF(AND(I449="Yes",'Input data'!P455=""),"No",IF(I449="Yes",'Input data'!P455,""))</f>
        <v/>
      </c>
      <c r="T449" s="21" t="str">
        <f>IF(AND(I449="Yes",'Input data'!Q455=""),0,IF(I449="Yes",'Input data'!Q455/J449,""))</f>
        <v/>
      </c>
      <c r="U449" s="22" t="str">
        <f>IF(AND(I449="Yes",'Input data'!R455=""),80,IF(I449="Yes",'Input data'!R455,""))</f>
        <v/>
      </c>
    </row>
    <row r="450" spans="1:21" x14ac:dyDescent="0.3">
      <c r="A450" s="4" t="str">
        <f>IF('Input data'!A456="","",'Input data'!A456)</f>
        <v/>
      </c>
      <c r="B450" s="4" t="str">
        <f>IF('Input data'!B456="","",'Input data'!B456)</f>
        <v/>
      </c>
      <c r="C450" s="4" t="str">
        <f>IF('Input data'!C456="","",'Input data'!C456)</f>
        <v/>
      </c>
      <c r="D450" s="4" t="str">
        <f>IF('Input data'!D456="","",'Input data'!D456)</f>
        <v/>
      </c>
      <c r="E450" s="4" t="str">
        <f>IF('Input data'!E456="","",'Input data'!E456)</f>
        <v/>
      </c>
      <c r="F450" s="4" t="str">
        <f>IF('Input data'!F456="","",'Input data'!F456)</f>
        <v/>
      </c>
      <c r="G450" s="20" t="str">
        <f>IF('Input data'!G456=0,"",'Input data'!G456)</f>
        <v/>
      </c>
      <c r="H450" s="9" t="str">
        <f>IF('Input data'!H456="","",'Input data'!H456)</f>
        <v/>
      </c>
      <c r="I450" s="4" t="str">
        <f t="shared" si="18"/>
        <v>No</v>
      </c>
      <c r="J450" s="20" t="str">
        <f t="shared" si="19"/>
        <v/>
      </c>
      <c r="K450" s="9" t="str">
        <f t="shared" si="20"/>
        <v/>
      </c>
      <c r="L450" s="9" t="str">
        <f>IF(AND(I450="Yes",'Input data'!I456=""),10,IF(I450="Yes",'Input data'!I456/J450,""))</f>
        <v/>
      </c>
      <c r="M450" s="21" t="str">
        <f>IF(AND(I450="Yes",'Input data'!J456=""),2,IF(I450="Yes",'Input data'!J456,""))</f>
        <v/>
      </c>
      <c r="N450" s="4" t="str">
        <f>IF(AND(I450="Yes",'Input data'!K456=""),"No",IF(I450="Yes",'Input data'!K456,""))</f>
        <v/>
      </c>
      <c r="O450" s="6" t="str">
        <f>IF(AND(I450="Yes",'Input data'!L456=""),3.5,IF(I450="Yes",'Input data'!L456,""))</f>
        <v/>
      </c>
      <c r="P450" s="6" t="str">
        <f>IF(AND(I450="Yes",'Input data'!M456=""),0.5,IF(I450="Yes",'Input data'!M456,""))</f>
        <v/>
      </c>
      <c r="Q450" s="21" t="str">
        <f>IF(AND(I450="Yes",'Input data'!N456=""),2,IF(I450="Yes",'Input data'!N456,""))</f>
        <v/>
      </c>
      <c r="R450" s="4" t="str">
        <f>IF(AND(I450="Yes",'Input data'!O456=""),"No",IF(I450="Yes",'Input data'!O456,""))</f>
        <v/>
      </c>
      <c r="S450" s="4" t="str">
        <f>IF(AND(I450="Yes",'Input data'!P456=""),"No",IF(I450="Yes",'Input data'!P456,""))</f>
        <v/>
      </c>
      <c r="T450" s="21" t="str">
        <f>IF(AND(I450="Yes",'Input data'!Q456=""),0,IF(I450="Yes",'Input data'!Q456/J450,""))</f>
        <v/>
      </c>
      <c r="U450" s="22" t="str">
        <f>IF(AND(I450="Yes",'Input data'!R456=""),80,IF(I450="Yes",'Input data'!R456,""))</f>
        <v/>
      </c>
    </row>
    <row r="451" spans="1:21" x14ac:dyDescent="0.3">
      <c r="A451" s="4" t="str">
        <f>IF('Input data'!A457="","",'Input data'!A457)</f>
        <v/>
      </c>
      <c r="B451" s="4" t="str">
        <f>IF('Input data'!B457="","",'Input data'!B457)</f>
        <v/>
      </c>
      <c r="C451" s="4" t="str">
        <f>IF('Input data'!C457="","",'Input data'!C457)</f>
        <v/>
      </c>
      <c r="D451" s="4" t="str">
        <f>IF('Input data'!D457="","",'Input data'!D457)</f>
        <v/>
      </c>
      <c r="E451" s="4" t="str">
        <f>IF('Input data'!E457="","",'Input data'!E457)</f>
        <v/>
      </c>
      <c r="F451" s="4" t="str">
        <f>IF('Input data'!F457="","",'Input data'!F457)</f>
        <v/>
      </c>
      <c r="G451" s="20" t="str">
        <f>IF('Input data'!G457=0,"",'Input data'!G457)</f>
        <v/>
      </c>
      <c r="H451" s="9" t="str">
        <f>IF('Input data'!H457="","",'Input data'!H457)</f>
        <v/>
      </c>
      <c r="I451" s="4" t="str">
        <f t="shared" si="18"/>
        <v>No</v>
      </c>
      <c r="J451" s="20" t="str">
        <f t="shared" si="19"/>
        <v/>
      </c>
      <c r="K451" s="9" t="str">
        <f t="shared" si="20"/>
        <v/>
      </c>
      <c r="L451" s="9" t="str">
        <f>IF(AND(I451="Yes",'Input data'!I457=""),10,IF(I451="Yes",'Input data'!I457/J451,""))</f>
        <v/>
      </c>
      <c r="M451" s="21" t="str">
        <f>IF(AND(I451="Yes",'Input data'!J457=""),2,IF(I451="Yes",'Input data'!J457,""))</f>
        <v/>
      </c>
      <c r="N451" s="4" t="str">
        <f>IF(AND(I451="Yes",'Input data'!K457=""),"No",IF(I451="Yes",'Input data'!K457,""))</f>
        <v/>
      </c>
      <c r="O451" s="6" t="str">
        <f>IF(AND(I451="Yes",'Input data'!L457=""),3.5,IF(I451="Yes",'Input data'!L457,""))</f>
        <v/>
      </c>
      <c r="P451" s="6" t="str">
        <f>IF(AND(I451="Yes",'Input data'!M457=""),0.5,IF(I451="Yes",'Input data'!M457,""))</f>
        <v/>
      </c>
      <c r="Q451" s="21" t="str">
        <f>IF(AND(I451="Yes",'Input data'!N457=""),2,IF(I451="Yes",'Input data'!N457,""))</f>
        <v/>
      </c>
      <c r="R451" s="4" t="str">
        <f>IF(AND(I451="Yes",'Input data'!O457=""),"No",IF(I451="Yes",'Input data'!O457,""))</f>
        <v/>
      </c>
      <c r="S451" s="4" t="str">
        <f>IF(AND(I451="Yes",'Input data'!P457=""),"No",IF(I451="Yes",'Input data'!P457,""))</f>
        <v/>
      </c>
      <c r="T451" s="21" t="str">
        <f>IF(AND(I451="Yes",'Input data'!Q457=""),0,IF(I451="Yes",'Input data'!Q457/J451,""))</f>
        <v/>
      </c>
      <c r="U451" s="22" t="str">
        <f>IF(AND(I451="Yes",'Input data'!R457=""),80,IF(I451="Yes",'Input data'!R457,""))</f>
        <v/>
      </c>
    </row>
    <row r="452" spans="1:21" x14ac:dyDescent="0.3">
      <c r="A452" s="4" t="str">
        <f>IF('Input data'!A458="","",'Input data'!A458)</f>
        <v/>
      </c>
      <c r="B452" s="4" t="str">
        <f>IF('Input data'!B458="","",'Input data'!B458)</f>
        <v/>
      </c>
      <c r="C452" s="4" t="str">
        <f>IF('Input data'!C458="","",'Input data'!C458)</f>
        <v/>
      </c>
      <c r="D452" s="4" t="str">
        <f>IF('Input data'!D458="","",'Input data'!D458)</f>
        <v/>
      </c>
      <c r="E452" s="4" t="str">
        <f>IF('Input data'!E458="","",'Input data'!E458)</f>
        <v/>
      </c>
      <c r="F452" s="4" t="str">
        <f>IF('Input data'!F458="","",'Input data'!F458)</f>
        <v/>
      </c>
      <c r="G452" s="20" t="str">
        <f>IF('Input data'!G458=0,"",'Input data'!G458)</f>
        <v/>
      </c>
      <c r="H452" s="9" t="str">
        <f>IF('Input data'!H458="","",'Input data'!H458)</f>
        <v/>
      </c>
      <c r="I452" s="4" t="str">
        <f t="shared" si="18"/>
        <v>No</v>
      </c>
      <c r="J452" s="20" t="str">
        <f t="shared" si="19"/>
        <v/>
      </c>
      <c r="K452" s="9" t="str">
        <f t="shared" si="20"/>
        <v/>
      </c>
      <c r="L452" s="9" t="str">
        <f>IF(AND(I452="Yes",'Input data'!I458=""),10,IF(I452="Yes",'Input data'!I458/J452,""))</f>
        <v/>
      </c>
      <c r="M452" s="21" t="str">
        <f>IF(AND(I452="Yes",'Input data'!J458=""),2,IF(I452="Yes",'Input data'!J458,""))</f>
        <v/>
      </c>
      <c r="N452" s="4" t="str">
        <f>IF(AND(I452="Yes",'Input data'!K458=""),"No",IF(I452="Yes",'Input data'!K458,""))</f>
        <v/>
      </c>
      <c r="O452" s="6" t="str">
        <f>IF(AND(I452="Yes",'Input data'!L458=""),3.5,IF(I452="Yes",'Input data'!L458,""))</f>
        <v/>
      </c>
      <c r="P452" s="6" t="str">
        <f>IF(AND(I452="Yes",'Input data'!M458=""),0.5,IF(I452="Yes",'Input data'!M458,""))</f>
        <v/>
      </c>
      <c r="Q452" s="21" t="str">
        <f>IF(AND(I452="Yes",'Input data'!N458=""),2,IF(I452="Yes",'Input data'!N458,""))</f>
        <v/>
      </c>
      <c r="R452" s="4" t="str">
        <f>IF(AND(I452="Yes",'Input data'!O458=""),"No",IF(I452="Yes",'Input data'!O458,""))</f>
        <v/>
      </c>
      <c r="S452" s="4" t="str">
        <f>IF(AND(I452="Yes",'Input data'!P458=""),"No",IF(I452="Yes",'Input data'!P458,""))</f>
        <v/>
      </c>
      <c r="T452" s="21" t="str">
        <f>IF(AND(I452="Yes",'Input data'!Q458=""),0,IF(I452="Yes",'Input data'!Q458/J452,""))</f>
        <v/>
      </c>
      <c r="U452" s="22" t="str">
        <f>IF(AND(I452="Yes",'Input data'!R458=""),80,IF(I452="Yes",'Input data'!R458,""))</f>
        <v/>
      </c>
    </row>
    <row r="453" spans="1:21" x14ac:dyDescent="0.3">
      <c r="A453" s="4" t="str">
        <f>IF('Input data'!A459="","",'Input data'!A459)</f>
        <v/>
      </c>
      <c r="B453" s="4" t="str">
        <f>IF('Input data'!B459="","",'Input data'!B459)</f>
        <v/>
      </c>
      <c r="C453" s="4" t="str">
        <f>IF('Input data'!C459="","",'Input data'!C459)</f>
        <v/>
      </c>
      <c r="D453" s="4" t="str">
        <f>IF('Input data'!D459="","",'Input data'!D459)</f>
        <v/>
      </c>
      <c r="E453" s="4" t="str">
        <f>IF('Input data'!E459="","",'Input data'!E459)</f>
        <v/>
      </c>
      <c r="F453" s="4" t="str">
        <f>IF('Input data'!F459="","",'Input data'!F459)</f>
        <v/>
      </c>
      <c r="G453" s="20" t="str">
        <f>IF('Input data'!G459=0,"",'Input data'!G459)</f>
        <v/>
      </c>
      <c r="H453" s="9" t="str">
        <f>IF('Input data'!H459="","",'Input data'!H459)</f>
        <v/>
      </c>
      <c r="I453" s="4" t="str">
        <f t="shared" si="18"/>
        <v>No</v>
      </c>
      <c r="J453" s="20" t="str">
        <f t="shared" si="19"/>
        <v/>
      </c>
      <c r="K453" s="9" t="str">
        <f t="shared" si="20"/>
        <v/>
      </c>
      <c r="L453" s="9" t="str">
        <f>IF(AND(I453="Yes",'Input data'!I459=""),10,IF(I453="Yes",'Input data'!I459/J453,""))</f>
        <v/>
      </c>
      <c r="M453" s="21" t="str">
        <f>IF(AND(I453="Yes",'Input data'!J459=""),2,IF(I453="Yes",'Input data'!J459,""))</f>
        <v/>
      </c>
      <c r="N453" s="4" t="str">
        <f>IF(AND(I453="Yes",'Input data'!K459=""),"No",IF(I453="Yes",'Input data'!K459,""))</f>
        <v/>
      </c>
      <c r="O453" s="6" t="str">
        <f>IF(AND(I453="Yes",'Input data'!L459=""),3.5,IF(I453="Yes",'Input data'!L459,""))</f>
        <v/>
      </c>
      <c r="P453" s="6" t="str">
        <f>IF(AND(I453="Yes",'Input data'!M459=""),0.5,IF(I453="Yes",'Input data'!M459,""))</f>
        <v/>
      </c>
      <c r="Q453" s="21" t="str">
        <f>IF(AND(I453="Yes",'Input data'!N459=""),2,IF(I453="Yes",'Input data'!N459,""))</f>
        <v/>
      </c>
      <c r="R453" s="4" t="str">
        <f>IF(AND(I453="Yes",'Input data'!O459=""),"No",IF(I453="Yes",'Input data'!O459,""))</f>
        <v/>
      </c>
      <c r="S453" s="4" t="str">
        <f>IF(AND(I453="Yes",'Input data'!P459=""),"No",IF(I453="Yes",'Input data'!P459,""))</f>
        <v/>
      </c>
      <c r="T453" s="21" t="str">
        <f>IF(AND(I453="Yes",'Input data'!Q459=""),0,IF(I453="Yes",'Input data'!Q459/J453,""))</f>
        <v/>
      </c>
      <c r="U453" s="22" t="str">
        <f>IF(AND(I453="Yes",'Input data'!R459=""),80,IF(I453="Yes",'Input data'!R459,""))</f>
        <v/>
      </c>
    </row>
    <row r="454" spans="1:21" x14ac:dyDescent="0.3">
      <c r="A454" s="4" t="str">
        <f>IF('Input data'!A460="","",'Input data'!A460)</f>
        <v/>
      </c>
      <c r="B454" s="4" t="str">
        <f>IF('Input data'!B460="","",'Input data'!B460)</f>
        <v/>
      </c>
      <c r="C454" s="4" t="str">
        <f>IF('Input data'!C460="","",'Input data'!C460)</f>
        <v/>
      </c>
      <c r="D454" s="4" t="str">
        <f>IF('Input data'!D460="","",'Input data'!D460)</f>
        <v/>
      </c>
      <c r="E454" s="4" t="str">
        <f>IF('Input data'!E460="","",'Input data'!E460)</f>
        <v/>
      </c>
      <c r="F454" s="4" t="str">
        <f>IF('Input data'!F460="","",'Input data'!F460)</f>
        <v/>
      </c>
      <c r="G454" s="20" t="str">
        <f>IF('Input data'!G460=0,"",'Input data'!G460)</f>
        <v/>
      </c>
      <c r="H454" s="9" t="str">
        <f>IF('Input data'!H460="","",'Input data'!H460)</f>
        <v/>
      </c>
      <c r="I454" s="4" t="str">
        <f t="shared" si="18"/>
        <v>No</v>
      </c>
      <c r="J454" s="20" t="str">
        <f t="shared" si="19"/>
        <v/>
      </c>
      <c r="K454" s="9" t="str">
        <f t="shared" si="20"/>
        <v/>
      </c>
      <c r="L454" s="9" t="str">
        <f>IF(AND(I454="Yes",'Input data'!I460=""),10,IF(I454="Yes",'Input data'!I460/J454,""))</f>
        <v/>
      </c>
      <c r="M454" s="21" t="str">
        <f>IF(AND(I454="Yes",'Input data'!J460=""),2,IF(I454="Yes",'Input data'!J460,""))</f>
        <v/>
      </c>
      <c r="N454" s="4" t="str">
        <f>IF(AND(I454="Yes",'Input data'!K460=""),"No",IF(I454="Yes",'Input data'!K460,""))</f>
        <v/>
      </c>
      <c r="O454" s="6" t="str">
        <f>IF(AND(I454="Yes",'Input data'!L460=""),3.5,IF(I454="Yes",'Input data'!L460,""))</f>
        <v/>
      </c>
      <c r="P454" s="6" t="str">
        <f>IF(AND(I454="Yes",'Input data'!M460=""),0.5,IF(I454="Yes",'Input data'!M460,""))</f>
        <v/>
      </c>
      <c r="Q454" s="21" t="str">
        <f>IF(AND(I454="Yes",'Input data'!N460=""),2,IF(I454="Yes",'Input data'!N460,""))</f>
        <v/>
      </c>
      <c r="R454" s="4" t="str">
        <f>IF(AND(I454="Yes",'Input data'!O460=""),"No",IF(I454="Yes",'Input data'!O460,""))</f>
        <v/>
      </c>
      <c r="S454" s="4" t="str">
        <f>IF(AND(I454="Yes",'Input data'!P460=""),"No",IF(I454="Yes",'Input data'!P460,""))</f>
        <v/>
      </c>
      <c r="T454" s="21" t="str">
        <f>IF(AND(I454="Yes",'Input data'!Q460=""),0,IF(I454="Yes",'Input data'!Q460/J454,""))</f>
        <v/>
      </c>
      <c r="U454" s="22" t="str">
        <f>IF(AND(I454="Yes",'Input data'!R460=""),80,IF(I454="Yes",'Input data'!R460,""))</f>
        <v/>
      </c>
    </row>
    <row r="455" spans="1:21" x14ac:dyDescent="0.3">
      <c r="A455" s="4" t="str">
        <f>IF('Input data'!A461="","",'Input data'!A461)</f>
        <v/>
      </c>
      <c r="B455" s="4" t="str">
        <f>IF('Input data'!B461="","",'Input data'!B461)</f>
        <v/>
      </c>
      <c r="C455" s="4" t="str">
        <f>IF('Input data'!C461="","",'Input data'!C461)</f>
        <v/>
      </c>
      <c r="D455" s="4" t="str">
        <f>IF('Input data'!D461="","",'Input data'!D461)</f>
        <v/>
      </c>
      <c r="E455" s="4" t="str">
        <f>IF('Input data'!E461="","",'Input data'!E461)</f>
        <v/>
      </c>
      <c r="F455" s="4" t="str">
        <f>IF('Input data'!F461="","",'Input data'!F461)</f>
        <v/>
      </c>
      <c r="G455" s="20" t="str">
        <f>IF('Input data'!G461=0,"",'Input data'!G461)</f>
        <v/>
      </c>
      <c r="H455" s="9" t="str">
        <f>IF('Input data'!H461="","",'Input data'!H461)</f>
        <v/>
      </c>
      <c r="I455" s="4" t="str">
        <f t="shared" ref="I455:I505" si="21">IF(AND(G455&gt;0,G455&lt;100,H455&gt;0.5,H455&lt;50000.5),"Yes","No")</f>
        <v>No</v>
      </c>
      <c r="J455" s="20" t="str">
        <f t="shared" ref="J455:J505" si="22">IF(I455="Yes",G455,"")</f>
        <v/>
      </c>
      <c r="K455" s="9" t="str">
        <f t="shared" ref="K455:K505" si="23">IF(I455="Yes",H455,"")</f>
        <v/>
      </c>
      <c r="L455" s="9" t="str">
        <f>IF(AND(I455="Yes",'Input data'!I461=""),10,IF(I455="Yes",'Input data'!I461/J455,""))</f>
        <v/>
      </c>
      <c r="M455" s="21" t="str">
        <f>IF(AND(I455="Yes",'Input data'!J461=""),2,IF(I455="Yes",'Input data'!J461,""))</f>
        <v/>
      </c>
      <c r="N455" s="4" t="str">
        <f>IF(AND(I455="Yes",'Input data'!K461=""),"No",IF(I455="Yes",'Input data'!K461,""))</f>
        <v/>
      </c>
      <c r="O455" s="6" t="str">
        <f>IF(AND(I455="Yes",'Input data'!L461=""),3.5,IF(I455="Yes",'Input data'!L461,""))</f>
        <v/>
      </c>
      <c r="P455" s="6" t="str">
        <f>IF(AND(I455="Yes",'Input data'!M461=""),0.5,IF(I455="Yes",'Input data'!M461,""))</f>
        <v/>
      </c>
      <c r="Q455" s="21" t="str">
        <f>IF(AND(I455="Yes",'Input data'!N461=""),2,IF(I455="Yes",'Input data'!N461,""))</f>
        <v/>
      </c>
      <c r="R455" s="4" t="str">
        <f>IF(AND(I455="Yes",'Input data'!O461=""),"No",IF(I455="Yes",'Input data'!O461,""))</f>
        <v/>
      </c>
      <c r="S455" s="4" t="str">
        <f>IF(AND(I455="Yes",'Input data'!P461=""),"No",IF(I455="Yes",'Input data'!P461,""))</f>
        <v/>
      </c>
      <c r="T455" s="21" t="str">
        <f>IF(AND(I455="Yes",'Input data'!Q461=""),0,IF(I455="Yes",'Input data'!Q461/J455,""))</f>
        <v/>
      </c>
      <c r="U455" s="22" t="str">
        <f>IF(AND(I455="Yes",'Input data'!R461=""),80,IF(I455="Yes",'Input data'!R461,""))</f>
        <v/>
      </c>
    </row>
    <row r="456" spans="1:21" x14ac:dyDescent="0.3">
      <c r="A456" s="4" t="str">
        <f>IF('Input data'!A462="","",'Input data'!A462)</f>
        <v/>
      </c>
      <c r="B456" s="4" t="str">
        <f>IF('Input data'!B462="","",'Input data'!B462)</f>
        <v/>
      </c>
      <c r="C456" s="4" t="str">
        <f>IF('Input data'!C462="","",'Input data'!C462)</f>
        <v/>
      </c>
      <c r="D456" s="4" t="str">
        <f>IF('Input data'!D462="","",'Input data'!D462)</f>
        <v/>
      </c>
      <c r="E456" s="4" t="str">
        <f>IF('Input data'!E462="","",'Input data'!E462)</f>
        <v/>
      </c>
      <c r="F456" s="4" t="str">
        <f>IF('Input data'!F462="","",'Input data'!F462)</f>
        <v/>
      </c>
      <c r="G456" s="20" t="str">
        <f>IF('Input data'!G462=0,"",'Input data'!G462)</f>
        <v/>
      </c>
      <c r="H456" s="9" t="str">
        <f>IF('Input data'!H462="","",'Input data'!H462)</f>
        <v/>
      </c>
      <c r="I456" s="4" t="str">
        <f t="shared" si="21"/>
        <v>No</v>
      </c>
      <c r="J456" s="20" t="str">
        <f t="shared" si="22"/>
        <v/>
      </c>
      <c r="K456" s="9" t="str">
        <f t="shared" si="23"/>
        <v/>
      </c>
      <c r="L456" s="9" t="str">
        <f>IF(AND(I456="Yes",'Input data'!I462=""),10,IF(I456="Yes",'Input data'!I462/J456,""))</f>
        <v/>
      </c>
      <c r="M456" s="21" t="str">
        <f>IF(AND(I456="Yes",'Input data'!J462=""),2,IF(I456="Yes",'Input data'!J462,""))</f>
        <v/>
      </c>
      <c r="N456" s="4" t="str">
        <f>IF(AND(I456="Yes",'Input data'!K462=""),"No",IF(I456="Yes",'Input data'!K462,""))</f>
        <v/>
      </c>
      <c r="O456" s="6" t="str">
        <f>IF(AND(I456="Yes",'Input data'!L462=""),3.5,IF(I456="Yes",'Input data'!L462,""))</f>
        <v/>
      </c>
      <c r="P456" s="6" t="str">
        <f>IF(AND(I456="Yes",'Input data'!M462=""),0.5,IF(I456="Yes",'Input data'!M462,""))</f>
        <v/>
      </c>
      <c r="Q456" s="21" t="str">
        <f>IF(AND(I456="Yes",'Input data'!N462=""),2,IF(I456="Yes",'Input data'!N462,""))</f>
        <v/>
      </c>
      <c r="R456" s="4" t="str">
        <f>IF(AND(I456="Yes",'Input data'!O462=""),"No",IF(I456="Yes",'Input data'!O462,""))</f>
        <v/>
      </c>
      <c r="S456" s="4" t="str">
        <f>IF(AND(I456="Yes",'Input data'!P462=""),"No",IF(I456="Yes",'Input data'!P462,""))</f>
        <v/>
      </c>
      <c r="T456" s="21" t="str">
        <f>IF(AND(I456="Yes",'Input data'!Q462=""),0,IF(I456="Yes",'Input data'!Q462/J456,""))</f>
        <v/>
      </c>
      <c r="U456" s="22" t="str">
        <f>IF(AND(I456="Yes",'Input data'!R462=""),80,IF(I456="Yes",'Input data'!R462,""))</f>
        <v/>
      </c>
    </row>
    <row r="457" spans="1:21" x14ac:dyDescent="0.3">
      <c r="A457" s="4" t="str">
        <f>IF('Input data'!A463="","",'Input data'!A463)</f>
        <v/>
      </c>
      <c r="B457" s="4" t="str">
        <f>IF('Input data'!B463="","",'Input data'!B463)</f>
        <v/>
      </c>
      <c r="C457" s="4" t="str">
        <f>IF('Input data'!C463="","",'Input data'!C463)</f>
        <v/>
      </c>
      <c r="D457" s="4" t="str">
        <f>IF('Input data'!D463="","",'Input data'!D463)</f>
        <v/>
      </c>
      <c r="E457" s="4" t="str">
        <f>IF('Input data'!E463="","",'Input data'!E463)</f>
        <v/>
      </c>
      <c r="F457" s="4" t="str">
        <f>IF('Input data'!F463="","",'Input data'!F463)</f>
        <v/>
      </c>
      <c r="G457" s="20" t="str">
        <f>IF('Input data'!G463=0,"",'Input data'!G463)</f>
        <v/>
      </c>
      <c r="H457" s="9" t="str">
        <f>IF('Input data'!H463="","",'Input data'!H463)</f>
        <v/>
      </c>
      <c r="I457" s="4" t="str">
        <f t="shared" si="21"/>
        <v>No</v>
      </c>
      <c r="J457" s="20" t="str">
        <f t="shared" si="22"/>
        <v/>
      </c>
      <c r="K457" s="9" t="str">
        <f t="shared" si="23"/>
        <v/>
      </c>
      <c r="L457" s="9" t="str">
        <f>IF(AND(I457="Yes",'Input data'!I463=""),10,IF(I457="Yes",'Input data'!I463/J457,""))</f>
        <v/>
      </c>
      <c r="M457" s="21" t="str">
        <f>IF(AND(I457="Yes",'Input data'!J463=""),2,IF(I457="Yes",'Input data'!J463,""))</f>
        <v/>
      </c>
      <c r="N457" s="4" t="str">
        <f>IF(AND(I457="Yes",'Input data'!K463=""),"No",IF(I457="Yes",'Input data'!K463,""))</f>
        <v/>
      </c>
      <c r="O457" s="6" t="str">
        <f>IF(AND(I457="Yes",'Input data'!L463=""),3.5,IF(I457="Yes",'Input data'!L463,""))</f>
        <v/>
      </c>
      <c r="P457" s="6" t="str">
        <f>IF(AND(I457="Yes",'Input data'!M463=""),0.5,IF(I457="Yes",'Input data'!M463,""))</f>
        <v/>
      </c>
      <c r="Q457" s="21" t="str">
        <f>IF(AND(I457="Yes",'Input data'!N463=""),2,IF(I457="Yes",'Input data'!N463,""))</f>
        <v/>
      </c>
      <c r="R457" s="4" t="str">
        <f>IF(AND(I457="Yes",'Input data'!O463=""),"No",IF(I457="Yes",'Input data'!O463,""))</f>
        <v/>
      </c>
      <c r="S457" s="4" t="str">
        <f>IF(AND(I457="Yes",'Input data'!P463=""),"No",IF(I457="Yes",'Input data'!P463,""))</f>
        <v/>
      </c>
      <c r="T457" s="21" t="str">
        <f>IF(AND(I457="Yes",'Input data'!Q463=""),0,IF(I457="Yes",'Input data'!Q463/J457,""))</f>
        <v/>
      </c>
      <c r="U457" s="22" t="str">
        <f>IF(AND(I457="Yes",'Input data'!R463=""),80,IF(I457="Yes",'Input data'!R463,""))</f>
        <v/>
      </c>
    </row>
    <row r="458" spans="1:21" x14ac:dyDescent="0.3">
      <c r="A458" s="4" t="str">
        <f>IF('Input data'!A464="","",'Input data'!A464)</f>
        <v/>
      </c>
      <c r="B458" s="4" t="str">
        <f>IF('Input data'!B464="","",'Input data'!B464)</f>
        <v/>
      </c>
      <c r="C458" s="4" t="str">
        <f>IF('Input data'!C464="","",'Input data'!C464)</f>
        <v/>
      </c>
      <c r="D458" s="4" t="str">
        <f>IF('Input data'!D464="","",'Input data'!D464)</f>
        <v/>
      </c>
      <c r="E458" s="4" t="str">
        <f>IF('Input data'!E464="","",'Input data'!E464)</f>
        <v/>
      </c>
      <c r="F458" s="4" t="str">
        <f>IF('Input data'!F464="","",'Input data'!F464)</f>
        <v/>
      </c>
      <c r="G458" s="20" t="str">
        <f>IF('Input data'!G464=0,"",'Input data'!G464)</f>
        <v/>
      </c>
      <c r="H458" s="9" t="str">
        <f>IF('Input data'!H464="","",'Input data'!H464)</f>
        <v/>
      </c>
      <c r="I458" s="4" t="str">
        <f t="shared" si="21"/>
        <v>No</v>
      </c>
      <c r="J458" s="20" t="str">
        <f t="shared" si="22"/>
        <v/>
      </c>
      <c r="K458" s="9" t="str">
        <f t="shared" si="23"/>
        <v/>
      </c>
      <c r="L458" s="9" t="str">
        <f>IF(AND(I458="Yes",'Input data'!I464=""),10,IF(I458="Yes",'Input data'!I464/J458,""))</f>
        <v/>
      </c>
      <c r="M458" s="21" t="str">
        <f>IF(AND(I458="Yes",'Input data'!J464=""),2,IF(I458="Yes",'Input data'!J464,""))</f>
        <v/>
      </c>
      <c r="N458" s="4" t="str">
        <f>IF(AND(I458="Yes",'Input data'!K464=""),"No",IF(I458="Yes",'Input data'!K464,""))</f>
        <v/>
      </c>
      <c r="O458" s="6" t="str">
        <f>IF(AND(I458="Yes",'Input data'!L464=""),3.5,IF(I458="Yes",'Input data'!L464,""))</f>
        <v/>
      </c>
      <c r="P458" s="6" t="str">
        <f>IF(AND(I458="Yes",'Input data'!M464=""),0.5,IF(I458="Yes",'Input data'!M464,""))</f>
        <v/>
      </c>
      <c r="Q458" s="21" t="str">
        <f>IF(AND(I458="Yes",'Input data'!N464=""),2,IF(I458="Yes",'Input data'!N464,""))</f>
        <v/>
      </c>
      <c r="R458" s="4" t="str">
        <f>IF(AND(I458="Yes",'Input data'!O464=""),"No",IF(I458="Yes",'Input data'!O464,""))</f>
        <v/>
      </c>
      <c r="S458" s="4" t="str">
        <f>IF(AND(I458="Yes",'Input data'!P464=""),"No",IF(I458="Yes",'Input data'!P464,""))</f>
        <v/>
      </c>
      <c r="T458" s="21" t="str">
        <f>IF(AND(I458="Yes",'Input data'!Q464=""),0,IF(I458="Yes",'Input data'!Q464/J458,""))</f>
        <v/>
      </c>
      <c r="U458" s="22" t="str">
        <f>IF(AND(I458="Yes",'Input data'!R464=""),80,IF(I458="Yes",'Input data'!R464,""))</f>
        <v/>
      </c>
    </row>
    <row r="459" spans="1:21" x14ac:dyDescent="0.3">
      <c r="A459" s="4" t="str">
        <f>IF('Input data'!A465="","",'Input data'!A465)</f>
        <v/>
      </c>
      <c r="B459" s="4" t="str">
        <f>IF('Input data'!B465="","",'Input data'!B465)</f>
        <v/>
      </c>
      <c r="C459" s="4" t="str">
        <f>IF('Input data'!C465="","",'Input data'!C465)</f>
        <v/>
      </c>
      <c r="D459" s="4" t="str">
        <f>IF('Input data'!D465="","",'Input data'!D465)</f>
        <v/>
      </c>
      <c r="E459" s="4" t="str">
        <f>IF('Input data'!E465="","",'Input data'!E465)</f>
        <v/>
      </c>
      <c r="F459" s="4" t="str">
        <f>IF('Input data'!F465="","",'Input data'!F465)</f>
        <v/>
      </c>
      <c r="G459" s="20" t="str">
        <f>IF('Input data'!G465=0,"",'Input data'!G465)</f>
        <v/>
      </c>
      <c r="H459" s="9" t="str">
        <f>IF('Input data'!H465="","",'Input data'!H465)</f>
        <v/>
      </c>
      <c r="I459" s="4" t="str">
        <f t="shared" si="21"/>
        <v>No</v>
      </c>
      <c r="J459" s="20" t="str">
        <f t="shared" si="22"/>
        <v/>
      </c>
      <c r="K459" s="9" t="str">
        <f t="shared" si="23"/>
        <v/>
      </c>
      <c r="L459" s="9" t="str">
        <f>IF(AND(I459="Yes",'Input data'!I465=""),10,IF(I459="Yes",'Input data'!I465/J459,""))</f>
        <v/>
      </c>
      <c r="M459" s="21" t="str">
        <f>IF(AND(I459="Yes",'Input data'!J465=""),2,IF(I459="Yes",'Input data'!J465,""))</f>
        <v/>
      </c>
      <c r="N459" s="4" t="str">
        <f>IF(AND(I459="Yes",'Input data'!K465=""),"No",IF(I459="Yes",'Input data'!K465,""))</f>
        <v/>
      </c>
      <c r="O459" s="6" t="str">
        <f>IF(AND(I459="Yes",'Input data'!L465=""),3.5,IF(I459="Yes",'Input data'!L465,""))</f>
        <v/>
      </c>
      <c r="P459" s="6" t="str">
        <f>IF(AND(I459="Yes",'Input data'!M465=""),0.5,IF(I459="Yes",'Input data'!M465,""))</f>
        <v/>
      </c>
      <c r="Q459" s="21" t="str">
        <f>IF(AND(I459="Yes",'Input data'!N465=""),2,IF(I459="Yes",'Input data'!N465,""))</f>
        <v/>
      </c>
      <c r="R459" s="4" t="str">
        <f>IF(AND(I459="Yes",'Input data'!O465=""),"No",IF(I459="Yes",'Input data'!O465,""))</f>
        <v/>
      </c>
      <c r="S459" s="4" t="str">
        <f>IF(AND(I459="Yes",'Input data'!P465=""),"No",IF(I459="Yes",'Input data'!P465,""))</f>
        <v/>
      </c>
      <c r="T459" s="21" t="str">
        <f>IF(AND(I459="Yes",'Input data'!Q465=""),0,IF(I459="Yes",'Input data'!Q465/J459,""))</f>
        <v/>
      </c>
      <c r="U459" s="22" t="str">
        <f>IF(AND(I459="Yes",'Input data'!R465=""),80,IF(I459="Yes",'Input data'!R465,""))</f>
        <v/>
      </c>
    </row>
    <row r="460" spans="1:21" x14ac:dyDescent="0.3">
      <c r="A460" s="4" t="str">
        <f>IF('Input data'!A466="","",'Input data'!A466)</f>
        <v/>
      </c>
      <c r="B460" s="4" t="str">
        <f>IF('Input data'!B466="","",'Input data'!B466)</f>
        <v/>
      </c>
      <c r="C460" s="4" t="str">
        <f>IF('Input data'!C466="","",'Input data'!C466)</f>
        <v/>
      </c>
      <c r="D460" s="4" t="str">
        <f>IF('Input data'!D466="","",'Input data'!D466)</f>
        <v/>
      </c>
      <c r="E460" s="4" t="str">
        <f>IF('Input data'!E466="","",'Input data'!E466)</f>
        <v/>
      </c>
      <c r="F460" s="4" t="str">
        <f>IF('Input data'!F466="","",'Input data'!F466)</f>
        <v/>
      </c>
      <c r="G460" s="20" t="str">
        <f>IF('Input data'!G466=0,"",'Input data'!G466)</f>
        <v/>
      </c>
      <c r="H460" s="9" t="str">
        <f>IF('Input data'!H466="","",'Input data'!H466)</f>
        <v/>
      </c>
      <c r="I460" s="4" t="str">
        <f t="shared" si="21"/>
        <v>No</v>
      </c>
      <c r="J460" s="20" t="str">
        <f t="shared" si="22"/>
        <v/>
      </c>
      <c r="K460" s="9" t="str">
        <f t="shared" si="23"/>
        <v/>
      </c>
      <c r="L460" s="9" t="str">
        <f>IF(AND(I460="Yes",'Input data'!I466=""),10,IF(I460="Yes",'Input data'!I466/J460,""))</f>
        <v/>
      </c>
      <c r="M460" s="21" t="str">
        <f>IF(AND(I460="Yes",'Input data'!J466=""),2,IF(I460="Yes",'Input data'!J466,""))</f>
        <v/>
      </c>
      <c r="N460" s="4" t="str">
        <f>IF(AND(I460="Yes",'Input data'!K466=""),"No",IF(I460="Yes",'Input data'!K466,""))</f>
        <v/>
      </c>
      <c r="O460" s="6" t="str">
        <f>IF(AND(I460="Yes",'Input data'!L466=""),3.5,IF(I460="Yes",'Input data'!L466,""))</f>
        <v/>
      </c>
      <c r="P460" s="6" t="str">
        <f>IF(AND(I460="Yes",'Input data'!M466=""),0.5,IF(I460="Yes",'Input data'!M466,""))</f>
        <v/>
      </c>
      <c r="Q460" s="21" t="str">
        <f>IF(AND(I460="Yes",'Input data'!N466=""),2,IF(I460="Yes",'Input data'!N466,""))</f>
        <v/>
      </c>
      <c r="R460" s="4" t="str">
        <f>IF(AND(I460="Yes",'Input data'!O466=""),"No",IF(I460="Yes",'Input data'!O466,""))</f>
        <v/>
      </c>
      <c r="S460" s="4" t="str">
        <f>IF(AND(I460="Yes",'Input data'!P466=""),"No",IF(I460="Yes",'Input data'!P466,""))</f>
        <v/>
      </c>
      <c r="T460" s="21" t="str">
        <f>IF(AND(I460="Yes",'Input data'!Q466=""),0,IF(I460="Yes",'Input data'!Q466/J460,""))</f>
        <v/>
      </c>
      <c r="U460" s="22" t="str">
        <f>IF(AND(I460="Yes",'Input data'!R466=""),80,IF(I460="Yes",'Input data'!R466,""))</f>
        <v/>
      </c>
    </row>
    <row r="461" spans="1:21" x14ac:dyDescent="0.3">
      <c r="A461" s="4" t="str">
        <f>IF('Input data'!A467="","",'Input data'!A467)</f>
        <v/>
      </c>
      <c r="B461" s="4" t="str">
        <f>IF('Input data'!B467="","",'Input data'!B467)</f>
        <v/>
      </c>
      <c r="C461" s="4" t="str">
        <f>IF('Input data'!C467="","",'Input data'!C467)</f>
        <v/>
      </c>
      <c r="D461" s="4" t="str">
        <f>IF('Input data'!D467="","",'Input data'!D467)</f>
        <v/>
      </c>
      <c r="E461" s="4" t="str">
        <f>IF('Input data'!E467="","",'Input data'!E467)</f>
        <v/>
      </c>
      <c r="F461" s="4" t="str">
        <f>IF('Input data'!F467="","",'Input data'!F467)</f>
        <v/>
      </c>
      <c r="G461" s="20" t="str">
        <f>IF('Input data'!G467=0,"",'Input data'!G467)</f>
        <v/>
      </c>
      <c r="H461" s="9" t="str">
        <f>IF('Input data'!H467="","",'Input data'!H467)</f>
        <v/>
      </c>
      <c r="I461" s="4" t="str">
        <f t="shared" si="21"/>
        <v>No</v>
      </c>
      <c r="J461" s="20" t="str">
        <f t="shared" si="22"/>
        <v/>
      </c>
      <c r="K461" s="9" t="str">
        <f t="shared" si="23"/>
        <v/>
      </c>
      <c r="L461" s="9" t="str">
        <f>IF(AND(I461="Yes",'Input data'!I467=""),10,IF(I461="Yes",'Input data'!I467/J461,""))</f>
        <v/>
      </c>
      <c r="M461" s="21" t="str">
        <f>IF(AND(I461="Yes",'Input data'!J467=""),2,IF(I461="Yes",'Input data'!J467,""))</f>
        <v/>
      </c>
      <c r="N461" s="4" t="str">
        <f>IF(AND(I461="Yes",'Input data'!K467=""),"No",IF(I461="Yes",'Input data'!K467,""))</f>
        <v/>
      </c>
      <c r="O461" s="6" t="str">
        <f>IF(AND(I461="Yes",'Input data'!L467=""),3.5,IF(I461="Yes",'Input data'!L467,""))</f>
        <v/>
      </c>
      <c r="P461" s="6" t="str">
        <f>IF(AND(I461="Yes",'Input data'!M467=""),0.5,IF(I461="Yes",'Input data'!M467,""))</f>
        <v/>
      </c>
      <c r="Q461" s="21" t="str">
        <f>IF(AND(I461="Yes",'Input data'!N467=""),2,IF(I461="Yes",'Input data'!N467,""))</f>
        <v/>
      </c>
      <c r="R461" s="4" t="str">
        <f>IF(AND(I461="Yes",'Input data'!O467=""),"No",IF(I461="Yes",'Input data'!O467,""))</f>
        <v/>
      </c>
      <c r="S461" s="4" t="str">
        <f>IF(AND(I461="Yes",'Input data'!P467=""),"No",IF(I461="Yes",'Input data'!P467,""))</f>
        <v/>
      </c>
      <c r="T461" s="21" t="str">
        <f>IF(AND(I461="Yes",'Input data'!Q467=""),0,IF(I461="Yes",'Input data'!Q467/J461,""))</f>
        <v/>
      </c>
      <c r="U461" s="22" t="str">
        <f>IF(AND(I461="Yes",'Input data'!R467=""),80,IF(I461="Yes",'Input data'!R467,""))</f>
        <v/>
      </c>
    </row>
    <row r="462" spans="1:21" x14ac:dyDescent="0.3">
      <c r="A462" s="4" t="str">
        <f>IF('Input data'!A468="","",'Input data'!A468)</f>
        <v/>
      </c>
      <c r="B462" s="4" t="str">
        <f>IF('Input data'!B468="","",'Input data'!B468)</f>
        <v/>
      </c>
      <c r="C462" s="4" t="str">
        <f>IF('Input data'!C468="","",'Input data'!C468)</f>
        <v/>
      </c>
      <c r="D462" s="4" t="str">
        <f>IF('Input data'!D468="","",'Input data'!D468)</f>
        <v/>
      </c>
      <c r="E462" s="4" t="str">
        <f>IF('Input data'!E468="","",'Input data'!E468)</f>
        <v/>
      </c>
      <c r="F462" s="4" t="str">
        <f>IF('Input data'!F468="","",'Input data'!F468)</f>
        <v/>
      </c>
      <c r="G462" s="20" t="str">
        <f>IF('Input data'!G468=0,"",'Input data'!G468)</f>
        <v/>
      </c>
      <c r="H462" s="9" t="str">
        <f>IF('Input data'!H468="","",'Input data'!H468)</f>
        <v/>
      </c>
      <c r="I462" s="4" t="str">
        <f t="shared" si="21"/>
        <v>No</v>
      </c>
      <c r="J462" s="20" t="str">
        <f t="shared" si="22"/>
        <v/>
      </c>
      <c r="K462" s="9" t="str">
        <f t="shared" si="23"/>
        <v/>
      </c>
      <c r="L462" s="9" t="str">
        <f>IF(AND(I462="Yes",'Input data'!I468=""),10,IF(I462="Yes",'Input data'!I468/J462,""))</f>
        <v/>
      </c>
      <c r="M462" s="21" t="str">
        <f>IF(AND(I462="Yes",'Input data'!J468=""),2,IF(I462="Yes",'Input data'!J468,""))</f>
        <v/>
      </c>
      <c r="N462" s="4" t="str">
        <f>IF(AND(I462="Yes",'Input data'!K468=""),"No",IF(I462="Yes",'Input data'!K468,""))</f>
        <v/>
      </c>
      <c r="O462" s="6" t="str">
        <f>IF(AND(I462="Yes",'Input data'!L468=""),3.5,IF(I462="Yes",'Input data'!L468,""))</f>
        <v/>
      </c>
      <c r="P462" s="6" t="str">
        <f>IF(AND(I462="Yes",'Input data'!M468=""),0.5,IF(I462="Yes",'Input data'!M468,""))</f>
        <v/>
      </c>
      <c r="Q462" s="21" t="str">
        <f>IF(AND(I462="Yes",'Input data'!N468=""),2,IF(I462="Yes",'Input data'!N468,""))</f>
        <v/>
      </c>
      <c r="R462" s="4" t="str">
        <f>IF(AND(I462="Yes",'Input data'!O468=""),"No",IF(I462="Yes",'Input data'!O468,""))</f>
        <v/>
      </c>
      <c r="S462" s="4" t="str">
        <f>IF(AND(I462="Yes",'Input data'!P468=""),"No",IF(I462="Yes",'Input data'!P468,""))</f>
        <v/>
      </c>
      <c r="T462" s="21" t="str">
        <f>IF(AND(I462="Yes",'Input data'!Q468=""),0,IF(I462="Yes",'Input data'!Q468/J462,""))</f>
        <v/>
      </c>
      <c r="U462" s="22" t="str">
        <f>IF(AND(I462="Yes",'Input data'!R468=""),80,IF(I462="Yes",'Input data'!R468,""))</f>
        <v/>
      </c>
    </row>
    <row r="463" spans="1:21" x14ac:dyDescent="0.3">
      <c r="A463" s="4" t="str">
        <f>IF('Input data'!A469="","",'Input data'!A469)</f>
        <v/>
      </c>
      <c r="B463" s="4" t="str">
        <f>IF('Input data'!B469="","",'Input data'!B469)</f>
        <v/>
      </c>
      <c r="C463" s="4" t="str">
        <f>IF('Input data'!C469="","",'Input data'!C469)</f>
        <v/>
      </c>
      <c r="D463" s="4" t="str">
        <f>IF('Input data'!D469="","",'Input data'!D469)</f>
        <v/>
      </c>
      <c r="E463" s="4" t="str">
        <f>IF('Input data'!E469="","",'Input data'!E469)</f>
        <v/>
      </c>
      <c r="F463" s="4" t="str">
        <f>IF('Input data'!F469="","",'Input data'!F469)</f>
        <v/>
      </c>
      <c r="G463" s="20" t="str">
        <f>IF('Input data'!G469=0,"",'Input data'!G469)</f>
        <v/>
      </c>
      <c r="H463" s="9" t="str">
        <f>IF('Input data'!H469="","",'Input data'!H469)</f>
        <v/>
      </c>
      <c r="I463" s="4" t="str">
        <f t="shared" si="21"/>
        <v>No</v>
      </c>
      <c r="J463" s="20" t="str">
        <f t="shared" si="22"/>
        <v/>
      </c>
      <c r="K463" s="9" t="str">
        <f t="shared" si="23"/>
        <v/>
      </c>
      <c r="L463" s="9" t="str">
        <f>IF(AND(I463="Yes",'Input data'!I469=""),10,IF(I463="Yes",'Input data'!I469/J463,""))</f>
        <v/>
      </c>
      <c r="M463" s="21" t="str">
        <f>IF(AND(I463="Yes",'Input data'!J469=""),2,IF(I463="Yes",'Input data'!J469,""))</f>
        <v/>
      </c>
      <c r="N463" s="4" t="str">
        <f>IF(AND(I463="Yes",'Input data'!K469=""),"No",IF(I463="Yes",'Input data'!K469,""))</f>
        <v/>
      </c>
      <c r="O463" s="6" t="str">
        <f>IF(AND(I463="Yes",'Input data'!L469=""),3.5,IF(I463="Yes",'Input data'!L469,""))</f>
        <v/>
      </c>
      <c r="P463" s="6" t="str">
        <f>IF(AND(I463="Yes",'Input data'!M469=""),0.5,IF(I463="Yes",'Input data'!M469,""))</f>
        <v/>
      </c>
      <c r="Q463" s="21" t="str">
        <f>IF(AND(I463="Yes",'Input data'!N469=""),2,IF(I463="Yes",'Input data'!N469,""))</f>
        <v/>
      </c>
      <c r="R463" s="4" t="str">
        <f>IF(AND(I463="Yes",'Input data'!O469=""),"No",IF(I463="Yes",'Input data'!O469,""))</f>
        <v/>
      </c>
      <c r="S463" s="4" t="str">
        <f>IF(AND(I463="Yes",'Input data'!P469=""),"No",IF(I463="Yes",'Input data'!P469,""))</f>
        <v/>
      </c>
      <c r="T463" s="21" t="str">
        <f>IF(AND(I463="Yes",'Input data'!Q469=""),0,IF(I463="Yes",'Input data'!Q469/J463,""))</f>
        <v/>
      </c>
      <c r="U463" s="22" t="str">
        <f>IF(AND(I463="Yes",'Input data'!R469=""),80,IF(I463="Yes",'Input data'!R469,""))</f>
        <v/>
      </c>
    </row>
    <row r="464" spans="1:21" x14ac:dyDescent="0.3">
      <c r="A464" s="4" t="str">
        <f>IF('Input data'!A470="","",'Input data'!A470)</f>
        <v/>
      </c>
      <c r="B464" s="4" t="str">
        <f>IF('Input data'!B470="","",'Input data'!B470)</f>
        <v/>
      </c>
      <c r="C464" s="4" t="str">
        <f>IF('Input data'!C470="","",'Input data'!C470)</f>
        <v/>
      </c>
      <c r="D464" s="4" t="str">
        <f>IF('Input data'!D470="","",'Input data'!D470)</f>
        <v/>
      </c>
      <c r="E464" s="4" t="str">
        <f>IF('Input data'!E470="","",'Input data'!E470)</f>
        <v/>
      </c>
      <c r="F464" s="4" t="str">
        <f>IF('Input data'!F470="","",'Input data'!F470)</f>
        <v/>
      </c>
      <c r="G464" s="20" t="str">
        <f>IF('Input data'!G470=0,"",'Input data'!G470)</f>
        <v/>
      </c>
      <c r="H464" s="9" t="str">
        <f>IF('Input data'!H470="","",'Input data'!H470)</f>
        <v/>
      </c>
      <c r="I464" s="4" t="str">
        <f t="shared" si="21"/>
        <v>No</v>
      </c>
      <c r="J464" s="20" t="str">
        <f t="shared" si="22"/>
        <v/>
      </c>
      <c r="K464" s="9" t="str">
        <f t="shared" si="23"/>
        <v/>
      </c>
      <c r="L464" s="9" t="str">
        <f>IF(AND(I464="Yes",'Input data'!I470=""),10,IF(I464="Yes",'Input data'!I470/J464,""))</f>
        <v/>
      </c>
      <c r="M464" s="21" t="str">
        <f>IF(AND(I464="Yes",'Input data'!J470=""),2,IF(I464="Yes",'Input data'!J470,""))</f>
        <v/>
      </c>
      <c r="N464" s="4" t="str">
        <f>IF(AND(I464="Yes",'Input data'!K470=""),"No",IF(I464="Yes",'Input data'!K470,""))</f>
        <v/>
      </c>
      <c r="O464" s="6" t="str">
        <f>IF(AND(I464="Yes",'Input data'!L470=""),3.5,IF(I464="Yes",'Input data'!L470,""))</f>
        <v/>
      </c>
      <c r="P464" s="6" t="str">
        <f>IF(AND(I464="Yes",'Input data'!M470=""),0.5,IF(I464="Yes",'Input data'!M470,""))</f>
        <v/>
      </c>
      <c r="Q464" s="21" t="str">
        <f>IF(AND(I464="Yes",'Input data'!N470=""),2,IF(I464="Yes",'Input data'!N470,""))</f>
        <v/>
      </c>
      <c r="R464" s="4" t="str">
        <f>IF(AND(I464="Yes",'Input data'!O470=""),"No",IF(I464="Yes",'Input data'!O470,""))</f>
        <v/>
      </c>
      <c r="S464" s="4" t="str">
        <f>IF(AND(I464="Yes",'Input data'!P470=""),"No",IF(I464="Yes",'Input data'!P470,""))</f>
        <v/>
      </c>
      <c r="T464" s="21" t="str">
        <f>IF(AND(I464="Yes",'Input data'!Q470=""),0,IF(I464="Yes",'Input data'!Q470/J464,""))</f>
        <v/>
      </c>
      <c r="U464" s="22" t="str">
        <f>IF(AND(I464="Yes",'Input data'!R470=""),80,IF(I464="Yes",'Input data'!R470,""))</f>
        <v/>
      </c>
    </row>
    <row r="465" spans="1:21" x14ac:dyDescent="0.3">
      <c r="A465" s="4" t="str">
        <f>IF('Input data'!A471="","",'Input data'!A471)</f>
        <v/>
      </c>
      <c r="B465" s="4" t="str">
        <f>IF('Input data'!B471="","",'Input data'!B471)</f>
        <v/>
      </c>
      <c r="C465" s="4" t="str">
        <f>IF('Input data'!C471="","",'Input data'!C471)</f>
        <v/>
      </c>
      <c r="D465" s="4" t="str">
        <f>IF('Input data'!D471="","",'Input data'!D471)</f>
        <v/>
      </c>
      <c r="E465" s="4" t="str">
        <f>IF('Input data'!E471="","",'Input data'!E471)</f>
        <v/>
      </c>
      <c r="F465" s="4" t="str">
        <f>IF('Input data'!F471="","",'Input data'!F471)</f>
        <v/>
      </c>
      <c r="G465" s="20" t="str">
        <f>IF('Input data'!G471=0,"",'Input data'!G471)</f>
        <v/>
      </c>
      <c r="H465" s="9" t="str">
        <f>IF('Input data'!H471="","",'Input data'!H471)</f>
        <v/>
      </c>
      <c r="I465" s="4" t="str">
        <f t="shared" si="21"/>
        <v>No</v>
      </c>
      <c r="J465" s="20" t="str">
        <f t="shared" si="22"/>
        <v/>
      </c>
      <c r="K465" s="9" t="str">
        <f t="shared" si="23"/>
        <v/>
      </c>
      <c r="L465" s="9" t="str">
        <f>IF(AND(I465="Yes",'Input data'!I471=""),10,IF(I465="Yes",'Input data'!I471/J465,""))</f>
        <v/>
      </c>
      <c r="M465" s="21" t="str">
        <f>IF(AND(I465="Yes",'Input data'!J471=""),2,IF(I465="Yes",'Input data'!J471,""))</f>
        <v/>
      </c>
      <c r="N465" s="4" t="str">
        <f>IF(AND(I465="Yes",'Input data'!K471=""),"No",IF(I465="Yes",'Input data'!K471,""))</f>
        <v/>
      </c>
      <c r="O465" s="6" t="str">
        <f>IF(AND(I465="Yes",'Input data'!L471=""),3.5,IF(I465="Yes",'Input data'!L471,""))</f>
        <v/>
      </c>
      <c r="P465" s="6" t="str">
        <f>IF(AND(I465="Yes",'Input data'!M471=""),0.5,IF(I465="Yes",'Input data'!M471,""))</f>
        <v/>
      </c>
      <c r="Q465" s="21" t="str">
        <f>IF(AND(I465="Yes",'Input data'!N471=""),2,IF(I465="Yes",'Input data'!N471,""))</f>
        <v/>
      </c>
      <c r="R465" s="4" t="str">
        <f>IF(AND(I465="Yes",'Input data'!O471=""),"No",IF(I465="Yes",'Input data'!O471,""))</f>
        <v/>
      </c>
      <c r="S465" s="4" t="str">
        <f>IF(AND(I465="Yes",'Input data'!P471=""),"No",IF(I465="Yes",'Input data'!P471,""))</f>
        <v/>
      </c>
      <c r="T465" s="21" t="str">
        <f>IF(AND(I465="Yes",'Input data'!Q471=""),0,IF(I465="Yes",'Input data'!Q471/J465,""))</f>
        <v/>
      </c>
      <c r="U465" s="22" t="str">
        <f>IF(AND(I465="Yes",'Input data'!R471=""),80,IF(I465="Yes",'Input data'!R471,""))</f>
        <v/>
      </c>
    </row>
    <row r="466" spans="1:21" x14ac:dyDescent="0.3">
      <c r="A466" s="4" t="str">
        <f>IF('Input data'!A472="","",'Input data'!A472)</f>
        <v/>
      </c>
      <c r="B466" s="4" t="str">
        <f>IF('Input data'!B472="","",'Input data'!B472)</f>
        <v/>
      </c>
      <c r="C466" s="4" t="str">
        <f>IF('Input data'!C472="","",'Input data'!C472)</f>
        <v/>
      </c>
      <c r="D466" s="4" t="str">
        <f>IF('Input data'!D472="","",'Input data'!D472)</f>
        <v/>
      </c>
      <c r="E466" s="4" t="str">
        <f>IF('Input data'!E472="","",'Input data'!E472)</f>
        <v/>
      </c>
      <c r="F466" s="4" t="str">
        <f>IF('Input data'!F472="","",'Input data'!F472)</f>
        <v/>
      </c>
      <c r="G466" s="20" t="str">
        <f>IF('Input data'!G472=0,"",'Input data'!G472)</f>
        <v/>
      </c>
      <c r="H466" s="9" t="str">
        <f>IF('Input data'!H472="","",'Input data'!H472)</f>
        <v/>
      </c>
      <c r="I466" s="4" t="str">
        <f t="shared" si="21"/>
        <v>No</v>
      </c>
      <c r="J466" s="20" t="str">
        <f t="shared" si="22"/>
        <v/>
      </c>
      <c r="K466" s="9" t="str">
        <f t="shared" si="23"/>
        <v/>
      </c>
      <c r="L466" s="9" t="str">
        <f>IF(AND(I466="Yes",'Input data'!I472=""),10,IF(I466="Yes",'Input data'!I472/J466,""))</f>
        <v/>
      </c>
      <c r="M466" s="21" t="str">
        <f>IF(AND(I466="Yes",'Input data'!J472=""),2,IF(I466="Yes",'Input data'!J472,""))</f>
        <v/>
      </c>
      <c r="N466" s="4" t="str">
        <f>IF(AND(I466="Yes",'Input data'!K472=""),"No",IF(I466="Yes",'Input data'!K472,""))</f>
        <v/>
      </c>
      <c r="O466" s="6" t="str">
        <f>IF(AND(I466="Yes",'Input data'!L472=""),3.5,IF(I466="Yes",'Input data'!L472,""))</f>
        <v/>
      </c>
      <c r="P466" s="6" t="str">
        <f>IF(AND(I466="Yes",'Input data'!M472=""),0.5,IF(I466="Yes",'Input data'!M472,""))</f>
        <v/>
      </c>
      <c r="Q466" s="21" t="str">
        <f>IF(AND(I466="Yes",'Input data'!N472=""),2,IF(I466="Yes",'Input data'!N472,""))</f>
        <v/>
      </c>
      <c r="R466" s="4" t="str">
        <f>IF(AND(I466="Yes",'Input data'!O472=""),"No",IF(I466="Yes",'Input data'!O472,""))</f>
        <v/>
      </c>
      <c r="S466" s="4" t="str">
        <f>IF(AND(I466="Yes",'Input data'!P472=""),"No",IF(I466="Yes",'Input data'!P472,""))</f>
        <v/>
      </c>
      <c r="T466" s="21" t="str">
        <f>IF(AND(I466="Yes",'Input data'!Q472=""),0,IF(I466="Yes",'Input data'!Q472/J466,""))</f>
        <v/>
      </c>
      <c r="U466" s="22" t="str">
        <f>IF(AND(I466="Yes",'Input data'!R472=""),80,IF(I466="Yes",'Input data'!R472,""))</f>
        <v/>
      </c>
    </row>
    <row r="467" spans="1:21" x14ac:dyDescent="0.3">
      <c r="A467" s="4" t="str">
        <f>IF('Input data'!A473="","",'Input data'!A473)</f>
        <v/>
      </c>
      <c r="B467" s="4" t="str">
        <f>IF('Input data'!B473="","",'Input data'!B473)</f>
        <v/>
      </c>
      <c r="C467" s="4" t="str">
        <f>IF('Input data'!C473="","",'Input data'!C473)</f>
        <v/>
      </c>
      <c r="D467" s="4" t="str">
        <f>IF('Input data'!D473="","",'Input data'!D473)</f>
        <v/>
      </c>
      <c r="E467" s="4" t="str">
        <f>IF('Input data'!E473="","",'Input data'!E473)</f>
        <v/>
      </c>
      <c r="F467" s="4" t="str">
        <f>IF('Input data'!F473="","",'Input data'!F473)</f>
        <v/>
      </c>
      <c r="G467" s="20" t="str">
        <f>IF('Input data'!G473=0,"",'Input data'!G473)</f>
        <v/>
      </c>
      <c r="H467" s="9" t="str">
        <f>IF('Input data'!H473="","",'Input data'!H473)</f>
        <v/>
      </c>
      <c r="I467" s="4" t="str">
        <f t="shared" si="21"/>
        <v>No</v>
      </c>
      <c r="J467" s="20" t="str">
        <f t="shared" si="22"/>
        <v/>
      </c>
      <c r="K467" s="9" t="str">
        <f t="shared" si="23"/>
        <v/>
      </c>
      <c r="L467" s="9" t="str">
        <f>IF(AND(I467="Yes",'Input data'!I473=""),10,IF(I467="Yes",'Input data'!I473/J467,""))</f>
        <v/>
      </c>
      <c r="M467" s="21" t="str">
        <f>IF(AND(I467="Yes",'Input data'!J473=""),2,IF(I467="Yes",'Input data'!J473,""))</f>
        <v/>
      </c>
      <c r="N467" s="4" t="str">
        <f>IF(AND(I467="Yes",'Input data'!K473=""),"No",IF(I467="Yes",'Input data'!K473,""))</f>
        <v/>
      </c>
      <c r="O467" s="6" t="str">
        <f>IF(AND(I467="Yes",'Input data'!L473=""),3.5,IF(I467="Yes",'Input data'!L473,""))</f>
        <v/>
      </c>
      <c r="P467" s="6" t="str">
        <f>IF(AND(I467="Yes",'Input data'!M473=""),0.5,IF(I467="Yes",'Input data'!M473,""))</f>
        <v/>
      </c>
      <c r="Q467" s="21" t="str">
        <f>IF(AND(I467="Yes",'Input data'!N473=""),2,IF(I467="Yes",'Input data'!N473,""))</f>
        <v/>
      </c>
      <c r="R467" s="4" t="str">
        <f>IF(AND(I467="Yes",'Input data'!O473=""),"No",IF(I467="Yes",'Input data'!O473,""))</f>
        <v/>
      </c>
      <c r="S467" s="4" t="str">
        <f>IF(AND(I467="Yes",'Input data'!P473=""),"No",IF(I467="Yes",'Input data'!P473,""))</f>
        <v/>
      </c>
      <c r="T467" s="21" t="str">
        <f>IF(AND(I467="Yes",'Input data'!Q473=""),0,IF(I467="Yes",'Input data'!Q473/J467,""))</f>
        <v/>
      </c>
      <c r="U467" s="22" t="str">
        <f>IF(AND(I467="Yes",'Input data'!R473=""),80,IF(I467="Yes",'Input data'!R473,""))</f>
        <v/>
      </c>
    </row>
    <row r="468" spans="1:21" x14ac:dyDescent="0.3">
      <c r="A468" s="4" t="str">
        <f>IF('Input data'!A474="","",'Input data'!A474)</f>
        <v/>
      </c>
      <c r="B468" s="4" t="str">
        <f>IF('Input data'!B474="","",'Input data'!B474)</f>
        <v/>
      </c>
      <c r="C468" s="4" t="str">
        <f>IF('Input data'!C474="","",'Input data'!C474)</f>
        <v/>
      </c>
      <c r="D468" s="4" t="str">
        <f>IF('Input data'!D474="","",'Input data'!D474)</f>
        <v/>
      </c>
      <c r="E468" s="4" t="str">
        <f>IF('Input data'!E474="","",'Input data'!E474)</f>
        <v/>
      </c>
      <c r="F468" s="4" t="str">
        <f>IF('Input data'!F474="","",'Input data'!F474)</f>
        <v/>
      </c>
      <c r="G468" s="20" t="str">
        <f>IF('Input data'!G474=0,"",'Input data'!G474)</f>
        <v/>
      </c>
      <c r="H468" s="9" t="str">
        <f>IF('Input data'!H474="","",'Input data'!H474)</f>
        <v/>
      </c>
      <c r="I468" s="4" t="str">
        <f t="shared" si="21"/>
        <v>No</v>
      </c>
      <c r="J468" s="20" t="str">
        <f t="shared" si="22"/>
        <v/>
      </c>
      <c r="K468" s="9" t="str">
        <f t="shared" si="23"/>
        <v/>
      </c>
      <c r="L468" s="9" t="str">
        <f>IF(AND(I468="Yes",'Input data'!I474=""),10,IF(I468="Yes",'Input data'!I474/J468,""))</f>
        <v/>
      </c>
      <c r="M468" s="21" t="str">
        <f>IF(AND(I468="Yes",'Input data'!J474=""),2,IF(I468="Yes",'Input data'!J474,""))</f>
        <v/>
      </c>
      <c r="N468" s="4" t="str">
        <f>IF(AND(I468="Yes",'Input data'!K474=""),"No",IF(I468="Yes",'Input data'!K474,""))</f>
        <v/>
      </c>
      <c r="O468" s="6" t="str">
        <f>IF(AND(I468="Yes",'Input data'!L474=""),3.5,IF(I468="Yes",'Input data'!L474,""))</f>
        <v/>
      </c>
      <c r="P468" s="6" t="str">
        <f>IF(AND(I468="Yes",'Input data'!M474=""),0.5,IF(I468="Yes",'Input data'!M474,""))</f>
        <v/>
      </c>
      <c r="Q468" s="21" t="str">
        <f>IF(AND(I468="Yes",'Input data'!N474=""),2,IF(I468="Yes",'Input data'!N474,""))</f>
        <v/>
      </c>
      <c r="R468" s="4" t="str">
        <f>IF(AND(I468="Yes",'Input data'!O474=""),"No",IF(I468="Yes",'Input data'!O474,""))</f>
        <v/>
      </c>
      <c r="S468" s="4" t="str">
        <f>IF(AND(I468="Yes",'Input data'!P474=""),"No",IF(I468="Yes",'Input data'!P474,""))</f>
        <v/>
      </c>
      <c r="T468" s="21" t="str">
        <f>IF(AND(I468="Yes",'Input data'!Q474=""),0,IF(I468="Yes",'Input data'!Q474/J468,""))</f>
        <v/>
      </c>
      <c r="U468" s="22" t="str">
        <f>IF(AND(I468="Yes",'Input data'!R474=""),80,IF(I468="Yes",'Input data'!R474,""))</f>
        <v/>
      </c>
    </row>
    <row r="469" spans="1:21" x14ac:dyDescent="0.3">
      <c r="A469" s="4" t="str">
        <f>IF('Input data'!A475="","",'Input data'!A475)</f>
        <v/>
      </c>
      <c r="B469" s="4" t="str">
        <f>IF('Input data'!B475="","",'Input data'!B475)</f>
        <v/>
      </c>
      <c r="C469" s="4" t="str">
        <f>IF('Input data'!C475="","",'Input data'!C475)</f>
        <v/>
      </c>
      <c r="D469" s="4" t="str">
        <f>IF('Input data'!D475="","",'Input data'!D475)</f>
        <v/>
      </c>
      <c r="E469" s="4" t="str">
        <f>IF('Input data'!E475="","",'Input data'!E475)</f>
        <v/>
      </c>
      <c r="F469" s="4" t="str">
        <f>IF('Input data'!F475="","",'Input data'!F475)</f>
        <v/>
      </c>
      <c r="G469" s="20" t="str">
        <f>IF('Input data'!G475=0,"",'Input data'!G475)</f>
        <v/>
      </c>
      <c r="H469" s="9" t="str">
        <f>IF('Input data'!H475="","",'Input data'!H475)</f>
        <v/>
      </c>
      <c r="I469" s="4" t="str">
        <f t="shared" si="21"/>
        <v>No</v>
      </c>
      <c r="J469" s="20" t="str">
        <f t="shared" si="22"/>
        <v/>
      </c>
      <c r="K469" s="9" t="str">
        <f t="shared" si="23"/>
        <v/>
      </c>
      <c r="L469" s="9" t="str">
        <f>IF(AND(I469="Yes",'Input data'!I475=""),10,IF(I469="Yes",'Input data'!I475/J469,""))</f>
        <v/>
      </c>
      <c r="M469" s="21" t="str">
        <f>IF(AND(I469="Yes",'Input data'!J475=""),2,IF(I469="Yes",'Input data'!J475,""))</f>
        <v/>
      </c>
      <c r="N469" s="4" t="str">
        <f>IF(AND(I469="Yes",'Input data'!K475=""),"No",IF(I469="Yes",'Input data'!K475,""))</f>
        <v/>
      </c>
      <c r="O469" s="6" t="str">
        <f>IF(AND(I469="Yes",'Input data'!L475=""),3.5,IF(I469="Yes",'Input data'!L475,""))</f>
        <v/>
      </c>
      <c r="P469" s="6" t="str">
        <f>IF(AND(I469="Yes",'Input data'!M475=""),0.5,IF(I469="Yes",'Input data'!M475,""))</f>
        <v/>
      </c>
      <c r="Q469" s="21" t="str">
        <f>IF(AND(I469="Yes",'Input data'!N475=""),2,IF(I469="Yes",'Input data'!N475,""))</f>
        <v/>
      </c>
      <c r="R469" s="4" t="str">
        <f>IF(AND(I469="Yes",'Input data'!O475=""),"No",IF(I469="Yes",'Input data'!O475,""))</f>
        <v/>
      </c>
      <c r="S469" s="4" t="str">
        <f>IF(AND(I469="Yes",'Input data'!P475=""),"No",IF(I469="Yes",'Input data'!P475,""))</f>
        <v/>
      </c>
      <c r="T469" s="21" t="str">
        <f>IF(AND(I469="Yes",'Input data'!Q475=""),0,IF(I469="Yes",'Input data'!Q475/J469,""))</f>
        <v/>
      </c>
      <c r="U469" s="22" t="str">
        <f>IF(AND(I469="Yes",'Input data'!R475=""),80,IF(I469="Yes",'Input data'!R475,""))</f>
        <v/>
      </c>
    </row>
    <row r="470" spans="1:21" x14ac:dyDescent="0.3">
      <c r="A470" s="4" t="str">
        <f>IF('Input data'!A476="","",'Input data'!A476)</f>
        <v/>
      </c>
      <c r="B470" s="4" t="str">
        <f>IF('Input data'!B476="","",'Input data'!B476)</f>
        <v/>
      </c>
      <c r="C470" s="4" t="str">
        <f>IF('Input data'!C476="","",'Input data'!C476)</f>
        <v/>
      </c>
      <c r="D470" s="4" t="str">
        <f>IF('Input data'!D476="","",'Input data'!D476)</f>
        <v/>
      </c>
      <c r="E470" s="4" t="str">
        <f>IF('Input data'!E476="","",'Input data'!E476)</f>
        <v/>
      </c>
      <c r="F470" s="4" t="str">
        <f>IF('Input data'!F476="","",'Input data'!F476)</f>
        <v/>
      </c>
      <c r="G470" s="20" t="str">
        <f>IF('Input data'!G476=0,"",'Input data'!G476)</f>
        <v/>
      </c>
      <c r="H470" s="9" t="str">
        <f>IF('Input data'!H476="","",'Input data'!H476)</f>
        <v/>
      </c>
      <c r="I470" s="4" t="str">
        <f t="shared" si="21"/>
        <v>No</v>
      </c>
      <c r="J470" s="20" t="str">
        <f t="shared" si="22"/>
        <v/>
      </c>
      <c r="K470" s="9" t="str">
        <f t="shared" si="23"/>
        <v/>
      </c>
      <c r="L470" s="9" t="str">
        <f>IF(AND(I470="Yes",'Input data'!I476=""),10,IF(I470="Yes",'Input data'!I476/J470,""))</f>
        <v/>
      </c>
      <c r="M470" s="21" t="str">
        <f>IF(AND(I470="Yes",'Input data'!J476=""),2,IF(I470="Yes",'Input data'!J476,""))</f>
        <v/>
      </c>
      <c r="N470" s="4" t="str">
        <f>IF(AND(I470="Yes",'Input data'!K476=""),"No",IF(I470="Yes",'Input data'!K476,""))</f>
        <v/>
      </c>
      <c r="O470" s="6" t="str">
        <f>IF(AND(I470="Yes",'Input data'!L476=""),3.5,IF(I470="Yes",'Input data'!L476,""))</f>
        <v/>
      </c>
      <c r="P470" s="6" t="str">
        <f>IF(AND(I470="Yes",'Input data'!M476=""),0.5,IF(I470="Yes",'Input data'!M476,""))</f>
        <v/>
      </c>
      <c r="Q470" s="21" t="str">
        <f>IF(AND(I470="Yes",'Input data'!N476=""),2,IF(I470="Yes",'Input data'!N476,""))</f>
        <v/>
      </c>
      <c r="R470" s="4" t="str">
        <f>IF(AND(I470="Yes",'Input data'!O476=""),"No",IF(I470="Yes",'Input data'!O476,""))</f>
        <v/>
      </c>
      <c r="S470" s="4" t="str">
        <f>IF(AND(I470="Yes",'Input data'!P476=""),"No",IF(I470="Yes",'Input data'!P476,""))</f>
        <v/>
      </c>
      <c r="T470" s="21" t="str">
        <f>IF(AND(I470="Yes",'Input data'!Q476=""),0,IF(I470="Yes",'Input data'!Q476/J470,""))</f>
        <v/>
      </c>
      <c r="U470" s="22" t="str">
        <f>IF(AND(I470="Yes",'Input data'!R476=""),80,IF(I470="Yes",'Input data'!R476,""))</f>
        <v/>
      </c>
    </row>
    <row r="471" spans="1:21" x14ac:dyDescent="0.3">
      <c r="A471" s="4" t="str">
        <f>IF('Input data'!A477="","",'Input data'!A477)</f>
        <v/>
      </c>
      <c r="B471" s="4" t="str">
        <f>IF('Input data'!B477="","",'Input data'!B477)</f>
        <v/>
      </c>
      <c r="C471" s="4" t="str">
        <f>IF('Input data'!C477="","",'Input data'!C477)</f>
        <v/>
      </c>
      <c r="D471" s="4" t="str">
        <f>IF('Input data'!D477="","",'Input data'!D477)</f>
        <v/>
      </c>
      <c r="E471" s="4" t="str">
        <f>IF('Input data'!E477="","",'Input data'!E477)</f>
        <v/>
      </c>
      <c r="F471" s="4" t="str">
        <f>IF('Input data'!F477="","",'Input data'!F477)</f>
        <v/>
      </c>
      <c r="G471" s="20" t="str">
        <f>IF('Input data'!G477=0,"",'Input data'!G477)</f>
        <v/>
      </c>
      <c r="H471" s="9" t="str">
        <f>IF('Input data'!H477="","",'Input data'!H477)</f>
        <v/>
      </c>
      <c r="I471" s="4" t="str">
        <f t="shared" si="21"/>
        <v>No</v>
      </c>
      <c r="J471" s="20" t="str">
        <f t="shared" si="22"/>
        <v/>
      </c>
      <c r="K471" s="9" t="str">
        <f t="shared" si="23"/>
        <v/>
      </c>
      <c r="L471" s="9" t="str">
        <f>IF(AND(I471="Yes",'Input data'!I477=""),10,IF(I471="Yes",'Input data'!I477/J471,""))</f>
        <v/>
      </c>
      <c r="M471" s="21" t="str">
        <f>IF(AND(I471="Yes",'Input data'!J477=""),2,IF(I471="Yes",'Input data'!J477,""))</f>
        <v/>
      </c>
      <c r="N471" s="4" t="str">
        <f>IF(AND(I471="Yes",'Input data'!K477=""),"No",IF(I471="Yes",'Input data'!K477,""))</f>
        <v/>
      </c>
      <c r="O471" s="6" t="str">
        <f>IF(AND(I471="Yes",'Input data'!L477=""),3.5,IF(I471="Yes",'Input data'!L477,""))</f>
        <v/>
      </c>
      <c r="P471" s="6" t="str">
        <f>IF(AND(I471="Yes",'Input data'!M477=""),0.5,IF(I471="Yes",'Input data'!M477,""))</f>
        <v/>
      </c>
      <c r="Q471" s="21" t="str">
        <f>IF(AND(I471="Yes",'Input data'!N477=""),2,IF(I471="Yes",'Input data'!N477,""))</f>
        <v/>
      </c>
      <c r="R471" s="4" t="str">
        <f>IF(AND(I471="Yes",'Input data'!O477=""),"No",IF(I471="Yes",'Input data'!O477,""))</f>
        <v/>
      </c>
      <c r="S471" s="4" t="str">
        <f>IF(AND(I471="Yes",'Input data'!P477=""),"No",IF(I471="Yes",'Input data'!P477,""))</f>
        <v/>
      </c>
      <c r="T471" s="21" t="str">
        <f>IF(AND(I471="Yes",'Input data'!Q477=""),0,IF(I471="Yes",'Input data'!Q477/J471,""))</f>
        <v/>
      </c>
      <c r="U471" s="22" t="str">
        <f>IF(AND(I471="Yes",'Input data'!R477=""),80,IF(I471="Yes",'Input data'!R477,""))</f>
        <v/>
      </c>
    </row>
    <row r="472" spans="1:21" x14ac:dyDescent="0.3">
      <c r="A472" s="4" t="str">
        <f>IF('Input data'!A478="","",'Input data'!A478)</f>
        <v/>
      </c>
      <c r="B472" s="4" t="str">
        <f>IF('Input data'!B478="","",'Input data'!B478)</f>
        <v/>
      </c>
      <c r="C472" s="4" t="str">
        <f>IF('Input data'!C478="","",'Input data'!C478)</f>
        <v/>
      </c>
      <c r="D472" s="4" t="str">
        <f>IF('Input data'!D478="","",'Input data'!D478)</f>
        <v/>
      </c>
      <c r="E472" s="4" t="str">
        <f>IF('Input data'!E478="","",'Input data'!E478)</f>
        <v/>
      </c>
      <c r="F472" s="4" t="str">
        <f>IF('Input data'!F478="","",'Input data'!F478)</f>
        <v/>
      </c>
      <c r="G472" s="20" t="str">
        <f>IF('Input data'!G478=0,"",'Input data'!G478)</f>
        <v/>
      </c>
      <c r="H472" s="9" t="str">
        <f>IF('Input data'!H478="","",'Input data'!H478)</f>
        <v/>
      </c>
      <c r="I472" s="4" t="str">
        <f t="shared" si="21"/>
        <v>No</v>
      </c>
      <c r="J472" s="20" t="str">
        <f t="shared" si="22"/>
        <v/>
      </c>
      <c r="K472" s="9" t="str">
        <f t="shared" si="23"/>
        <v/>
      </c>
      <c r="L472" s="9" t="str">
        <f>IF(AND(I472="Yes",'Input data'!I478=""),10,IF(I472="Yes",'Input data'!I478/J472,""))</f>
        <v/>
      </c>
      <c r="M472" s="21" t="str">
        <f>IF(AND(I472="Yes",'Input data'!J478=""),2,IF(I472="Yes",'Input data'!J478,""))</f>
        <v/>
      </c>
      <c r="N472" s="4" t="str">
        <f>IF(AND(I472="Yes",'Input data'!K478=""),"No",IF(I472="Yes",'Input data'!K478,""))</f>
        <v/>
      </c>
      <c r="O472" s="6" t="str">
        <f>IF(AND(I472="Yes",'Input data'!L478=""),3.5,IF(I472="Yes",'Input data'!L478,""))</f>
        <v/>
      </c>
      <c r="P472" s="6" t="str">
        <f>IF(AND(I472="Yes",'Input data'!M478=""),0.5,IF(I472="Yes",'Input data'!M478,""))</f>
        <v/>
      </c>
      <c r="Q472" s="21" t="str">
        <f>IF(AND(I472="Yes",'Input data'!N478=""),2,IF(I472="Yes",'Input data'!N478,""))</f>
        <v/>
      </c>
      <c r="R472" s="4" t="str">
        <f>IF(AND(I472="Yes",'Input data'!O478=""),"No",IF(I472="Yes",'Input data'!O478,""))</f>
        <v/>
      </c>
      <c r="S472" s="4" t="str">
        <f>IF(AND(I472="Yes",'Input data'!P478=""),"No",IF(I472="Yes",'Input data'!P478,""))</f>
        <v/>
      </c>
      <c r="T472" s="21" t="str">
        <f>IF(AND(I472="Yes",'Input data'!Q478=""),0,IF(I472="Yes",'Input data'!Q478/J472,""))</f>
        <v/>
      </c>
      <c r="U472" s="22" t="str">
        <f>IF(AND(I472="Yes",'Input data'!R478=""),80,IF(I472="Yes",'Input data'!R478,""))</f>
        <v/>
      </c>
    </row>
    <row r="473" spans="1:21" x14ac:dyDescent="0.3">
      <c r="A473" s="4" t="str">
        <f>IF('Input data'!A479="","",'Input data'!A479)</f>
        <v/>
      </c>
      <c r="B473" s="4" t="str">
        <f>IF('Input data'!B479="","",'Input data'!B479)</f>
        <v/>
      </c>
      <c r="C473" s="4" t="str">
        <f>IF('Input data'!C479="","",'Input data'!C479)</f>
        <v/>
      </c>
      <c r="D473" s="4" t="str">
        <f>IF('Input data'!D479="","",'Input data'!D479)</f>
        <v/>
      </c>
      <c r="E473" s="4" t="str">
        <f>IF('Input data'!E479="","",'Input data'!E479)</f>
        <v/>
      </c>
      <c r="F473" s="4" t="str">
        <f>IF('Input data'!F479="","",'Input data'!F479)</f>
        <v/>
      </c>
      <c r="G473" s="20" t="str">
        <f>IF('Input data'!G479=0,"",'Input data'!G479)</f>
        <v/>
      </c>
      <c r="H473" s="9" t="str">
        <f>IF('Input data'!H479="","",'Input data'!H479)</f>
        <v/>
      </c>
      <c r="I473" s="4" t="str">
        <f t="shared" si="21"/>
        <v>No</v>
      </c>
      <c r="J473" s="20" t="str">
        <f t="shared" si="22"/>
        <v/>
      </c>
      <c r="K473" s="9" t="str">
        <f t="shared" si="23"/>
        <v/>
      </c>
      <c r="L473" s="9" t="str">
        <f>IF(AND(I473="Yes",'Input data'!I479=""),10,IF(I473="Yes",'Input data'!I479/J473,""))</f>
        <v/>
      </c>
      <c r="M473" s="21" t="str">
        <f>IF(AND(I473="Yes",'Input data'!J479=""),2,IF(I473="Yes",'Input data'!J479,""))</f>
        <v/>
      </c>
      <c r="N473" s="4" t="str">
        <f>IF(AND(I473="Yes",'Input data'!K479=""),"No",IF(I473="Yes",'Input data'!K479,""))</f>
        <v/>
      </c>
      <c r="O473" s="6" t="str">
        <f>IF(AND(I473="Yes",'Input data'!L479=""),3.5,IF(I473="Yes",'Input data'!L479,""))</f>
        <v/>
      </c>
      <c r="P473" s="6" t="str">
        <f>IF(AND(I473="Yes",'Input data'!M479=""),0.5,IF(I473="Yes",'Input data'!M479,""))</f>
        <v/>
      </c>
      <c r="Q473" s="21" t="str">
        <f>IF(AND(I473="Yes",'Input data'!N479=""),2,IF(I473="Yes",'Input data'!N479,""))</f>
        <v/>
      </c>
      <c r="R473" s="4" t="str">
        <f>IF(AND(I473="Yes",'Input data'!O479=""),"No",IF(I473="Yes",'Input data'!O479,""))</f>
        <v/>
      </c>
      <c r="S473" s="4" t="str">
        <f>IF(AND(I473="Yes",'Input data'!P479=""),"No",IF(I473="Yes",'Input data'!P479,""))</f>
        <v/>
      </c>
      <c r="T473" s="21" t="str">
        <f>IF(AND(I473="Yes",'Input data'!Q479=""),0,IF(I473="Yes",'Input data'!Q479/J473,""))</f>
        <v/>
      </c>
      <c r="U473" s="22" t="str">
        <f>IF(AND(I473="Yes",'Input data'!R479=""),80,IF(I473="Yes",'Input data'!R479,""))</f>
        <v/>
      </c>
    </row>
    <row r="474" spans="1:21" x14ac:dyDescent="0.3">
      <c r="A474" s="4" t="str">
        <f>IF('Input data'!A480="","",'Input data'!A480)</f>
        <v/>
      </c>
      <c r="B474" s="4" t="str">
        <f>IF('Input data'!B480="","",'Input data'!B480)</f>
        <v/>
      </c>
      <c r="C474" s="4" t="str">
        <f>IF('Input data'!C480="","",'Input data'!C480)</f>
        <v/>
      </c>
      <c r="D474" s="4" t="str">
        <f>IF('Input data'!D480="","",'Input data'!D480)</f>
        <v/>
      </c>
      <c r="E474" s="4" t="str">
        <f>IF('Input data'!E480="","",'Input data'!E480)</f>
        <v/>
      </c>
      <c r="F474" s="4" t="str">
        <f>IF('Input data'!F480="","",'Input data'!F480)</f>
        <v/>
      </c>
      <c r="G474" s="20" t="str">
        <f>IF('Input data'!G480=0,"",'Input data'!G480)</f>
        <v/>
      </c>
      <c r="H474" s="9" t="str">
        <f>IF('Input data'!H480="","",'Input data'!H480)</f>
        <v/>
      </c>
      <c r="I474" s="4" t="str">
        <f t="shared" si="21"/>
        <v>No</v>
      </c>
      <c r="J474" s="20" t="str">
        <f t="shared" si="22"/>
        <v/>
      </c>
      <c r="K474" s="9" t="str">
        <f t="shared" si="23"/>
        <v/>
      </c>
      <c r="L474" s="9" t="str">
        <f>IF(AND(I474="Yes",'Input data'!I480=""),10,IF(I474="Yes",'Input data'!I480/J474,""))</f>
        <v/>
      </c>
      <c r="M474" s="21" t="str">
        <f>IF(AND(I474="Yes",'Input data'!J480=""),2,IF(I474="Yes",'Input data'!J480,""))</f>
        <v/>
      </c>
      <c r="N474" s="4" t="str">
        <f>IF(AND(I474="Yes",'Input data'!K480=""),"No",IF(I474="Yes",'Input data'!K480,""))</f>
        <v/>
      </c>
      <c r="O474" s="6" t="str">
        <f>IF(AND(I474="Yes",'Input data'!L480=""),3.5,IF(I474="Yes",'Input data'!L480,""))</f>
        <v/>
      </c>
      <c r="P474" s="6" t="str">
        <f>IF(AND(I474="Yes",'Input data'!M480=""),0.5,IF(I474="Yes",'Input data'!M480,""))</f>
        <v/>
      </c>
      <c r="Q474" s="21" t="str">
        <f>IF(AND(I474="Yes",'Input data'!N480=""),2,IF(I474="Yes",'Input data'!N480,""))</f>
        <v/>
      </c>
      <c r="R474" s="4" t="str">
        <f>IF(AND(I474="Yes",'Input data'!O480=""),"No",IF(I474="Yes",'Input data'!O480,""))</f>
        <v/>
      </c>
      <c r="S474" s="4" t="str">
        <f>IF(AND(I474="Yes",'Input data'!P480=""),"No",IF(I474="Yes",'Input data'!P480,""))</f>
        <v/>
      </c>
      <c r="T474" s="21" t="str">
        <f>IF(AND(I474="Yes",'Input data'!Q480=""),0,IF(I474="Yes",'Input data'!Q480/J474,""))</f>
        <v/>
      </c>
      <c r="U474" s="22" t="str">
        <f>IF(AND(I474="Yes",'Input data'!R480=""),80,IF(I474="Yes",'Input data'!R480,""))</f>
        <v/>
      </c>
    </row>
    <row r="475" spans="1:21" x14ac:dyDescent="0.3">
      <c r="A475" s="4" t="str">
        <f>IF('Input data'!A481="","",'Input data'!A481)</f>
        <v/>
      </c>
      <c r="B475" s="4" t="str">
        <f>IF('Input data'!B481="","",'Input data'!B481)</f>
        <v/>
      </c>
      <c r="C475" s="4" t="str">
        <f>IF('Input data'!C481="","",'Input data'!C481)</f>
        <v/>
      </c>
      <c r="D475" s="4" t="str">
        <f>IF('Input data'!D481="","",'Input data'!D481)</f>
        <v/>
      </c>
      <c r="E475" s="4" t="str">
        <f>IF('Input data'!E481="","",'Input data'!E481)</f>
        <v/>
      </c>
      <c r="F475" s="4" t="str">
        <f>IF('Input data'!F481="","",'Input data'!F481)</f>
        <v/>
      </c>
      <c r="G475" s="20" t="str">
        <f>IF('Input data'!G481=0,"",'Input data'!G481)</f>
        <v/>
      </c>
      <c r="H475" s="9" t="str">
        <f>IF('Input data'!H481="","",'Input data'!H481)</f>
        <v/>
      </c>
      <c r="I475" s="4" t="str">
        <f t="shared" si="21"/>
        <v>No</v>
      </c>
      <c r="J475" s="20" t="str">
        <f t="shared" si="22"/>
        <v/>
      </c>
      <c r="K475" s="9" t="str">
        <f t="shared" si="23"/>
        <v/>
      </c>
      <c r="L475" s="9" t="str">
        <f>IF(AND(I475="Yes",'Input data'!I481=""),10,IF(I475="Yes",'Input data'!I481/J475,""))</f>
        <v/>
      </c>
      <c r="M475" s="21" t="str">
        <f>IF(AND(I475="Yes",'Input data'!J481=""),2,IF(I475="Yes",'Input data'!J481,""))</f>
        <v/>
      </c>
      <c r="N475" s="4" t="str">
        <f>IF(AND(I475="Yes",'Input data'!K481=""),"No",IF(I475="Yes",'Input data'!K481,""))</f>
        <v/>
      </c>
      <c r="O475" s="6" t="str">
        <f>IF(AND(I475="Yes",'Input data'!L481=""),3.5,IF(I475="Yes",'Input data'!L481,""))</f>
        <v/>
      </c>
      <c r="P475" s="6" t="str">
        <f>IF(AND(I475="Yes",'Input data'!M481=""),0.5,IF(I475="Yes",'Input data'!M481,""))</f>
        <v/>
      </c>
      <c r="Q475" s="21" t="str">
        <f>IF(AND(I475="Yes",'Input data'!N481=""),2,IF(I475="Yes",'Input data'!N481,""))</f>
        <v/>
      </c>
      <c r="R475" s="4" t="str">
        <f>IF(AND(I475="Yes",'Input data'!O481=""),"No",IF(I475="Yes",'Input data'!O481,""))</f>
        <v/>
      </c>
      <c r="S475" s="4" t="str">
        <f>IF(AND(I475="Yes",'Input data'!P481=""),"No",IF(I475="Yes",'Input data'!P481,""))</f>
        <v/>
      </c>
      <c r="T475" s="21" t="str">
        <f>IF(AND(I475="Yes",'Input data'!Q481=""),0,IF(I475="Yes",'Input data'!Q481/J475,""))</f>
        <v/>
      </c>
      <c r="U475" s="22" t="str">
        <f>IF(AND(I475="Yes",'Input data'!R481=""),80,IF(I475="Yes",'Input data'!R481,""))</f>
        <v/>
      </c>
    </row>
    <row r="476" spans="1:21" x14ac:dyDescent="0.3">
      <c r="A476" s="4" t="str">
        <f>IF('Input data'!A482="","",'Input data'!A482)</f>
        <v/>
      </c>
      <c r="B476" s="4" t="str">
        <f>IF('Input data'!B482="","",'Input data'!B482)</f>
        <v/>
      </c>
      <c r="C476" s="4" t="str">
        <f>IF('Input data'!C482="","",'Input data'!C482)</f>
        <v/>
      </c>
      <c r="D476" s="4" t="str">
        <f>IF('Input data'!D482="","",'Input data'!D482)</f>
        <v/>
      </c>
      <c r="E476" s="4" t="str">
        <f>IF('Input data'!E482="","",'Input data'!E482)</f>
        <v/>
      </c>
      <c r="F476" s="4" t="str">
        <f>IF('Input data'!F482="","",'Input data'!F482)</f>
        <v/>
      </c>
      <c r="G476" s="20" t="str">
        <f>IF('Input data'!G482=0,"",'Input data'!G482)</f>
        <v/>
      </c>
      <c r="H476" s="9" t="str">
        <f>IF('Input data'!H482="","",'Input data'!H482)</f>
        <v/>
      </c>
      <c r="I476" s="4" t="str">
        <f t="shared" si="21"/>
        <v>No</v>
      </c>
      <c r="J476" s="20" t="str">
        <f t="shared" si="22"/>
        <v/>
      </c>
      <c r="K476" s="9" t="str">
        <f t="shared" si="23"/>
        <v/>
      </c>
      <c r="L476" s="9" t="str">
        <f>IF(AND(I476="Yes",'Input data'!I482=""),10,IF(I476="Yes",'Input data'!I482/J476,""))</f>
        <v/>
      </c>
      <c r="M476" s="21" t="str">
        <f>IF(AND(I476="Yes",'Input data'!J482=""),2,IF(I476="Yes",'Input data'!J482,""))</f>
        <v/>
      </c>
      <c r="N476" s="4" t="str">
        <f>IF(AND(I476="Yes",'Input data'!K482=""),"No",IF(I476="Yes",'Input data'!K482,""))</f>
        <v/>
      </c>
      <c r="O476" s="6" t="str">
        <f>IF(AND(I476="Yes",'Input data'!L482=""),3.5,IF(I476="Yes",'Input data'!L482,""))</f>
        <v/>
      </c>
      <c r="P476" s="6" t="str">
        <f>IF(AND(I476="Yes",'Input data'!M482=""),0.5,IF(I476="Yes",'Input data'!M482,""))</f>
        <v/>
      </c>
      <c r="Q476" s="21" t="str">
        <f>IF(AND(I476="Yes",'Input data'!N482=""),2,IF(I476="Yes",'Input data'!N482,""))</f>
        <v/>
      </c>
      <c r="R476" s="4" t="str">
        <f>IF(AND(I476="Yes",'Input data'!O482=""),"No",IF(I476="Yes",'Input data'!O482,""))</f>
        <v/>
      </c>
      <c r="S476" s="4" t="str">
        <f>IF(AND(I476="Yes",'Input data'!P482=""),"No",IF(I476="Yes",'Input data'!P482,""))</f>
        <v/>
      </c>
      <c r="T476" s="21" t="str">
        <f>IF(AND(I476="Yes",'Input data'!Q482=""),0,IF(I476="Yes",'Input data'!Q482/J476,""))</f>
        <v/>
      </c>
      <c r="U476" s="22" t="str">
        <f>IF(AND(I476="Yes",'Input data'!R482=""),80,IF(I476="Yes",'Input data'!R482,""))</f>
        <v/>
      </c>
    </row>
    <row r="477" spans="1:21" x14ac:dyDescent="0.3">
      <c r="A477" s="4" t="str">
        <f>IF('Input data'!A483="","",'Input data'!A483)</f>
        <v/>
      </c>
      <c r="B477" s="4" t="str">
        <f>IF('Input data'!B483="","",'Input data'!B483)</f>
        <v/>
      </c>
      <c r="C477" s="4" t="str">
        <f>IF('Input data'!C483="","",'Input data'!C483)</f>
        <v/>
      </c>
      <c r="D477" s="4" t="str">
        <f>IF('Input data'!D483="","",'Input data'!D483)</f>
        <v/>
      </c>
      <c r="E477" s="4" t="str">
        <f>IF('Input data'!E483="","",'Input data'!E483)</f>
        <v/>
      </c>
      <c r="F477" s="4" t="str">
        <f>IF('Input data'!F483="","",'Input data'!F483)</f>
        <v/>
      </c>
      <c r="G477" s="20" t="str">
        <f>IF('Input data'!G483=0,"",'Input data'!G483)</f>
        <v/>
      </c>
      <c r="H477" s="9" t="str">
        <f>IF('Input data'!H483="","",'Input data'!H483)</f>
        <v/>
      </c>
      <c r="I477" s="4" t="str">
        <f t="shared" si="21"/>
        <v>No</v>
      </c>
      <c r="J477" s="20" t="str">
        <f t="shared" si="22"/>
        <v/>
      </c>
      <c r="K477" s="9" t="str">
        <f t="shared" si="23"/>
        <v/>
      </c>
      <c r="L477" s="9" t="str">
        <f>IF(AND(I477="Yes",'Input data'!I483=""),10,IF(I477="Yes",'Input data'!I483/J477,""))</f>
        <v/>
      </c>
      <c r="M477" s="21" t="str">
        <f>IF(AND(I477="Yes",'Input data'!J483=""),2,IF(I477="Yes",'Input data'!J483,""))</f>
        <v/>
      </c>
      <c r="N477" s="4" t="str">
        <f>IF(AND(I477="Yes",'Input data'!K483=""),"No",IF(I477="Yes",'Input data'!K483,""))</f>
        <v/>
      </c>
      <c r="O477" s="6" t="str">
        <f>IF(AND(I477="Yes",'Input data'!L483=""),3.5,IF(I477="Yes",'Input data'!L483,""))</f>
        <v/>
      </c>
      <c r="P477" s="6" t="str">
        <f>IF(AND(I477="Yes",'Input data'!M483=""),0.5,IF(I477="Yes",'Input data'!M483,""))</f>
        <v/>
      </c>
      <c r="Q477" s="21" t="str">
        <f>IF(AND(I477="Yes",'Input data'!N483=""),2,IF(I477="Yes",'Input data'!N483,""))</f>
        <v/>
      </c>
      <c r="R477" s="4" t="str">
        <f>IF(AND(I477="Yes",'Input data'!O483=""),"No",IF(I477="Yes",'Input data'!O483,""))</f>
        <v/>
      </c>
      <c r="S477" s="4" t="str">
        <f>IF(AND(I477="Yes",'Input data'!P483=""),"No",IF(I477="Yes",'Input data'!P483,""))</f>
        <v/>
      </c>
      <c r="T477" s="21" t="str">
        <f>IF(AND(I477="Yes",'Input data'!Q483=""),0,IF(I477="Yes",'Input data'!Q483/J477,""))</f>
        <v/>
      </c>
      <c r="U477" s="22" t="str">
        <f>IF(AND(I477="Yes",'Input data'!R483=""),80,IF(I477="Yes",'Input data'!R483,""))</f>
        <v/>
      </c>
    </row>
    <row r="478" spans="1:21" x14ac:dyDescent="0.3">
      <c r="A478" s="4" t="str">
        <f>IF('Input data'!A484="","",'Input data'!A484)</f>
        <v/>
      </c>
      <c r="B478" s="4" t="str">
        <f>IF('Input data'!B484="","",'Input data'!B484)</f>
        <v/>
      </c>
      <c r="C478" s="4" t="str">
        <f>IF('Input data'!C484="","",'Input data'!C484)</f>
        <v/>
      </c>
      <c r="D478" s="4" t="str">
        <f>IF('Input data'!D484="","",'Input data'!D484)</f>
        <v/>
      </c>
      <c r="E478" s="4" t="str">
        <f>IF('Input data'!E484="","",'Input data'!E484)</f>
        <v/>
      </c>
      <c r="F478" s="4" t="str">
        <f>IF('Input data'!F484="","",'Input data'!F484)</f>
        <v/>
      </c>
      <c r="G478" s="20" t="str">
        <f>IF('Input data'!G484=0,"",'Input data'!G484)</f>
        <v/>
      </c>
      <c r="H478" s="9" t="str">
        <f>IF('Input data'!H484="","",'Input data'!H484)</f>
        <v/>
      </c>
      <c r="I478" s="4" t="str">
        <f t="shared" si="21"/>
        <v>No</v>
      </c>
      <c r="J478" s="20" t="str">
        <f t="shared" si="22"/>
        <v/>
      </c>
      <c r="K478" s="9" t="str">
        <f t="shared" si="23"/>
        <v/>
      </c>
      <c r="L478" s="9" t="str">
        <f>IF(AND(I478="Yes",'Input data'!I484=""),10,IF(I478="Yes",'Input data'!I484/J478,""))</f>
        <v/>
      </c>
      <c r="M478" s="21" t="str">
        <f>IF(AND(I478="Yes",'Input data'!J484=""),2,IF(I478="Yes",'Input data'!J484,""))</f>
        <v/>
      </c>
      <c r="N478" s="4" t="str">
        <f>IF(AND(I478="Yes",'Input data'!K484=""),"No",IF(I478="Yes",'Input data'!K484,""))</f>
        <v/>
      </c>
      <c r="O478" s="6" t="str">
        <f>IF(AND(I478="Yes",'Input data'!L484=""),3.5,IF(I478="Yes",'Input data'!L484,""))</f>
        <v/>
      </c>
      <c r="P478" s="6" t="str">
        <f>IF(AND(I478="Yes",'Input data'!M484=""),0.5,IF(I478="Yes",'Input data'!M484,""))</f>
        <v/>
      </c>
      <c r="Q478" s="21" t="str">
        <f>IF(AND(I478="Yes",'Input data'!N484=""),2,IF(I478="Yes",'Input data'!N484,""))</f>
        <v/>
      </c>
      <c r="R478" s="4" t="str">
        <f>IF(AND(I478="Yes",'Input data'!O484=""),"No",IF(I478="Yes",'Input data'!O484,""))</f>
        <v/>
      </c>
      <c r="S478" s="4" t="str">
        <f>IF(AND(I478="Yes",'Input data'!P484=""),"No",IF(I478="Yes",'Input data'!P484,""))</f>
        <v/>
      </c>
      <c r="T478" s="21" t="str">
        <f>IF(AND(I478="Yes",'Input data'!Q484=""),0,IF(I478="Yes",'Input data'!Q484/J478,""))</f>
        <v/>
      </c>
      <c r="U478" s="22" t="str">
        <f>IF(AND(I478="Yes",'Input data'!R484=""),80,IF(I478="Yes",'Input data'!R484,""))</f>
        <v/>
      </c>
    </row>
    <row r="479" spans="1:21" x14ac:dyDescent="0.3">
      <c r="A479" s="4" t="str">
        <f>IF('Input data'!A485="","",'Input data'!A485)</f>
        <v/>
      </c>
      <c r="B479" s="4" t="str">
        <f>IF('Input data'!B485="","",'Input data'!B485)</f>
        <v/>
      </c>
      <c r="C479" s="4" t="str">
        <f>IF('Input data'!C485="","",'Input data'!C485)</f>
        <v/>
      </c>
      <c r="D479" s="4" t="str">
        <f>IF('Input data'!D485="","",'Input data'!D485)</f>
        <v/>
      </c>
      <c r="E479" s="4" t="str">
        <f>IF('Input data'!E485="","",'Input data'!E485)</f>
        <v/>
      </c>
      <c r="F479" s="4" t="str">
        <f>IF('Input data'!F485="","",'Input data'!F485)</f>
        <v/>
      </c>
      <c r="G479" s="20" t="str">
        <f>IF('Input data'!G485=0,"",'Input data'!G485)</f>
        <v/>
      </c>
      <c r="H479" s="9" t="str">
        <f>IF('Input data'!H485="","",'Input data'!H485)</f>
        <v/>
      </c>
      <c r="I479" s="4" t="str">
        <f t="shared" si="21"/>
        <v>No</v>
      </c>
      <c r="J479" s="20" t="str">
        <f t="shared" si="22"/>
        <v/>
      </c>
      <c r="K479" s="9" t="str">
        <f t="shared" si="23"/>
        <v/>
      </c>
      <c r="L479" s="9" t="str">
        <f>IF(AND(I479="Yes",'Input data'!I485=""),10,IF(I479="Yes",'Input data'!I485/J479,""))</f>
        <v/>
      </c>
      <c r="M479" s="21" t="str">
        <f>IF(AND(I479="Yes",'Input data'!J485=""),2,IF(I479="Yes",'Input data'!J485,""))</f>
        <v/>
      </c>
      <c r="N479" s="4" t="str">
        <f>IF(AND(I479="Yes",'Input data'!K485=""),"No",IF(I479="Yes",'Input data'!K485,""))</f>
        <v/>
      </c>
      <c r="O479" s="6" t="str">
        <f>IF(AND(I479="Yes",'Input data'!L485=""),3.5,IF(I479="Yes",'Input data'!L485,""))</f>
        <v/>
      </c>
      <c r="P479" s="6" t="str">
        <f>IF(AND(I479="Yes",'Input data'!M485=""),0.5,IF(I479="Yes",'Input data'!M485,""))</f>
        <v/>
      </c>
      <c r="Q479" s="21" t="str">
        <f>IF(AND(I479="Yes",'Input data'!N485=""),2,IF(I479="Yes",'Input data'!N485,""))</f>
        <v/>
      </c>
      <c r="R479" s="4" t="str">
        <f>IF(AND(I479="Yes",'Input data'!O485=""),"No",IF(I479="Yes",'Input data'!O485,""))</f>
        <v/>
      </c>
      <c r="S479" s="4" t="str">
        <f>IF(AND(I479="Yes",'Input data'!P485=""),"No",IF(I479="Yes",'Input data'!P485,""))</f>
        <v/>
      </c>
      <c r="T479" s="21" t="str">
        <f>IF(AND(I479="Yes",'Input data'!Q485=""),0,IF(I479="Yes",'Input data'!Q485/J479,""))</f>
        <v/>
      </c>
      <c r="U479" s="22" t="str">
        <f>IF(AND(I479="Yes",'Input data'!R485=""),80,IF(I479="Yes",'Input data'!R485,""))</f>
        <v/>
      </c>
    </row>
    <row r="480" spans="1:21" x14ac:dyDescent="0.3">
      <c r="A480" s="4" t="str">
        <f>IF('Input data'!A486="","",'Input data'!A486)</f>
        <v/>
      </c>
      <c r="B480" s="4" t="str">
        <f>IF('Input data'!B486="","",'Input data'!B486)</f>
        <v/>
      </c>
      <c r="C480" s="4" t="str">
        <f>IF('Input data'!C486="","",'Input data'!C486)</f>
        <v/>
      </c>
      <c r="D480" s="4" t="str">
        <f>IF('Input data'!D486="","",'Input data'!D486)</f>
        <v/>
      </c>
      <c r="E480" s="4" t="str">
        <f>IF('Input data'!E486="","",'Input data'!E486)</f>
        <v/>
      </c>
      <c r="F480" s="4" t="str">
        <f>IF('Input data'!F486="","",'Input data'!F486)</f>
        <v/>
      </c>
      <c r="G480" s="20" t="str">
        <f>IF('Input data'!G486=0,"",'Input data'!G486)</f>
        <v/>
      </c>
      <c r="H480" s="9" t="str">
        <f>IF('Input data'!H486="","",'Input data'!H486)</f>
        <v/>
      </c>
      <c r="I480" s="4" t="str">
        <f t="shared" si="21"/>
        <v>No</v>
      </c>
      <c r="J480" s="20" t="str">
        <f t="shared" si="22"/>
        <v/>
      </c>
      <c r="K480" s="9" t="str">
        <f t="shared" si="23"/>
        <v/>
      </c>
      <c r="L480" s="9" t="str">
        <f>IF(AND(I480="Yes",'Input data'!I486=""),10,IF(I480="Yes",'Input data'!I486/J480,""))</f>
        <v/>
      </c>
      <c r="M480" s="21" t="str">
        <f>IF(AND(I480="Yes",'Input data'!J486=""),2,IF(I480="Yes",'Input data'!J486,""))</f>
        <v/>
      </c>
      <c r="N480" s="4" t="str">
        <f>IF(AND(I480="Yes",'Input data'!K486=""),"No",IF(I480="Yes",'Input data'!K486,""))</f>
        <v/>
      </c>
      <c r="O480" s="6" t="str">
        <f>IF(AND(I480="Yes",'Input data'!L486=""),3.5,IF(I480="Yes",'Input data'!L486,""))</f>
        <v/>
      </c>
      <c r="P480" s="6" t="str">
        <f>IF(AND(I480="Yes",'Input data'!M486=""),0.5,IF(I480="Yes",'Input data'!M486,""))</f>
        <v/>
      </c>
      <c r="Q480" s="21" t="str">
        <f>IF(AND(I480="Yes",'Input data'!N486=""),2,IF(I480="Yes",'Input data'!N486,""))</f>
        <v/>
      </c>
      <c r="R480" s="4" t="str">
        <f>IF(AND(I480="Yes",'Input data'!O486=""),"No",IF(I480="Yes",'Input data'!O486,""))</f>
        <v/>
      </c>
      <c r="S480" s="4" t="str">
        <f>IF(AND(I480="Yes",'Input data'!P486=""),"No",IF(I480="Yes",'Input data'!P486,""))</f>
        <v/>
      </c>
      <c r="T480" s="21" t="str">
        <f>IF(AND(I480="Yes",'Input data'!Q486=""),0,IF(I480="Yes",'Input data'!Q486/J480,""))</f>
        <v/>
      </c>
      <c r="U480" s="22" t="str">
        <f>IF(AND(I480="Yes",'Input data'!R486=""),80,IF(I480="Yes",'Input data'!R486,""))</f>
        <v/>
      </c>
    </row>
    <row r="481" spans="1:21" x14ac:dyDescent="0.3">
      <c r="A481" s="4" t="str">
        <f>IF('Input data'!A487="","",'Input data'!A487)</f>
        <v/>
      </c>
      <c r="B481" s="4" t="str">
        <f>IF('Input data'!B487="","",'Input data'!B487)</f>
        <v/>
      </c>
      <c r="C481" s="4" t="str">
        <f>IF('Input data'!C487="","",'Input data'!C487)</f>
        <v/>
      </c>
      <c r="D481" s="4" t="str">
        <f>IF('Input data'!D487="","",'Input data'!D487)</f>
        <v/>
      </c>
      <c r="E481" s="4" t="str">
        <f>IF('Input data'!E487="","",'Input data'!E487)</f>
        <v/>
      </c>
      <c r="F481" s="4" t="str">
        <f>IF('Input data'!F487="","",'Input data'!F487)</f>
        <v/>
      </c>
      <c r="G481" s="20" t="str">
        <f>IF('Input data'!G487=0,"",'Input data'!G487)</f>
        <v/>
      </c>
      <c r="H481" s="9" t="str">
        <f>IF('Input data'!H487="","",'Input data'!H487)</f>
        <v/>
      </c>
      <c r="I481" s="4" t="str">
        <f t="shared" si="21"/>
        <v>No</v>
      </c>
      <c r="J481" s="20" t="str">
        <f t="shared" si="22"/>
        <v/>
      </c>
      <c r="K481" s="9" t="str">
        <f t="shared" si="23"/>
        <v/>
      </c>
      <c r="L481" s="9" t="str">
        <f>IF(AND(I481="Yes",'Input data'!I487=""),10,IF(I481="Yes",'Input data'!I487/J481,""))</f>
        <v/>
      </c>
      <c r="M481" s="21" t="str">
        <f>IF(AND(I481="Yes",'Input data'!J487=""),2,IF(I481="Yes",'Input data'!J487,""))</f>
        <v/>
      </c>
      <c r="N481" s="4" t="str">
        <f>IF(AND(I481="Yes",'Input data'!K487=""),"No",IF(I481="Yes",'Input data'!K487,""))</f>
        <v/>
      </c>
      <c r="O481" s="6" t="str">
        <f>IF(AND(I481="Yes",'Input data'!L487=""),3.5,IF(I481="Yes",'Input data'!L487,""))</f>
        <v/>
      </c>
      <c r="P481" s="6" t="str">
        <f>IF(AND(I481="Yes",'Input data'!M487=""),0.5,IF(I481="Yes",'Input data'!M487,""))</f>
        <v/>
      </c>
      <c r="Q481" s="21" t="str">
        <f>IF(AND(I481="Yes",'Input data'!N487=""),2,IF(I481="Yes",'Input data'!N487,""))</f>
        <v/>
      </c>
      <c r="R481" s="4" t="str">
        <f>IF(AND(I481="Yes",'Input data'!O487=""),"No",IF(I481="Yes",'Input data'!O487,""))</f>
        <v/>
      </c>
      <c r="S481" s="4" t="str">
        <f>IF(AND(I481="Yes",'Input data'!P487=""),"No",IF(I481="Yes",'Input data'!P487,""))</f>
        <v/>
      </c>
      <c r="T481" s="21" t="str">
        <f>IF(AND(I481="Yes",'Input data'!Q487=""),0,IF(I481="Yes",'Input data'!Q487/J481,""))</f>
        <v/>
      </c>
      <c r="U481" s="22" t="str">
        <f>IF(AND(I481="Yes",'Input data'!R487=""),80,IF(I481="Yes",'Input data'!R487,""))</f>
        <v/>
      </c>
    </row>
    <row r="482" spans="1:21" x14ac:dyDescent="0.3">
      <c r="A482" s="4" t="str">
        <f>IF('Input data'!A488="","",'Input data'!A488)</f>
        <v/>
      </c>
      <c r="B482" s="4" t="str">
        <f>IF('Input data'!B488="","",'Input data'!B488)</f>
        <v/>
      </c>
      <c r="C482" s="4" t="str">
        <f>IF('Input data'!C488="","",'Input data'!C488)</f>
        <v/>
      </c>
      <c r="D482" s="4" t="str">
        <f>IF('Input data'!D488="","",'Input data'!D488)</f>
        <v/>
      </c>
      <c r="E482" s="4" t="str">
        <f>IF('Input data'!E488="","",'Input data'!E488)</f>
        <v/>
      </c>
      <c r="F482" s="4" t="str">
        <f>IF('Input data'!F488="","",'Input data'!F488)</f>
        <v/>
      </c>
      <c r="G482" s="20" t="str">
        <f>IF('Input data'!G488=0,"",'Input data'!G488)</f>
        <v/>
      </c>
      <c r="H482" s="9" t="str">
        <f>IF('Input data'!H488="","",'Input data'!H488)</f>
        <v/>
      </c>
      <c r="I482" s="4" t="str">
        <f t="shared" si="21"/>
        <v>No</v>
      </c>
      <c r="J482" s="20" t="str">
        <f t="shared" si="22"/>
        <v/>
      </c>
      <c r="K482" s="9" t="str">
        <f t="shared" si="23"/>
        <v/>
      </c>
      <c r="L482" s="9" t="str">
        <f>IF(AND(I482="Yes",'Input data'!I488=""),10,IF(I482="Yes",'Input data'!I488/J482,""))</f>
        <v/>
      </c>
      <c r="M482" s="21" t="str">
        <f>IF(AND(I482="Yes",'Input data'!J488=""),2,IF(I482="Yes",'Input data'!J488,""))</f>
        <v/>
      </c>
      <c r="N482" s="4" t="str">
        <f>IF(AND(I482="Yes",'Input data'!K488=""),"No",IF(I482="Yes",'Input data'!K488,""))</f>
        <v/>
      </c>
      <c r="O482" s="6" t="str">
        <f>IF(AND(I482="Yes",'Input data'!L488=""),3.5,IF(I482="Yes",'Input data'!L488,""))</f>
        <v/>
      </c>
      <c r="P482" s="6" t="str">
        <f>IF(AND(I482="Yes",'Input data'!M488=""),0.5,IF(I482="Yes",'Input data'!M488,""))</f>
        <v/>
      </c>
      <c r="Q482" s="21" t="str">
        <f>IF(AND(I482="Yes",'Input data'!N488=""),2,IF(I482="Yes",'Input data'!N488,""))</f>
        <v/>
      </c>
      <c r="R482" s="4" t="str">
        <f>IF(AND(I482="Yes",'Input data'!O488=""),"No",IF(I482="Yes",'Input data'!O488,""))</f>
        <v/>
      </c>
      <c r="S482" s="4" t="str">
        <f>IF(AND(I482="Yes",'Input data'!P488=""),"No",IF(I482="Yes",'Input data'!P488,""))</f>
        <v/>
      </c>
      <c r="T482" s="21" t="str">
        <f>IF(AND(I482="Yes",'Input data'!Q488=""),0,IF(I482="Yes",'Input data'!Q488/J482,""))</f>
        <v/>
      </c>
      <c r="U482" s="22" t="str">
        <f>IF(AND(I482="Yes",'Input data'!R488=""),80,IF(I482="Yes",'Input data'!R488,""))</f>
        <v/>
      </c>
    </row>
    <row r="483" spans="1:21" x14ac:dyDescent="0.3">
      <c r="A483" s="4" t="str">
        <f>IF('Input data'!A489="","",'Input data'!A489)</f>
        <v/>
      </c>
      <c r="B483" s="4" t="str">
        <f>IF('Input data'!B489="","",'Input data'!B489)</f>
        <v/>
      </c>
      <c r="C483" s="4" t="str">
        <f>IF('Input data'!C489="","",'Input data'!C489)</f>
        <v/>
      </c>
      <c r="D483" s="4" t="str">
        <f>IF('Input data'!D489="","",'Input data'!D489)</f>
        <v/>
      </c>
      <c r="E483" s="4" t="str">
        <f>IF('Input data'!E489="","",'Input data'!E489)</f>
        <v/>
      </c>
      <c r="F483" s="4" t="str">
        <f>IF('Input data'!F489="","",'Input data'!F489)</f>
        <v/>
      </c>
      <c r="G483" s="20" t="str">
        <f>IF('Input data'!G489=0,"",'Input data'!G489)</f>
        <v/>
      </c>
      <c r="H483" s="9" t="str">
        <f>IF('Input data'!H489="","",'Input data'!H489)</f>
        <v/>
      </c>
      <c r="I483" s="4" t="str">
        <f t="shared" si="21"/>
        <v>No</v>
      </c>
      <c r="J483" s="20" t="str">
        <f t="shared" si="22"/>
        <v/>
      </c>
      <c r="K483" s="9" t="str">
        <f t="shared" si="23"/>
        <v/>
      </c>
      <c r="L483" s="9" t="str">
        <f>IF(AND(I483="Yes",'Input data'!I489=""),10,IF(I483="Yes",'Input data'!I489/J483,""))</f>
        <v/>
      </c>
      <c r="M483" s="21" t="str">
        <f>IF(AND(I483="Yes",'Input data'!J489=""),2,IF(I483="Yes",'Input data'!J489,""))</f>
        <v/>
      </c>
      <c r="N483" s="4" t="str">
        <f>IF(AND(I483="Yes",'Input data'!K489=""),"No",IF(I483="Yes",'Input data'!K489,""))</f>
        <v/>
      </c>
      <c r="O483" s="6" t="str">
        <f>IF(AND(I483="Yes",'Input data'!L489=""),3.5,IF(I483="Yes",'Input data'!L489,""))</f>
        <v/>
      </c>
      <c r="P483" s="6" t="str">
        <f>IF(AND(I483="Yes",'Input data'!M489=""),0.5,IF(I483="Yes",'Input data'!M489,""))</f>
        <v/>
      </c>
      <c r="Q483" s="21" t="str">
        <f>IF(AND(I483="Yes",'Input data'!N489=""),2,IF(I483="Yes",'Input data'!N489,""))</f>
        <v/>
      </c>
      <c r="R483" s="4" t="str">
        <f>IF(AND(I483="Yes",'Input data'!O489=""),"No",IF(I483="Yes",'Input data'!O489,""))</f>
        <v/>
      </c>
      <c r="S483" s="4" t="str">
        <f>IF(AND(I483="Yes",'Input data'!P489=""),"No",IF(I483="Yes",'Input data'!P489,""))</f>
        <v/>
      </c>
      <c r="T483" s="21" t="str">
        <f>IF(AND(I483="Yes",'Input data'!Q489=""),0,IF(I483="Yes",'Input data'!Q489/J483,""))</f>
        <v/>
      </c>
      <c r="U483" s="22" t="str">
        <f>IF(AND(I483="Yes",'Input data'!R489=""),80,IF(I483="Yes",'Input data'!R489,""))</f>
        <v/>
      </c>
    </row>
    <row r="484" spans="1:21" x14ac:dyDescent="0.3">
      <c r="A484" s="4" t="str">
        <f>IF('Input data'!A490="","",'Input data'!A490)</f>
        <v/>
      </c>
      <c r="B484" s="4" t="str">
        <f>IF('Input data'!B490="","",'Input data'!B490)</f>
        <v/>
      </c>
      <c r="C484" s="4" t="str">
        <f>IF('Input data'!C490="","",'Input data'!C490)</f>
        <v/>
      </c>
      <c r="D484" s="4" t="str">
        <f>IF('Input data'!D490="","",'Input data'!D490)</f>
        <v/>
      </c>
      <c r="E484" s="4" t="str">
        <f>IF('Input data'!E490="","",'Input data'!E490)</f>
        <v/>
      </c>
      <c r="F484" s="4" t="str">
        <f>IF('Input data'!F490="","",'Input data'!F490)</f>
        <v/>
      </c>
      <c r="G484" s="20" t="str">
        <f>IF('Input data'!G490=0,"",'Input data'!G490)</f>
        <v/>
      </c>
      <c r="H484" s="9" t="str">
        <f>IF('Input data'!H490="","",'Input data'!H490)</f>
        <v/>
      </c>
      <c r="I484" s="4" t="str">
        <f t="shared" si="21"/>
        <v>No</v>
      </c>
      <c r="J484" s="20" t="str">
        <f t="shared" si="22"/>
        <v/>
      </c>
      <c r="K484" s="9" t="str">
        <f t="shared" si="23"/>
        <v/>
      </c>
      <c r="L484" s="9" t="str">
        <f>IF(AND(I484="Yes",'Input data'!I490=""),10,IF(I484="Yes",'Input data'!I490/J484,""))</f>
        <v/>
      </c>
      <c r="M484" s="21" t="str">
        <f>IF(AND(I484="Yes",'Input data'!J490=""),2,IF(I484="Yes",'Input data'!J490,""))</f>
        <v/>
      </c>
      <c r="N484" s="4" t="str">
        <f>IF(AND(I484="Yes",'Input data'!K490=""),"No",IF(I484="Yes",'Input data'!K490,""))</f>
        <v/>
      </c>
      <c r="O484" s="6" t="str">
        <f>IF(AND(I484="Yes",'Input data'!L490=""),3.5,IF(I484="Yes",'Input data'!L490,""))</f>
        <v/>
      </c>
      <c r="P484" s="6" t="str">
        <f>IF(AND(I484="Yes",'Input data'!M490=""),0.5,IF(I484="Yes",'Input data'!M490,""))</f>
        <v/>
      </c>
      <c r="Q484" s="21" t="str">
        <f>IF(AND(I484="Yes",'Input data'!N490=""),2,IF(I484="Yes",'Input data'!N490,""))</f>
        <v/>
      </c>
      <c r="R484" s="4" t="str">
        <f>IF(AND(I484="Yes",'Input data'!O490=""),"No",IF(I484="Yes",'Input data'!O490,""))</f>
        <v/>
      </c>
      <c r="S484" s="4" t="str">
        <f>IF(AND(I484="Yes",'Input data'!P490=""),"No",IF(I484="Yes",'Input data'!P490,""))</f>
        <v/>
      </c>
      <c r="T484" s="21" t="str">
        <f>IF(AND(I484="Yes",'Input data'!Q490=""),0,IF(I484="Yes",'Input data'!Q490/J484,""))</f>
        <v/>
      </c>
      <c r="U484" s="22" t="str">
        <f>IF(AND(I484="Yes",'Input data'!R490=""),80,IF(I484="Yes",'Input data'!R490,""))</f>
        <v/>
      </c>
    </row>
    <row r="485" spans="1:21" x14ac:dyDescent="0.3">
      <c r="A485" s="4" t="str">
        <f>IF('Input data'!A491="","",'Input data'!A491)</f>
        <v/>
      </c>
      <c r="B485" s="4" t="str">
        <f>IF('Input data'!B491="","",'Input data'!B491)</f>
        <v/>
      </c>
      <c r="C485" s="4" t="str">
        <f>IF('Input data'!C491="","",'Input data'!C491)</f>
        <v/>
      </c>
      <c r="D485" s="4" t="str">
        <f>IF('Input data'!D491="","",'Input data'!D491)</f>
        <v/>
      </c>
      <c r="E485" s="4" t="str">
        <f>IF('Input data'!E491="","",'Input data'!E491)</f>
        <v/>
      </c>
      <c r="F485" s="4" t="str">
        <f>IF('Input data'!F491="","",'Input data'!F491)</f>
        <v/>
      </c>
      <c r="G485" s="20" t="str">
        <f>IF('Input data'!G491=0,"",'Input data'!G491)</f>
        <v/>
      </c>
      <c r="H485" s="9" t="str">
        <f>IF('Input data'!H491="","",'Input data'!H491)</f>
        <v/>
      </c>
      <c r="I485" s="4" t="str">
        <f t="shared" si="21"/>
        <v>No</v>
      </c>
      <c r="J485" s="20" t="str">
        <f t="shared" si="22"/>
        <v/>
      </c>
      <c r="K485" s="9" t="str">
        <f t="shared" si="23"/>
        <v/>
      </c>
      <c r="L485" s="9" t="str">
        <f>IF(AND(I485="Yes",'Input data'!I491=""),10,IF(I485="Yes",'Input data'!I491/J485,""))</f>
        <v/>
      </c>
      <c r="M485" s="21" t="str">
        <f>IF(AND(I485="Yes",'Input data'!J491=""),2,IF(I485="Yes",'Input data'!J491,""))</f>
        <v/>
      </c>
      <c r="N485" s="4" t="str">
        <f>IF(AND(I485="Yes",'Input data'!K491=""),"No",IF(I485="Yes",'Input data'!K491,""))</f>
        <v/>
      </c>
      <c r="O485" s="6" t="str">
        <f>IF(AND(I485="Yes",'Input data'!L491=""),3.5,IF(I485="Yes",'Input data'!L491,""))</f>
        <v/>
      </c>
      <c r="P485" s="6" t="str">
        <f>IF(AND(I485="Yes",'Input data'!M491=""),0.5,IF(I485="Yes",'Input data'!M491,""))</f>
        <v/>
      </c>
      <c r="Q485" s="21" t="str">
        <f>IF(AND(I485="Yes",'Input data'!N491=""),2,IF(I485="Yes",'Input data'!N491,""))</f>
        <v/>
      </c>
      <c r="R485" s="4" t="str">
        <f>IF(AND(I485="Yes",'Input data'!O491=""),"No",IF(I485="Yes",'Input data'!O491,""))</f>
        <v/>
      </c>
      <c r="S485" s="4" t="str">
        <f>IF(AND(I485="Yes",'Input data'!P491=""),"No",IF(I485="Yes",'Input data'!P491,""))</f>
        <v/>
      </c>
      <c r="T485" s="21" t="str">
        <f>IF(AND(I485="Yes",'Input data'!Q491=""),0,IF(I485="Yes",'Input data'!Q491/J485,""))</f>
        <v/>
      </c>
      <c r="U485" s="22" t="str">
        <f>IF(AND(I485="Yes",'Input data'!R491=""),80,IF(I485="Yes",'Input data'!R491,""))</f>
        <v/>
      </c>
    </row>
    <row r="486" spans="1:21" x14ac:dyDescent="0.3">
      <c r="A486" s="4" t="str">
        <f>IF('Input data'!A492="","",'Input data'!A492)</f>
        <v/>
      </c>
      <c r="B486" s="4" t="str">
        <f>IF('Input data'!B492="","",'Input data'!B492)</f>
        <v/>
      </c>
      <c r="C486" s="4" t="str">
        <f>IF('Input data'!C492="","",'Input data'!C492)</f>
        <v/>
      </c>
      <c r="D486" s="4" t="str">
        <f>IF('Input data'!D492="","",'Input data'!D492)</f>
        <v/>
      </c>
      <c r="E486" s="4" t="str">
        <f>IF('Input data'!E492="","",'Input data'!E492)</f>
        <v/>
      </c>
      <c r="F486" s="4" t="str">
        <f>IF('Input data'!F492="","",'Input data'!F492)</f>
        <v/>
      </c>
      <c r="G486" s="20" t="str">
        <f>IF('Input data'!G492=0,"",'Input data'!G492)</f>
        <v/>
      </c>
      <c r="H486" s="9" t="str">
        <f>IF('Input data'!H492="","",'Input data'!H492)</f>
        <v/>
      </c>
      <c r="I486" s="4" t="str">
        <f t="shared" si="21"/>
        <v>No</v>
      </c>
      <c r="J486" s="20" t="str">
        <f t="shared" si="22"/>
        <v/>
      </c>
      <c r="K486" s="9" t="str">
        <f t="shared" si="23"/>
        <v/>
      </c>
      <c r="L486" s="9" t="str">
        <f>IF(AND(I486="Yes",'Input data'!I492=""),10,IF(I486="Yes",'Input data'!I492/J486,""))</f>
        <v/>
      </c>
      <c r="M486" s="21" t="str">
        <f>IF(AND(I486="Yes",'Input data'!J492=""),2,IF(I486="Yes",'Input data'!J492,""))</f>
        <v/>
      </c>
      <c r="N486" s="4" t="str">
        <f>IF(AND(I486="Yes",'Input data'!K492=""),"No",IF(I486="Yes",'Input data'!K492,""))</f>
        <v/>
      </c>
      <c r="O486" s="6" t="str">
        <f>IF(AND(I486="Yes",'Input data'!L492=""),3.5,IF(I486="Yes",'Input data'!L492,""))</f>
        <v/>
      </c>
      <c r="P486" s="6" t="str">
        <f>IF(AND(I486="Yes",'Input data'!M492=""),0.5,IF(I486="Yes",'Input data'!M492,""))</f>
        <v/>
      </c>
      <c r="Q486" s="21" t="str">
        <f>IF(AND(I486="Yes",'Input data'!N492=""),2,IF(I486="Yes",'Input data'!N492,""))</f>
        <v/>
      </c>
      <c r="R486" s="4" t="str">
        <f>IF(AND(I486="Yes",'Input data'!O492=""),"No",IF(I486="Yes",'Input data'!O492,""))</f>
        <v/>
      </c>
      <c r="S486" s="4" t="str">
        <f>IF(AND(I486="Yes",'Input data'!P492=""),"No",IF(I486="Yes",'Input data'!P492,""))</f>
        <v/>
      </c>
      <c r="T486" s="21" t="str">
        <f>IF(AND(I486="Yes",'Input data'!Q492=""),0,IF(I486="Yes",'Input data'!Q492/J486,""))</f>
        <v/>
      </c>
      <c r="U486" s="22" t="str">
        <f>IF(AND(I486="Yes",'Input data'!R492=""),80,IF(I486="Yes",'Input data'!R492,""))</f>
        <v/>
      </c>
    </row>
    <row r="487" spans="1:21" x14ac:dyDescent="0.3">
      <c r="A487" s="4" t="str">
        <f>IF('Input data'!A493="","",'Input data'!A493)</f>
        <v/>
      </c>
      <c r="B487" s="4" t="str">
        <f>IF('Input data'!B493="","",'Input data'!B493)</f>
        <v/>
      </c>
      <c r="C487" s="4" t="str">
        <f>IF('Input data'!C493="","",'Input data'!C493)</f>
        <v/>
      </c>
      <c r="D487" s="4" t="str">
        <f>IF('Input data'!D493="","",'Input data'!D493)</f>
        <v/>
      </c>
      <c r="E487" s="4" t="str">
        <f>IF('Input data'!E493="","",'Input data'!E493)</f>
        <v/>
      </c>
      <c r="F487" s="4" t="str">
        <f>IF('Input data'!F493="","",'Input data'!F493)</f>
        <v/>
      </c>
      <c r="G487" s="20" t="str">
        <f>IF('Input data'!G493=0,"",'Input data'!G493)</f>
        <v/>
      </c>
      <c r="H487" s="9" t="str">
        <f>IF('Input data'!H493="","",'Input data'!H493)</f>
        <v/>
      </c>
      <c r="I487" s="4" t="str">
        <f t="shared" si="21"/>
        <v>No</v>
      </c>
      <c r="J487" s="20" t="str">
        <f t="shared" si="22"/>
        <v/>
      </c>
      <c r="K487" s="9" t="str">
        <f t="shared" si="23"/>
        <v/>
      </c>
      <c r="L487" s="9" t="str">
        <f>IF(AND(I487="Yes",'Input data'!I493=""),10,IF(I487="Yes",'Input data'!I493/J487,""))</f>
        <v/>
      </c>
      <c r="M487" s="21" t="str">
        <f>IF(AND(I487="Yes",'Input data'!J493=""),2,IF(I487="Yes",'Input data'!J493,""))</f>
        <v/>
      </c>
      <c r="N487" s="4" t="str">
        <f>IF(AND(I487="Yes",'Input data'!K493=""),"No",IF(I487="Yes",'Input data'!K493,""))</f>
        <v/>
      </c>
      <c r="O487" s="6" t="str">
        <f>IF(AND(I487="Yes",'Input data'!L493=""),3.5,IF(I487="Yes",'Input data'!L493,""))</f>
        <v/>
      </c>
      <c r="P487" s="6" t="str">
        <f>IF(AND(I487="Yes",'Input data'!M493=""),0.5,IF(I487="Yes",'Input data'!M493,""))</f>
        <v/>
      </c>
      <c r="Q487" s="21" t="str">
        <f>IF(AND(I487="Yes",'Input data'!N493=""),2,IF(I487="Yes",'Input data'!N493,""))</f>
        <v/>
      </c>
      <c r="R487" s="4" t="str">
        <f>IF(AND(I487="Yes",'Input data'!O493=""),"No",IF(I487="Yes",'Input data'!O493,""))</f>
        <v/>
      </c>
      <c r="S487" s="4" t="str">
        <f>IF(AND(I487="Yes",'Input data'!P493=""),"No",IF(I487="Yes",'Input data'!P493,""))</f>
        <v/>
      </c>
      <c r="T487" s="21" t="str">
        <f>IF(AND(I487="Yes",'Input data'!Q493=""),0,IF(I487="Yes",'Input data'!Q493/J487,""))</f>
        <v/>
      </c>
      <c r="U487" s="22" t="str">
        <f>IF(AND(I487="Yes",'Input data'!R493=""),80,IF(I487="Yes",'Input data'!R493,""))</f>
        <v/>
      </c>
    </row>
    <row r="488" spans="1:21" x14ac:dyDescent="0.3">
      <c r="A488" s="4" t="str">
        <f>IF('Input data'!A494="","",'Input data'!A494)</f>
        <v/>
      </c>
      <c r="B488" s="4" t="str">
        <f>IF('Input data'!B494="","",'Input data'!B494)</f>
        <v/>
      </c>
      <c r="C488" s="4" t="str">
        <f>IF('Input data'!C494="","",'Input data'!C494)</f>
        <v/>
      </c>
      <c r="D488" s="4" t="str">
        <f>IF('Input data'!D494="","",'Input data'!D494)</f>
        <v/>
      </c>
      <c r="E488" s="4" t="str">
        <f>IF('Input data'!E494="","",'Input data'!E494)</f>
        <v/>
      </c>
      <c r="F488" s="4" t="str">
        <f>IF('Input data'!F494="","",'Input data'!F494)</f>
        <v/>
      </c>
      <c r="G488" s="20" t="str">
        <f>IF('Input data'!G494=0,"",'Input data'!G494)</f>
        <v/>
      </c>
      <c r="H488" s="9" t="str">
        <f>IF('Input data'!H494="","",'Input data'!H494)</f>
        <v/>
      </c>
      <c r="I488" s="4" t="str">
        <f t="shared" si="21"/>
        <v>No</v>
      </c>
      <c r="J488" s="20" t="str">
        <f t="shared" si="22"/>
        <v/>
      </c>
      <c r="K488" s="9" t="str">
        <f t="shared" si="23"/>
        <v/>
      </c>
      <c r="L488" s="9" t="str">
        <f>IF(AND(I488="Yes",'Input data'!I494=""),10,IF(I488="Yes",'Input data'!I494/J488,""))</f>
        <v/>
      </c>
      <c r="M488" s="21" t="str">
        <f>IF(AND(I488="Yes",'Input data'!J494=""),2,IF(I488="Yes",'Input data'!J494,""))</f>
        <v/>
      </c>
      <c r="N488" s="4" t="str">
        <f>IF(AND(I488="Yes",'Input data'!K494=""),"No",IF(I488="Yes",'Input data'!K494,""))</f>
        <v/>
      </c>
      <c r="O488" s="6" t="str">
        <f>IF(AND(I488="Yes",'Input data'!L494=""),3.5,IF(I488="Yes",'Input data'!L494,""))</f>
        <v/>
      </c>
      <c r="P488" s="6" t="str">
        <f>IF(AND(I488="Yes",'Input data'!M494=""),0.5,IF(I488="Yes",'Input data'!M494,""))</f>
        <v/>
      </c>
      <c r="Q488" s="21" t="str">
        <f>IF(AND(I488="Yes",'Input data'!N494=""),2,IF(I488="Yes",'Input data'!N494,""))</f>
        <v/>
      </c>
      <c r="R488" s="4" t="str">
        <f>IF(AND(I488="Yes",'Input data'!O494=""),"No",IF(I488="Yes",'Input data'!O494,""))</f>
        <v/>
      </c>
      <c r="S488" s="4" t="str">
        <f>IF(AND(I488="Yes",'Input data'!P494=""),"No",IF(I488="Yes",'Input data'!P494,""))</f>
        <v/>
      </c>
      <c r="T488" s="21" t="str">
        <f>IF(AND(I488="Yes",'Input data'!Q494=""),0,IF(I488="Yes",'Input data'!Q494/J488,""))</f>
        <v/>
      </c>
      <c r="U488" s="22" t="str">
        <f>IF(AND(I488="Yes",'Input data'!R494=""),80,IF(I488="Yes",'Input data'!R494,""))</f>
        <v/>
      </c>
    </row>
    <row r="489" spans="1:21" x14ac:dyDescent="0.3">
      <c r="A489" s="4" t="str">
        <f>IF('Input data'!A495="","",'Input data'!A495)</f>
        <v/>
      </c>
      <c r="B489" s="4" t="str">
        <f>IF('Input data'!B495="","",'Input data'!B495)</f>
        <v/>
      </c>
      <c r="C489" s="4" t="str">
        <f>IF('Input data'!C495="","",'Input data'!C495)</f>
        <v/>
      </c>
      <c r="D489" s="4" t="str">
        <f>IF('Input data'!D495="","",'Input data'!D495)</f>
        <v/>
      </c>
      <c r="E489" s="4" t="str">
        <f>IF('Input data'!E495="","",'Input data'!E495)</f>
        <v/>
      </c>
      <c r="F489" s="4" t="str">
        <f>IF('Input data'!F495="","",'Input data'!F495)</f>
        <v/>
      </c>
      <c r="G489" s="20" t="str">
        <f>IF('Input data'!G495=0,"",'Input data'!G495)</f>
        <v/>
      </c>
      <c r="H489" s="9" t="str">
        <f>IF('Input data'!H495="","",'Input data'!H495)</f>
        <v/>
      </c>
      <c r="I489" s="4" t="str">
        <f t="shared" si="21"/>
        <v>No</v>
      </c>
      <c r="J489" s="20" t="str">
        <f t="shared" si="22"/>
        <v/>
      </c>
      <c r="K489" s="9" t="str">
        <f t="shared" si="23"/>
        <v/>
      </c>
      <c r="L489" s="9" t="str">
        <f>IF(AND(I489="Yes",'Input data'!I495=""),10,IF(I489="Yes",'Input data'!I495/J489,""))</f>
        <v/>
      </c>
      <c r="M489" s="21" t="str">
        <f>IF(AND(I489="Yes",'Input data'!J495=""),2,IF(I489="Yes",'Input data'!J495,""))</f>
        <v/>
      </c>
      <c r="N489" s="4" t="str">
        <f>IF(AND(I489="Yes",'Input data'!K495=""),"No",IF(I489="Yes",'Input data'!K495,""))</f>
        <v/>
      </c>
      <c r="O489" s="6" t="str">
        <f>IF(AND(I489="Yes",'Input data'!L495=""),3.5,IF(I489="Yes",'Input data'!L495,""))</f>
        <v/>
      </c>
      <c r="P489" s="6" t="str">
        <f>IF(AND(I489="Yes",'Input data'!M495=""),0.5,IF(I489="Yes",'Input data'!M495,""))</f>
        <v/>
      </c>
      <c r="Q489" s="21" t="str">
        <f>IF(AND(I489="Yes",'Input data'!N495=""),2,IF(I489="Yes",'Input data'!N495,""))</f>
        <v/>
      </c>
      <c r="R489" s="4" t="str">
        <f>IF(AND(I489="Yes",'Input data'!O495=""),"No",IF(I489="Yes",'Input data'!O495,""))</f>
        <v/>
      </c>
      <c r="S489" s="4" t="str">
        <f>IF(AND(I489="Yes",'Input data'!P495=""),"No",IF(I489="Yes",'Input data'!P495,""))</f>
        <v/>
      </c>
      <c r="T489" s="21" t="str">
        <f>IF(AND(I489="Yes",'Input data'!Q495=""),0,IF(I489="Yes",'Input data'!Q495/J489,""))</f>
        <v/>
      </c>
      <c r="U489" s="22" t="str">
        <f>IF(AND(I489="Yes",'Input data'!R495=""),80,IF(I489="Yes",'Input data'!R495,""))</f>
        <v/>
      </c>
    </row>
    <row r="490" spans="1:21" x14ac:dyDescent="0.3">
      <c r="A490" s="4" t="str">
        <f>IF('Input data'!A496="","",'Input data'!A496)</f>
        <v/>
      </c>
      <c r="B490" s="4" t="str">
        <f>IF('Input data'!B496="","",'Input data'!B496)</f>
        <v/>
      </c>
      <c r="C490" s="4" t="str">
        <f>IF('Input data'!C496="","",'Input data'!C496)</f>
        <v/>
      </c>
      <c r="D490" s="4" t="str">
        <f>IF('Input data'!D496="","",'Input data'!D496)</f>
        <v/>
      </c>
      <c r="E490" s="4" t="str">
        <f>IF('Input data'!E496="","",'Input data'!E496)</f>
        <v/>
      </c>
      <c r="F490" s="4" t="str">
        <f>IF('Input data'!F496="","",'Input data'!F496)</f>
        <v/>
      </c>
      <c r="G490" s="20" t="str">
        <f>IF('Input data'!G496=0,"",'Input data'!G496)</f>
        <v/>
      </c>
      <c r="H490" s="9" t="str">
        <f>IF('Input data'!H496="","",'Input data'!H496)</f>
        <v/>
      </c>
      <c r="I490" s="4" t="str">
        <f t="shared" si="21"/>
        <v>No</v>
      </c>
      <c r="J490" s="20" t="str">
        <f t="shared" si="22"/>
        <v/>
      </c>
      <c r="K490" s="9" t="str">
        <f t="shared" si="23"/>
        <v/>
      </c>
      <c r="L490" s="9" t="str">
        <f>IF(AND(I490="Yes",'Input data'!I496=""),10,IF(I490="Yes",'Input data'!I496/J490,""))</f>
        <v/>
      </c>
      <c r="M490" s="21" t="str">
        <f>IF(AND(I490="Yes",'Input data'!J496=""),2,IF(I490="Yes",'Input data'!J496,""))</f>
        <v/>
      </c>
      <c r="N490" s="4" t="str">
        <f>IF(AND(I490="Yes",'Input data'!K496=""),"No",IF(I490="Yes",'Input data'!K496,""))</f>
        <v/>
      </c>
      <c r="O490" s="6" t="str">
        <f>IF(AND(I490="Yes",'Input data'!L496=""),3.5,IF(I490="Yes",'Input data'!L496,""))</f>
        <v/>
      </c>
      <c r="P490" s="6" t="str">
        <f>IF(AND(I490="Yes",'Input data'!M496=""),0.5,IF(I490="Yes",'Input data'!M496,""))</f>
        <v/>
      </c>
      <c r="Q490" s="21" t="str">
        <f>IF(AND(I490="Yes",'Input data'!N496=""),2,IF(I490="Yes",'Input data'!N496,""))</f>
        <v/>
      </c>
      <c r="R490" s="4" t="str">
        <f>IF(AND(I490="Yes",'Input data'!O496=""),"No",IF(I490="Yes",'Input data'!O496,""))</f>
        <v/>
      </c>
      <c r="S490" s="4" t="str">
        <f>IF(AND(I490="Yes",'Input data'!P496=""),"No",IF(I490="Yes",'Input data'!P496,""))</f>
        <v/>
      </c>
      <c r="T490" s="21" t="str">
        <f>IF(AND(I490="Yes",'Input data'!Q496=""),0,IF(I490="Yes",'Input data'!Q496/J490,""))</f>
        <v/>
      </c>
      <c r="U490" s="22" t="str">
        <f>IF(AND(I490="Yes",'Input data'!R496=""),80,IF(I490="Yes",'Input data'!R496,""))</f>
        <v/>
      </c>
    </row>
    <row r="491" spans="1:21" x14ac:dyDescent="0.3">
      <c r="A491" s="4" t="str">
        <f>IF('Input data'!A497="","",'Input data'!A497)</f>
        <v/>
      </c>
      <c r="B491" s="4" t="str">
        <f>IF('Input data'!B497="","",'Input data'!B497)</f>
        <v/>
      </c>
      <c r="C491" s="4" t="str">
        <f>IF('Input data'!C497="","",'Input data'!C497)</f>
        <v/>
      </c>
      <c r="D491" s="4" t="str">
        <f>IF('Input data'!D497="","",'Input data'!D497)</f>
        <v/>
      </c>
      <c r="E491" s="4" t="str">
        <f>IF('Input data'!E497="","",'Input data'!E497)</f>
        <v/>
      </c>
      <c r="F491" s="4" t="str">
        <f>IF('Input data'!F497="","",'Input data'!F497)</f>
        <v/>
      </c>
      <c r="G491" s="20" t="str">
        <f>IF('Input data'!G497=0,"",'Input data'!G497)</f>
        <v/>
      </c>
      <c r="H491" s="9" t="str">
        <f>IF('Input data'!H497="","",'Input data'!H497)</f>
        <v/>
      </c>
      <c r="I491" s="4" t="str">
        <f t="shared" si="21"/>
        <v>No</v>
      </c>
      <c r="J491" s="20" t="str">
        <f t="shared" si="22"/>
        <v/>
      </c>
      <c r="K491" s="9" t="str">
        <f t="shared" si="23"/>
        <v/>
      </c>
      <c r="L491" s="9" t="str">
        <f>IF(AND(I491="Yes",'Input data'!I497=""),10,IF(I491="Yes",'Input data'!I497/J491,""))</f>
        <v/>
      </c>
      <c r="M491" s="21" t="str">
        <f>IF(AND(I491="Yes",'Input data'!J497=""),2,IF(I491="Yes",'Input data'!J497,""))</f>
        <v/>
      </c>
      <c r="N491" s="4" t="str">
        <f>IF(AND(I491="Yes",'Input data'!K497=""),"No",IF(I491="Yes",'Input data'!K497,""))</f>
        <v/>
      </c>
      <c r="O491" s="6" t="str">
        <f>IF(AND(I491="Yes",'Input data'!L497=""),3.5,IF(I491="Yes",'Input data'!L497,""))</f>
        <v/>
      </c>
      <c r="P491" s="6" t="str">
        <f>IF(AND(I491="Yes",'Input data'!M497=""),0.5,IF(I491="Yes",'Input data'!M497,""))</f>
        <v/>
      </c>
      <c r="Q491" s="21" t="str">
        <f>IF(AND(I491="Yes",'Input data'!N497=""),2,IF(I491="Yes",'Input data'!N497,""))</f>
        <v/>
      </c>
      <c r="R491" s="4" t="str">
        <f>IF(AND(I491="Yes",'Input data'!O497=""),"No",IF(I491="Yes",'Input data'!O497,""))</f>
        <v/>
      </c>
      <c r="S491" s="4" t="str">
        <f>IF(AND(I491="Yes",'Input data'!P497=""),"No",IF(I491="Yes",'Input data'!P497,""))</f>
        <v/>
      </c>
      <c r="T491" s="21" t="str">
        <f>IF(AND(I491="Yes",'Input data'!Q497=""),0,IF(I491="Yes",'Input data'!Q497/J491,""))</f>
        <v/>
      </c>
      <c r="U491" s="22" t="str">
        <f>IF(AND(I491="Yes",'Input data'!R497=""),80,IF(I491="Yes",'Input data'!R497,""))</f>
        <v/>
      </c>
    </row>
    <row r="492" spans="1:21" x14ac:dyDescent="0.3">
      <c r="A492" s="4" t="str">
        <f>IF('Input data'!A498="","",'Input data'!A498)</f>
        <v/>
      </c>
      <c r="B492" s="4" t="str">
        <f>IF('Input data'!B498="","",'Input data'!B498)</f>
        <v/>
      </c>
      <c r="C492" s="4" t="str">
        <f>IF('Input data'!C498="","",'Input data'!C498)</f>
        <v/>
      </c>
      <c r="D492" s="4" t="str">
        <f>IF('Input data'!D498="","",'Input data'!D498)</f>
        <v/>
      </c>
      <c r="E492" s="4" t="str">
        <f>IF('Input data'!E498="","",'Input data'!E498)</f>
        <v/>
      </c>
      <c r="F492" s="4" t="str">
        <f>IF('Input data'!F498="","",'Input data'!F498)</f>
        <v/>
      </c>
      <c r="G492" s="20" t="str">
        <f>IF('Input data'!G498=0,"",'Input data'!G498)</f>
        <v/>
      </c>
      <c r="H492" s="9" t="str">
        <f>IF('Input data'!H498="","",'Input data'!H498)</f>
        <v/>
      </c>
      <c r="I492" s="4" t="str">
        <f t="shared" si="21"/>
        <v>No</v>
      </c>
      <c r="J492" s="20" t="str">
        <f t="shared" si="22"/>
        <v/>
      </c>
      <c r="K492" s="9" t="str">
        <f t="shared" si="23"/>
        <v/>
      </c>
      <c r="L492" s="9" t="str">
        <f>IF(AND(I492="Yes",'Input data'!I498=""),10,IF(I492="Yes",'Input data'!I498/J492,""))</f>
        <v/>
      </c>
      <c r="M492" s="21" t="str">
        <f>IF(AND(I492="Yes",'Input data'!J498=""),2,IF(I492="Yes",'Input data'!J498,""))</f>
        <v/>
      </c>
      <c r="N492" s="4" t="str">
        <f>IF(AND(I492="Yes",'Input data'!K498=""),"No",IF(I492="Yes",'Input data'!K498,""))</f>
        <v/>
      </c>
      <c r="O492" s="6" t="str">
        <f>IF(AND(I492="Yes",'Input data'!L498=""),3.5,IF(I492="Yes",'Input data'!L498,""))</f>
        <v/>
      </c>
      <c r="P492" s="6" t="str">
        <f>IF(AND(I492="Yes",'Input data'!M498=""),0.5,IF(I492="Yes",'Input data'!M498,""))</f>
        <v/>
      </c>
      <c r="Q492" s="21" t="str">
        <f>IF(AND(I492="Yes",'Input data'!N498=""),2,IF(I492="Yes",'Input data'!N498,""))</f>
        <v/>
      </c>
      <c r="R492" s="4" t="str">
        <f>IF(AND(I492="Yes",'Input data'!O498=""),"No",IF(I492="Yes",'Input data'!O498,""))</f>
        <v/>
      </c>
      <c r="S492" s="4" t="str">
        <f>IF(AND(I492="Yes",'Input data'!P498=""),"No",IF(I492="Yes",'Input data'!P498,""))</f>
        <v/>
      </c>
      <c r="T492" s="21" t="str">
        <f>IF(AND(I492="Yes",'Input data'!Q498=""),0,IF(I492="Yes",'Input data'!Q498/J492,""))</f>
        <v/>
      </c>
      <c r="U492" s="22" t="str">
        <f>IF(AND(I492="Yes",'Input data'!R498=""),80,IF(I492="Yes",'Input data'!R498,""))</f>
        <v/>
      </c>
    </row>
    <row r="493" spans="1:21" x14ac:dyDescent="0.3">
      <c r="A493" s="4" t="str">
        <f>IF('Input data'!A499="","",'Input data'!A499)</f>
        <v/>
      </c>
      <c r="B493" s="4" t="str">
        <f>IF('Input data'!B499="","",'Input data'!B499)</f>
        <v/>
      </c>
      <c r="C493" s="4" t="str">
        <f>IF('Input data'!C499="","",'Input data'!C499)</f>
        <v/>
      </c>
      <c r="D493" s="4" t="str">
        <f>IF('Input data'!D499="","",'Input data'!D499)</f>
        <v/>
      </c>
      <c r="E493" s="4" t="str">
        <f>IF('Input data'!E499="","",'Input data'!E499)</f>
        <v/>
      </c>
      <c r="F493" s="4" t="str">
        <f>IF('Input data'!F499="","",'Input data'!F499)</f>
        <v/>
      </c>
      <c r="G493" s="20" t="str">
        <f>IF('Input data'!G499=0,"",'Input data'!G499)</f>
        <v/>
      </c>
      <c r="H493" s="9" t="str">
        <f>IF('Input data'!H499="","",'Input data'!H499)</f>
        <v/>
      </c>
      <c r="I493" s="4" t="str">
        <f t="shared" si="21"/>
        <v>No</v>
      </c>
      <c r="J493" s="20" t="str">
        <f t="shared" si="22"/>
        <v/>
      </c>
      <c r="K493" s="9" t="str">
        <f t="shared" si="23"/>
        <v/>
      </c>
      <c r="L493" s="9" t="str">
        <f>IF(AND(I493="Yes",'Input data'!I499=""),10,IF(I493="Yes",'Input data'!I499/J493,""))</f>
        <v/>
      </c>
      <c r="M493" s="21" t="str">
        <f>IF(AND(I493="Yes",'Input data'!J499=""),2,IF(I493="Yes",'Input data'!J499,""))</f>
        <v/>
      </c>
      <c r="N493" s="4" t="str">
        <f>IF(AND(I493="Yes",'Input data'!K499=""),"No",IF(I493="Yes",'Input data'!K499,""))</f>
        <v/>
      </c>
      <c r="O493" s="6" t="str">
        <f>IF(AND(I493="Yes",'Input data'!L499=""),3.5,IF(I493="Yes",'Input data'!L499,""))</f>
        <v/>
      </c>
      <c r="P493" s="6" t="str">
        <f>IF(AND(I493="Yes",'Input data'!M499=""),0.5,IF(I493="Yes",'Input data'!M499,""))</f>
        <v/>
      </c>
      <c r="Q493" s="21" t="str">
        <f>IF(AND(I493="Yes",'Input data'!N499=""),2,IF(I493="Yes",'Input data'!N499,""))</f>
        <v/>
      </c>
      <c r="R493" s="4" t="str">
        <f>IF(AND(I493="Yes",'Input data'!O499=""),"No",IF(I493="Yes",'Input data'!O499,""))</f>
        <v/>
      </c>
      <c r="S493" s="4" t="str">
        <f>IF(AND(I493="Yes",'Input data'!P499=""),"No",IF(I493="Yes",'Input data'!P499,""))</f>
        <v/>
      </c>
      <c r="T493" s="21" t="str">
        <f>IF(AND(I493="Yes",'Input data'!Q499=""),0,IF(I493="Yes",'Input data'!Q499/J493,""))</f>
        <v/>
      </c>
      <c r="U493" s="22" t="str">
        <f>IF(AND(I493="Yes",'Input data'!R499=""),80,IF(I493="Yes",'Input data'!R499,""))</f>
        <v/>
      </c>
    </row>
    <row r="494" spans="1:21" x14ac:dyDescent="0.3">
      <c r="A494" s="4" t="str">
        <f>IF('Input data'!A500="","",'Input data'!A500)</f>
        <v/>
      </c>
      <c r="B494" s="4" t="str">
        <f>IF('Input data'!B500="","",'Input data'!B500)</f>
        <v/>
      </c>
      <c r="C494" s="4" t="str">
        <f>IF('Input data'!C500="","",'Input data'!C500)</f>
        <v/>
      </c>
      <c r="D494" s="4" t="str">
        <f>IF('Input data'!D500="","",'Input data'!D500)</f>
        <v/>
      </c>
      <c r="E494" s="4" t="str">
        <f>IF('Input data'!E500="","",'Input data'!E500)</f>
        <v/>
      </c>
      <c r="F494" s="4" t="str">
        <f>IF('Input data'!F500="","",'Input data'!F500)</f>
        <v/>
      </c>
      <c r="G494" s="20" t="str">
        <f>IF('Input data'!G500=0,"",'Input data'!G500)</f>
        <v/>
      </c>
      <c r="H494" s="9" t="str">
        <f>IF('Input data'!H500="","",'Input data'!H500)</f>
        <v/>
      </c>
      <c r="I494" s="4" t="str">
        <f t="shared" si="21"/>
        <v>No</v>
      </c>
      <c r="J494" s="20" t="str">
        <f t="shared" si="22"/>
        <v/>
      </c>
      <c r="K494" s="9" t="str">
        <f t="shared" si="23"/>
        <v/>
      </c>
      <c r="L494" s="9" t="str">
        <f>IF(AND(I494="Yes",'Input data'!I500=""),10,IF(I494="Yes",'Input data'!I500/J494,""))</f>
        <v/>
      </c>
      <c r="M494" s="21" t="str">
        <f>IF(AND(I494="Yes",'Input data'!J500=""),2,IF(I494="Yes",'Input data'!J500,""))</f>
        <v/>
      </c>
      <c r="N494" s="4" t="str">
        <f>IF(AND(I494="Yes",'Input data'!K500=""),"No",IF(I494="Yes",'Input data'!K500,""))</f>
        <v/>
      </c>
      <c r="O494" s="6" t="str">
        <f>IF(AND(I494="Yes",'Input data'!L500=""),3.5,IF(I494="Yes",'Input data'!L500,""))</f>
        <v/>
      </c>
      <c r="P494" s="6" t="str">
        <f>IF(AND(I494="Yes",'Input data'!M500=""),0.5,IF(I494="Yes",'Input data'!M500,""))</f>
        <v/>
      </c>
      <c r="Q494" s="21" t="str">
        <f>IF(AND(I494="Yes",'Input data'!N500=""),2,IF(I494="Yes",'Input data'!N500,""))</f>
        <v/>
      </c>
      <c r="R494" s="4" t="str">
        <f>IF(AND(I494="Yes",'Input data'!O500=""),"No",IF(I494="Yes",'Input data'!O500,""))</f>
        <v/>
      </c>
      <c r="S494" s="4" t="str">
        <f>IF(AND(I494="Yes",'Input data'!P500=""),"No",IF(I494="Yes",'Input data'!P500,""))</f>
        <v/>
      </c>
      <c r="T494" s="21" t="str">
        <f>IF(AND(I494="Yes",'Input data'!Q500=""),0,IF(I494="Yes",'Input data'!Q500/J494,""))</f>
        <v/>
      </c>
      <c r="U494" s="22" t="str">
        <f>IF(AND(I494="Yes",'Input data'!R500=""),80,IF(I494="Yes",'Input data'!R500,""))</f>
        <v/>
      </c>
    </row>
    <row r="495" spans="1:21" x14ac:dyDescent="0.3">
      <c r="A495" s="4" t="str">
        <f>IF('Input data'!A501="","",'Input data'!A501)</f>
        <v/>
      </c>
      <c r="B495" s="4" t="str">
        <f>IF('Input data'!B501="","",'Input data'!B501)</f>
        <v/>
      </c>
      <c r="C495" s="4" t="str">
        <f>IF('Input data'!C501="","",'Input data'!C501)</f>
        <v/>
      </c>
      <c r="D495" s="4" t="str">
        <f>IF('Input data'!D501="","",'Input data'!D501)</f>
        <v/>
      </c>
      <c r="E495" s="4" t="str">
        <f>IF('Input data'!E501="","",'Input data'!E501)</f>
        <v/>
      </c>
      <c r="F495" s="4" t="str">
        <f>IF('Input data'!F501="","",'Input data'!F501)</f>
        <v/>
      </c>
      <c r="G495" s="20" t="str">
        <f>IF('Input data'!G501=0,"",'Input data'!G501)</f>
        <v/>
      </c>
      <c r="H495" s="9" t="str">
        <f>IF('Input data'!H501="","",'Input data'!H501)</f>
        <v/>
      </c>
      <c r="I495" s="4" t="str">
        <f t="shared" si="21"/>
        <v>No</v>
      </c>
      <c r="J495" s="20" t="str">
        <f t="shared" si="22"/>
        <v/>
      </c>
      <c r="K495" s="9" t="str">
        <f t="shared" si="23"/>
        <v/>
      </c>
      <c r="L495" s="9" t="str">
        <f>IF(AND(I495="Yes",'Input data'!I501=""),10,IF(I495="Yes",'Input data'!I501/J495,""))</f>
        <v/>
      </c>
      <c r="M495" s="21" t="str">
        <f>IF(AND(I495="Yes",'Input data'!J501=""),2,IF(I495="Yes",'Input data'!J501,""))</f>
        <v/>
      </c>
      <c r="N495" s="4" t="str">
        <f>IF(AND(I495="Yes",'Input data'!K501=""),"No",IF(I495="Yes",'Input data'!K501,""))</f>
        <v/>
      </c>
      <c r="O495" s="6" t="str">
        <f>IF(AND(I495="Yes",'Input data'!L501=""),3.5,IF(I495="Yes",'Input data'!L501,""))</f>
        <v/>
      </c>
      <c r="P495" s="6" t="str">
        <f>IF(AND(I495="Yes",'Input data'!M501=""),0.5,IF(I495="Yes",'Input data'!M501,""))</f>
        <v/>
      </c>
      <c r="Q495" s="21" t="str">
        <f>IF(AND(I495="Yes",'Input data'!N501=""),2,IF(I495="Yes",'Input data'!N501,""))</f>
        <v/>
      </c>
      <c r="R495" s="4" t="str">
        <f>IF(AND(I495="Yes",'Input data'!O501=""),"No",IF(I495="Yes",'Input data'!O501,""))</f>
        <v/>
      </c>
      <c r="S495" s="4" t="str">
        <f>IF(AND(I495="Yes",'Input data'!P501=""),"No",IF(I495="Yes",'Input data'!P501,""))</f>
        <v/>
      </c>
      <c r="T495" s="21" t="str">
        <f>IF(AND(I495="Yes",'Input data'!Q501=""),0,IF(I495="Yes",'Input data'!Q501/J495,""))</f>
        <v/>
      </c>
      <c r="U495" s="22" t="str">
        <f>IF(AND(I495="Yes",'Input data'!R501=""),80,IF(I495="Yes",'Input data'!R501,""))</f>
        <v/>
      </c>
    </row>
    <row r="496" spans="1:21" x14ac:dyDescent="0.3">
      <c r="A496" s="4" t="str">
        <f>IF('Input data'!A502="","",'Input data'!A502)</f>
        <v/>
      </c>
      <c r="B496" s="4" t="str">
        <f>IF('Input data'!B502="","",'Input data'!B502)</f>
        <v/>
      </c>
      <c r="C496" s="4" t="str">
        <f>IF('Input data'!C502="","",'Input data'!C502)</f>
        <v/>
      </c>
      <c r="D496" s="4" t="str">
        <f>IF('Input data'!D502="","",'Input data'!D502)</f>
        <v/>
      </c>
      <c r="E496" s="4" t="str">
        <f>IF('Input data'!E502="","",'Input data'!E502)</f>
        <v/>
      </c>
      <c r="F496" s="4" t="str">
        <f>IF('Input data'!F502="","",'Input data'!F502)</f>
        <v/>
      </c>
      <c r="G496" s="20" t="str">
        <f>IF('Input data'!G502=0,"",'Input data'!G502)</f>
        <v/>
      </c>
      <c r="H496" s="9" t="str">
        <f>IF('Input data'!H502="","",'Input data'!H502)</f>
        <v/>
      </c>
      <c r="I496" s="4" t="str">
        <f t="shared" si="21"/>
        <v>No</v>
      </c>
      <c r="J496" s="20" t="str">
        <f t="shared" si="22"/>
        <v/>
      </c>
      <c r="K496" s="9" t="str">
        <f t="shared" si="23"/>
        <v/>
      </c>
      <c r="L496" s="9" t="str">
        <f>IF(AND(I496="Yes",'Input data'!I502=""),10,IF(I496="Yes",'Input data'!I502/J496,""))</f>
        <v/>
      </c>
      <c r="M496" s="21" t="str">
        <f>IF(AND(I496="Yes",'Input data'!J502=""),2,IF(I496="Yes",'Input data'!J502,""))</f>
        <v/>
      </c>
      <c r="N496" s="4" t="str">
        <f>IF(AND(I496="Yes",'Input data'!K502=""),"No",IF(I496="Yes",'Input data'!K502,""))</f>
        <v/>
      </c>
      <c r="O496" s="6" t="str">
        <f>IF(AND(I496="Yes",'Input data'!L502=""),3.5,IF(I496="Yes",'Input data'!L502,""))</f>
        <v/>
      </c>
      <c r="P496" s="6" t="str">
        <f>IF(AND(I496="Yes",'Input data'!M502=""),0.5,IF(I496="Yes",'Input data'!M502,""))</f>
        <v/>
      </c>
      <c r="Q496" s="21" t="str">
        <f>IF(AND(I496="Yes",'Input data'!N502=""),2,IF(I496="Yes",'Input data'!N502,""))</f>
        <v/>
      </c>
      <c r="R496" s="4" t="str">
        <f>IF(AND(I496="Yes",'Input data'!O502=""),"No",IF(I496="Yes",'Input data'!O502,""))</f>
        <v/>
      </c>
      <c r="S496" s="4" t="str">
        <f>IF(AND(I496="Yes",'Input data'!P502=""),"No",IF(I496="Yes",'Input data'!P502,""))</f>
        <v/>
      </c>
      <c r="T496" s="21" t="str">
        <f>IF(AND(I496="Yes",'Input data'!Q502=""),0,IF(I496="Yes",'Input data'!Q502/J496,""))</f>
        <v/>
      </c>
      <c r="U496" s="22" t="str">
        <f>IF(AND(I496="Yes",'Input data'!R502=""),80,IF(I496="Yes",'Input data'!R502,""))</f>
        <v/>
      </c>
    </row>
    <row r="497" spans="1:21" x14ac:dyDescent="0.3">
      <c r="A497" s="4" t="str">
        <f>IF('Input data'!A503="","",'Input data'!A503)</f>
        <v/>
      </c>
      <c r="B497" s="4" t="str">
        <f>IF('Input data'!B503="","",'Input data'!B503)</f>
        <v/>
      </c>
      <c r="C497" s="4" t="str">
        <f>IF('Input data'!C503="","",'Input data'!C503)</f>
        <v/>
      </c>
      <c r="D497" s="4" t="str">
        <f>IF('Input data'!D503="","",'Input data'!D503)</f>
        <v/>
      </c>
      <c r="E497" s="4" t="str">
        <f>IF('Input data'!E503="","",'Input data'!E503)</f>
        <v/>
      </c>
      <c r="F497" s="4" t="str">
        <f>IF('Input data'!F503="","",'Input data'!F503)</f>
        <v/>
      </c>
      <c r="G497" s="20" t="str">
        <f>IF('Input data'!G503=0,"",'Input data'!G503)</f>
        <v/>
      </c>
      <c r="H497" s="9" t="str">
        <f>IF('Input data'!H503="","",'Input data'!H503)</f>
        <v/>
      </c>
      <c r="I497" s="4" t="str">
        <f t="shared" si="21"/>
        <v>No</v>
      </c>
      <c r="J497" s="20" t="str">
        <f t="shared" si="22"/>
        <v/>
      </c>
      <c r="K497" s="9" t="str">
        <f t="shared" si="23"/>
        <v/>
      </c>
      <c r="L497" s="9" t="str">
        <f>IF(AND(I497="Yes",'Input data'!I503=""),10,IF(I497="Yes",'Input data'!I503/J497,""))</f>
        <v/>
      </c>
      <c r="M497" s="21" t="str">
        <f>IF(AND(I497="Yes",'Input data'!J503=""),2,IF(I497="Yes",'Input data'!J503,""))</f>
        <v/>
      </c>
      <c r="N497" s="4" t="str">
        <f>IF(AND(I497="Yes",'Input data'!K503=""),"No",IF(I497="Yes",'Input data'!K503,""))</f>
        <v/>
      </c>
      <c r="O497" s="6" t="str">
        <f>IF(AND(I497="Yes",'Input data'!L503=""),3.5,IF(I497="Yes",'Input data'!L503,""))</f>
        <v/>
      </c>
      <c r="P497" s="6" t="str">
        <f>IF(AND(I497="Yes",'Input data'!M503=""),0.5,IF(I497="Yes",'Input data'!M503,""))</f>
        <v/>
      </c>
      <c r="Q497" s="21" t="str">
        <f>IF(AND(I497="Yes",'Input data'!N503=""),2,IF(I497="Yes",'Input data'!N503,""))</f>
        <v/>
      </c>
      <c r="R497" s="4" t="str">
        <f>IF(AND(I497="Yes",'Input data'!O503=""),"No",IF(I497="Yes",'Input data'!O503,""))</f>
        <v/>
      </c>
      <c r="S497" s="4" t="str">
        <f>IF(AND(I497="Yes",'Input data'!P503=""),"No",IF(I497="Yes",'Input data'!P503,""))</f>
        <v/>
      </c>
      <c r="T497" s="21" t="str">
        <f>IF(AND(I497="Yes",'Input data'!Q503=""),0,IF(I497="Yes",'Input data'!Q503/J497,""))</f>
        <v/>
      </c>
      <c r="U497" s="22" t="str">
        <f>IF(AND(I497="Yes",'Input data'!R503=""),80,IF(I497="Yes",'Input data'!R503,""))</f>
        <v/>
      </c>
    </row>
    <row r="498" spans="1:21" x14ac:dyDescent="0.3">
      <c r="A498" s="4" t="str">
        <f>IF('Input data'!A504="","",'Input data'!A504)</f>
        <v/>
      </c>
      <c r="B498" s="4" t="str">
        <f>IF('Input data'!B504="","",'Input data'!B504)</f>
        <v/>
      </c>
      <c r="C498" s="4" t="str">
        <f>IF('Input data'!C504="","",'Input data'!C504)</f>
        <v/>
      </c>
      <c r="D498" s="4" t="str">
        <f>IF('Input data'!D504="","",'Input data'!D504)</f>
        <v/>
      </c>
      <c r="E498" s="4" t="str">
        <f>IF('Input data'!E504="","",'Input data'!E504)</f>
        <v/>
      </c>
      <c r="F498" s="4" t="str">
        <f>IF('Input data'!F504="","",'Input data'!F504)</f>
        <v/>
      </c>
      <c r="G498" s="20" t="str">
        <f>IF('Input data'!G504=0,"",'Input data'!G504)</f>
        <v/>
      </c>
      <c r="H498" s="9" t="str">
        <f>IF('Input data'!H504="","",'Input data'!H504)</f>
        <v/>
      </c>
      <c r="I498" s="4" t="str">
        <f t="shared" si="21"/>
        <v>No</v>
      </c>
      <c r="J498" s="20" t="str">
        <f t="shared" si="22"/>
        <v/>
      </c>
      <c r="K498" s="9" t="str">
        <f t="shared" si="23"/>
        <v/>
      </c>
      <c r="L498" s="9" t="str">
        <f>IF(AND(I498="Yes",'Input data'!I504=""),10,IF(I498="Yes",'Input data'!I504/J498,""))</f>
        <v/>
      </c>
      <c r="M498" s="21" t="str">
        <f>IF(AND(I498="Yes",'Input data'!J504=""),2,IF(I498="Yes",'Input data'!J504,""))</f>
        <v/>
      </c>
      <c r="N498" s="4" t="str">
        <f>IF(AND(I498="Yes",'Input data'!K504=""),"No",IF(I498="Yes",'Input data'!K504,""))</f>
        <v/>
      </c>
      <c r="O498" s="6" t="str">
        <f>IF(AND(I498="Yes",'Input data'!L504=""),3.5,IF(I498="Yes",'Input data'!L504,""))</f>
        <v/>
      </c>
      <c r="P498" s="6" t="str">
        <f>IF(AND(I498="Yes",'Input data'!M504=""),0.5,IF(I498="Yes",'Input data'!M504,""))</f>
        <v/>
      </c>
      <c r="Q498" s="21" t="str">
        <f>IF(AND(I498="Yes",'Input data'!N504=""),2,IF(I498="Yes",'Input data'!N504,""))</f>
        <v/>
      </c>
      <c r="R498" s="4" t="str">
        <f>IF(AND(I498="Yes",'Input data'!O504=""),"No",IF(I498="Yes",'Input data'!O504,""))</f>
        <v/>
      </c>
      <c r="S498" s="4" t="str">
        <f>IF(AND(I498="Yes",'Input data'!P504=""),"No",IF(I498="Yes",'Input data'!P504,""))</f>
        <v/>
      </c>
      <c r="T498" s="21" t="str">
        <f>IF(AND(I498="Yes",'Input data'!Q504=""),0,IF(I498="Yes",'Input data'!Q504/J498,""))</f>
        <v/>
      </c>
      <c r="U498" s="22" t="str">
        <f>IF(AND(I498="Yes",'Input data'!R504=""),80,IF(I498="Yes",'Input data'!R504,""))</f>
        <v/>
      </c>
    </row>
    <row r="499" spans="1:21" x14ac:dyDescent="0.3">
      <c r="A499" s="4" t="str">
        <f>IF('Input data'!A505="","",'Input data'!A505)</f>
        <v/>
      </c>
      <c r="B499" s="4" t="str">
        <f>IF('Input data'!B505="","",'Input data'!B505)</f>
        <v/>
      </c>
      <c r="C499" s="4" t="str">
        <f>IF('Input data'!C505="","",'Input data'!C505)</f>
        <v/>
      </c>
      <c r="D499" s="4" t="str">
        <f>IF('Input data'!D505="","",'Input data'!D505)</f>
        <v/>
      </c>
      <c r="E499" s="4" t="str">
        <f>IF('Input data'!E505="","",'Input data'!E505)</f>
        <v/>
      </c>
      <c r="F499" s="4" t="str">
        <f>IF('Input data'!F505="","",'Input data'!F505)</f>
        <v/>
      </c>
      <c r="G499" s="20" t="str">
        <f>IF('Input data'!G505=0,"",'Input data'!G505)</f>
        <v/>
      </c>
      <c r="H499" s="9" t="str">
        <f>IF('Input data'!H505="","",'Input data'!H505)</f>
        <v/>
      </c>
      <c r="I499" s="4" t="str">
        <f t="shared" si="21"/>
        <v>No</v>
      </c>
      <c r="J499" s="20" t="str">
        <f t="shared" si="22"/>
        <v/>
      </c>
      <c r="K499" s="9" t="str">
        <f t="shared" si="23"/>
        <v/>
      </c>
      <c r="L499" s="9" t="str">
        <f>IF(AND(I499="Yes",'Input data'!I505=""),10,IF(I499="Yes",'Input data'!I505/J499,""))</f>
        <v/>
      </c>
      <c r="M499" s="21" t="str">
        <f>IF(AND(I499="Yes",'Input data'!J505=""),2,IF(I499="Yes",'Input data'!J505,""))</f>
        <v/>
      </c>
      <c r="N499" s="4" t="str">
        <f>IF(AND(I499="Yes",'Input data'!K505=""),"No",IF(I499="Yes",'Input data'!K505,""))</f>
        <v/>
      </c>
      <c r="O499" s="6" t="str">
        <f>IF(AND(I499="Yes",'Input data'!L505=""),3.5,IF(I499="Yes",'Input data'!L505,""))</f>
        <v/>
      </c>
      <c r="P499" s="6" t="str">
        <f>IF(AND(I499="Yes",'Input data'!M505=""),0.5,IF(I499="Yes",'Input data'!M505,""))</f>
        <v/>
      </c>
      <c r="Q499" s="21" t="str">
        <f>IF(AND(I499="Yes",'Input data'!N505=""),2,IF(I499="Yes",'Input data'!N505,""))</f>
        <v/>
      </c>
      <c r="R499" s="4" t="str">
        <f>IF(AND(I499="Yes",'Input data'!O505=""),"No",IF(I499="Yes",'Input data'!O505,""))</f>
        <v/>
      </c>
      <c r="S499" s="4" t="str">
        <f>IF(AND(I499="Yes",'Input data'!P505=""),"No",IF(I499="Yes",'Input data'!P505,""))</f>
        <v/>
      </c>
      <c r="T499" s="21" t="str">
        <f>IF(AND(I499="Yes",'Input data'!Q505=""),0,IF(I499="Yes",'Input data'!Q505/J499,""))</f>
        <v/>
      </c>
      <c r="U499" s="22" t="str">
        <f>IF(AND(I499="Yes",'Input data'!R505=""),80,IF(I499="Yes",'Input data'!R505,""))</f>
        <v/>
      </c>
    </row>
    <row r="500" spans="1:21" x14ac:dyDescent="0.3">
      <c r="A500" s="4" t="str">
        <f>IF('Input data'!A506="","",'Input data'!A506)</f>
        <v/>
      </c>
      <c r="B500" s="4" t="str">
        <f>IF('Input data'!B506="","",'Input data'!B506)</f>
        <v/>
      </c>
      <c r="C500" s="4" t="str">
        <f>IF('Input data'!C506="","",'Input data'!C506)</f>
        <v/>
      </c>
      <c r="D500" s="4" t="str">
        <f>IF('Input data'!D506="","",'Input data'!D506)</f>
        <v/>
      </c>
      <c r="E500" s="4" t="str">
        <f>IF('Input data'!E506="","",'Input data'!E506)</f>
        <v/>
      </c>
      <c r="F500" s="4" t="str">
        <f>IF('Input data'!F506="","",'Input data'!F506)</f>
        <v/>
      </c>
      <c r="G500" s="20" t="str">
        <f>IF('Input data'!G506=0,"",'Input data'!G506)</f>
        <v/>
      </c>
      <c r="H500" s="9" t="str">
        <f>IF('Input data'!H506="","",'Input data'!H506)</f>
        <v/>
      </c>
      <c r="I500" s="4" t="str">
        <f t="shared" si="21"/>
        <v>No</v>
      </c>
      <c r="J500" s="20" t="str">
        <f t="shared" si="22"/>
        <v/>
      </c>
      <c r="K500" s="9" t="str">
        <f t="shared" si="23"/>
        <v/>
      </c>
      <c r="L500" s="9" t="str">
        <f>IF(AND(I500="Yes",'Input data'!I506=""),10,IF(I500="Yes",'Input data'!I506/J500,""))</f>
        <v/>
      </c>
      <c r="M500" s="21" t="str">
        <f>IF(AND(I500="Yes",'Input data'!J506=""),2,IF(I500="Yes",'Input data'!J506,""))</f>
        <v/>
      </c>
      <c r="N500" s="4" t="str">
        <f>IF(AND(I500="Yes",'Input data'!K506=""),"No",IF(I500="Yes",'Input data'!K506,""))</f>
        <v/>
      </c>
      <c r="O500" s="6" t="str">
        <f>IF(AND(I500="Yes",'Input data'!L506=""),3.5,IF(I500="Yes",'Input data'!L506,""))</f>
        <v/>
      </c>
      <c r="P500" s="6" t="str">
        <f>IF(AND(I500="Yes",'Input data'!M506=""),0.5,IF(I500="Yes",'Input data'!M506,""))</f>
        <v/>
      </c>
      <c r="Q500" s="21" t="str">
        <f>IF(AND(I500="Yes",'Input data'!N506=""),2,IF(I500="Yes",'Input data'!N506,""))</f>
        <v/>
      </c>
      <c r="R500" s="4" t="str">
        <f>IF(AND(I500="Yes",'Input data'!O506=""),"No",IF(I500="Yes",'Input data'!O506,""))</f>
        <v/>
      </c>
      <c r="S500" s="4" t="str">
        <f>IF(AND(I500="Yes",'Input data'!P506=""),"No",IF(I500="Yes",'Input data'!P506,""))</f>
        <v/>
      </c>
      <c r="T500" s="21" t="str">
        <f>IF(AND(I500="Yes",'Input data'!Q506=""),0,IF(I500="Yes",'Input data'!Q506/J500,""))</f>
        <v/>
      </c>
      <c r="U500" s="22" t="str">
        <f>IF(AND(I500="Yes",'Input data'!R506=""),80,IF(I500="Yes",'Input data'!R506,""))</f>
        <v/>
      </c>
    </row>
    <row r="501" spans="1:21" x14ac:dyDescent="0.3">
      <c r="A501" s="4" t="str">
        <f>IF('Input data'!A507="","",'Input data'!A507)</f>
        <v/>
      </c>
      <c r="B501" s="4" t="str">
        <f>IF('Input data'!B507="","",'Input data'!B507)</f>
        <v/>
      </c>
      <c r="C501" s="4" t="str">
        <f>IF('Input data'!C507="","",'Input data'!C507)</f>
        <v/>
      </c>
      <c r="D501" s="4" t="str">
        <f>IF('Input data'!D507="","",'Input data'!D507)</f>
        <v/>
      </c>
      <c r="E501" s="4" t="str">
        <f>IF('Input data'!E507="","",'Input data'!E507)</f>
        <v/>
      </c>
      <c r="F501" s="4" t="str">
        <f>IF('Input data'!F507="","",'Input data'!F507)</f>
        <v/>
      </c>
      <c r="G501" s="20" t="str">
        <f>IF('Input data'!G507=0,"",'Input data'!G507)</f>
        <v/>
      </c>
      <c r="H501" s="9" t="str">
        <f>IF('Input data'!H507="","",'Input data'!H507)</f>
        <v/>
      </c>
      <c r="I501" s="4" t="str">
        <f t="shared" si="21"/>
        <v>No</v>
      </c>
      <c r="J501" s="20" t="str">
        <f t="shared" si="22"/>
        <v/>
      </c>
      <c r="K501" s="9" t="str">
        <f t="shared" si="23"/>
        <v/>
      </c>
      <c r="L501" s="9" t="str">
        <f>IF(AND(I501="Yes",'Input data'!I507=""),10,IF(I501="Yes",'Input data'!I507/J501,""))</f>
        <v/>
      </c>
      <c r="M501" s="21" t="str">
        <f>IF(AND(I501="Yes",'Input data'!J507=""),2,IF(I501="Yes",'Input data'!J507,""))</f>
        <v/>
      </c>
      <c r="N501" s="4" t="str">
        <f>IF(AND(I501="Yes",'Input data'!K507=""),"No",IF(I501="Yes",'Input data'!K507,""))</f>
        <v/>
      </c>
      <c r="O501" s="6" t="str">
        <f>IF(AND(I501="Yes",'Input data'!L507=""),3.5,IF(I501="Yes",'Input data'!L507,""))</f>
        <v/>
      </c>
      <c r="P501" s="6" t="str">
        <f>IF(AND(I501="Yes",'Input data'!M507=""),0.5,IF(I501="Yes",'Input data'!M507,""))</f>
        <v/>
      </c>
      <c r="Q501" s="21" t="str">
        <f>IF(AND(I501="Yes",'Input data'!N507=""),2,IF(I501="Yes",'Input data'!N507,""))</f>
        <v/>
      </c>
      <c r="R501" s="4" t="str">
        <f>IF(AND(I501="Yes",'Input data'!O507=""),"No",IF(I501="Yes",'Input data'!O507,""))</f>
        <v/>
      </c>
      <c r="S501" s="4" t="str">
        <f>IF(AND(I501="Yes",'Input data'!P507=""),"No",IF(I501="Yes",'Input data'!P507,""))</f>
        <v/>
      </c>
      <c r="T501" s="21" t="str">
        <f>IF(AND(I501="Yes",'Input data'!Q507=""),0,IF(I501="Yes",'Input data'!Q507/J501,""))</f>
        <v/>
      </c>
      <c r="U501" s="22" t="str">
        <f>IF(AND(I501="Yes",'Input data'!R507=""),80,IF(I501="Yes",'Input data'!R507,""))</f>
        <v/>
      </c>
    </row>
    <row r="502" spans="1:21" x14ac:dyDescent="0.3">
      <c r="A502" s="4" t="str">
        <f>IF('Input data'!A508="","",'Input data'!A508)</f>
        <v/>
      </c>
      <c r="B502" s="4" t="str">
        <f>IF('Input data'!B508="","",'Input data'!B508)</f>
        <v/>
      </c>
      <c r="C502" s="4" t="str">
        <f>IF('Input data'!C508="","",'Input data'!C508)</f>
        <v/>
      </c>
      <c r="D502" s="4" t="str">
        <f>IF('Input data'!D508="","",'Input data'!D508)</f>
        <v/>
      </c>
      <c r="E502" s="4" t="str">
        <f>IF('Input data'!E508="","",'Input data'!E508)</f>
        <v/>
      </c>
      <c r="F502" s="4" t="str">
        <f>IF('Input data'!F508="","",'Input data'!F508)</f>
        <v/>
      </c>
      <c r="G502" s="20" t="str">
        <f>IF('Input data'!G508=0,"",'Input data'!G508)</f>
        <v/>
      </c>
      <c r="H502" s="9" t="str">
        <f>IF('Input data'!H508="","",'Input data'!H508)</f>
        <v/>
      </c>
      <c r="I502" s="4" t="str">
        <f t="shared" si="21"/>
        <v>No</v>
      </c>
      <c r="J502" s="20" t="str">
        <f t="shared" si="22"/>
        <v/>
      </c>
      <c r="K502" s="9" t="str">
        <f t="shared" si="23"/>
        <v/>
      </c>
      <c r="L502" s="9" t="str">
        <f>IF(AND(I502="Yes",'Input data'!I508=""),10,IF(I502="Yes",'Input data'!I508/J502,""))</f>
        <v/>
      </c>
      <c r="M502" s="21" t="str">
        <f>IF(AND(I502="Yes",'Input data'!J508=""),2,IF(I502="Yes",'Input data'!J508,""))</f>
        <v/>
      </c>
      <c r="N502" s="4" t="str">
        <f>IF(AND(I502="Yes",'Input data'!K508=""),"No",IF(I502="Yes",'Input data'!K508,""))</f>
        <v/>
      </c>
      <c r="O502" s="6" t="str">
        <f>IF(AND(I502="Yes",'Input data'!L508=""),3.5,IF(I502="Yes",'Input data'!L508,""))</f>
        <v/>
      </c>
      <c r="P502" s="6" t="str">
        <f>IF(AND(I502="Yes",'Input data'!M508=""),0.5,IF(I502="Yes",'Input data'!M508,""))</f>
        <v/>
      </c>
      <c r="Q502" s="21" t="str">
        <f>IF(AND(I502="Yes",'Input data'!N508=""),2,IF(I502="Yes",'Input data'!N508,""))</f>
        <v/>
      </c>
      <c r="R502" s="4" t="str">
        <f>IF(AND(I502="Yes",'Input data'!O508=""),"No",IF(I502="Yes",'Input data'!O508,""))</f>
        <v/>
      </c>
      <c r="S502" s="4" t="str">
        <f>IF(AND(I502="Yes",'Input data'!P508=""),"No",IF(I502="Yes",'Input data'!P508,""))</f>
        <v/>
      </c>
      <c r="T502" s="21" t="str">
        <f>IF(AND(I502="Yes",'Input data'!Q508=""),0,IF(I502="Yes",'Input data'!Q508/J502,""))</f>
        <v/>
      </c>
      <c r="U502" s="22" t="str">
        <f>IF(AND(I502="Yes",'Input data'!R508=""),80,IF(I502="Yes",'Input data'!R508,""))</f>
        <v/>
      </c>
    </row>
    <row r="503" spans="1:21" x14ac:dyDescent="0.3">
      <c r="A503" s="4" t="str">
        <f>IF('Input data'!A509="","",'Input data'!A509)</f>
        <v/>
      </c>
      <c r="B503" s="4" t="str">
        <f>IF('Input data'!B509="","",'Input data'!B509)</f>
        <v/>
      </c>
      <c r="C503" s="4" t="str">
        <f>IF('Input data'!C509="","",'Input data'!C509)</f>
        <v/>
      </c>
      <c r="D503" s="4" t="str">
        <f>IF('Input data'!D509="","",'Input data'!D509)</f>
        <v/>
      </c>
      <c r="E503" s="4" t="str">
        <f>IF('Input data'!E509="","",'Input data'!E509)</f>
        <v/>
      </c>
      <c r="F503" s="4" t="str">
        <f>IF('Input data'!F509="","",'Input data'!F509)</f>
        <v/>
      </c>
      <c r="G503" s="20" t="str">
        <f>IF('Input data'!G509=0,"",'Input data'!G509)</f>
        <v/>
      </c>
      <c r="H503" s="9" t="str">
        <f>IF('Input data'!H509="","",'Input data'!H509)</f>
        <v/>
      </c>
      <c r="I503" s="4" t="str">
        <f t="shared" si="21"/>
        <v>No</v>
      </c>
      <c r="J503" s="20" t="str">
        <f t="shared" si="22"/>
        <v/>
      </c>
      <c r="K503" s="9" t="str">
        <f t="shared" si="23"/>
        <v/>
      </c>
      <c r="L503" s="9" t="str">
        <f>IF(AND(I503="Yes",'Input data'!I509=""),10,IF(I503="Yes",'Input data'!I509/J503,""))</f>
        <v/>
      </c>
      <c r="M503" s="21" t="str">
        <f>IF(AND(I503="Yes",'Input data'!J509=""),2,IF(I503="Yes",'Input data'!J509,""))</f>
        <v/>
      </c>
      <c r="N503" s="4" t="str">
        <f>IF(AND(I503="Yes",'Input data'!K509=""),"No",IF(I503="Yes",'Input data'!K509,""))</f>
        <v/>
      </c>
      <c r="O503" s="6" t="str">
        <f>IF(AND(I503="Yes",'Input data'!L509=""),3.5,IF(I503="Yes",'Input data'!L509,""))</f>
        <v/>
      </c>
      <c r="P503" s="6" t="str">
        <f>IF(AND(I503="Yes",'Input data'!M509=""),0.5,IF(I503="Yes",'Input data'!M509,""))</f>
        <v/>
      </c>
      <c r="Q503" s="21" t="str">
        <f>IF(AND(I503="Yes",'Input data'!N509=""),2,IF(I503="Yes",'Input data'!N509,""))</f>
        <v/>
      </c>
      <c r="R503" s="4" t="str">
        <f>IF(AND(I503="Yes",'Input data'!O509=""),"No",IF(I503="Yes",'Input data'!O509,""))</f>
        <v/>
      </c>
      <c r="S503" s="4" t="str">
        <f>IF(AND(I503="Yes",'Input data'!P509=""),"No",IF(I503="Yes",'Input data'!P509,""))</f>
        <v/>
      </c>
      <c r="T503" s="21" t="str">
        <f>IF(AND(I503="Yes",'Input data'!Q509=""),0,IF(I503="Yes",'Input data'!Q509/J503,""))</f>
        <v/>
      </c>
      <c r="U503" s="22" t="str">
        <f>IF(AND(I503="Yes",'Input data'!R509=""),80,IF(I503="Yes",'Input data'!R509,""))</f>
        <v/>
      </c>
    </row>
    <row r="504" spans="1:21" x14ac:dyDescent="0.3">
      <c r="A504" s="4" t="str">
        <f>IF('Input data'!A510="","",'Input data'!A510)</f>
        <v/>
      </c>
      <c r="B504" s="4" t="str">
        <f>IF('Input data'!B510="","",'Input data'!B510)</f>
        <v/>
      </c>
      <c r="C504" s="4" t="str">
        <f>IF('Input data'!C510="","",'Input data'!C510)</f>
        <v/>
      </c>
      <c r="D504" s="4" t="str">
        <f>IF('Input data'!D510="","",'Input data'!D510)</f>
        <v/>
      </c>
      <c r="E504" s="4" t="str">
        <f>IF('Input data'!E510="","",'Input data'!E510)</f>
        <v/>
      </c>
      <c r="F504" s="4" t="str">
        <f>IF('Input data'!F510="","",'Input data'!F510)</f>
        <v/>
      </c>
      <c r="G504" s="20" t="str">
        <f>IF('Input data'!G510=0,"",'Input data'!G510)</f>
        <v/>
      </c>
      <c r="H504" s="9" t="str">
        <f>IF('Input data'!H510="","",'Input data'!H510)</f>
        <v/>
      </c>
      <c r="I504" s="4" t="str">
        <f t="shared" si="21"/>
        <v>No</v>
      </c>
      <c r="J504" s="20" t="str">
        <f t="shared" si="22"/>
        <v/>
      </c>
      <c r="K504" s="9" t="str">
        <f t="shared" si="23"/>
        <v/>
      </c>
      <c r="L504" s="9" t="str">
        <f>IF(AND(I504="Yes",'Input data'!I510=""),10,IF(I504="Yes",'Input data'!I510/J504,""))</f>
        <v/>
      </c>
      <c r="M504" s="21" t="str">
        <f>IF(AND(I504="Yes",'Input data'!J510=""),2,IF(I504="Yes",'Input data'!J510,""))</f>
        <v/>
      </c>
      <c r="N504" s="4" t="str">
        <f>IF(AND(I504="Yes",'Input data'!K510=""),"No",IF(I504="Yes",'Input data'!K510,""))</f>
        <v/>
      </c>
      <c r="O504" s="6" t="str">
        <f>IF(AND(I504="Yes",'Input data'!L510=""),3.5,IF(I504="Yes",'Input data'!L510,""))</f>
        <v/>
      </c>
      <c r="P504" s="6" t="str">
        <f>IF(AND(I504="Yes",'Input data'!M510=""),0.5,IF(I504="Yes",'Input data'!M510,""))</f>
        <v/>
      </c>
      <c r="Q504" s="21" t="str">
        <f>IF(AND(I504="Yes",'Input data'!N510=""),2,IF(I504="Yes",'Input data'!N510,""))</f>
        <v/>
      </c>
      <c r="R504" s="4" t="str">
        <f>IF(AND(I504="Yes",'Input data'!O510=""),"No",IF(I504="Yes",'Input data'!O510,""))</f>
        <v/>
      </c>
      <c r="S504" s="4" t="str">
        <f>IF(AND(I504="Yes",'Input data'!P510=""),"No",IF(I504="Yes",'Input data'!P510,""))</f>
        <v/>
      </c>
      <c r="T504" s="21" t="str">
        <f>IF(AND(I504="Yes",'Input data'!Q510=""),0,IF(I504="Yes",'Input data'!Q510/J504,""))</f>
        <v/>
      </c>
      <c r="U504" s="22" t="str">
        <f>IF(AND(I504="Yes",'Input data'!R510=""),80,IF(I504="Yes",'Input data'!R510,""))</f>
        <v/>
      </c>
    </row>
    <row r="505" spans="1:21" x14ac:dyDescent="0.3">
      <c r="A505" s="4" t="str">
        <f>IF('Input data'!A511="","",'Input data'!A511)</f>
        <v/>
      </c>
      <c r="B505" s="4" t="str">
        <f>IF('Input data'!B511="","",'Input data'!B511)</f>
        <v/>
      </c>
      <c r="C505" s="4" t="str">
        <f>IF('Input data'!C511="","",'Input data'!C511)</f>
        <v/>
      </c>
      <c r="D505" s="4" t="str">
        <f>IF('Input data'!D511="","",'Input data'!D511)</f>
        <v/>
      </c>
      <c r="E505" s="4" t="str">
        <f>IF('Input data'!E511="","",'Input data'!E511)</f>
        <v/>
      </c>
      <c r="F505" s="4" t="str">
        <f>IF('Input data'!F511="","",'Input data'!F511)</f>
        <v/>
      </c>
      <c r="G505" s="20" t="str">
        <f>IF('Input data'!G511=0,"",'Input data'!G511)</f>
        <v/>
      </c>
      <c r="H505" s="9" t="str">
        <f>IF('Input data'!H511="","",'Input data'!H511)</f>
        <v/>
      </c>
      <c r="I505" s="4" t="str">
        <f t="shared" si="21"/>
        <v>No</v>
      </c>
      <c r="J505" s="20" t="str">
        <f t="shared" si="22"/>
        <v/>
      </c>
      <c r="K505" s="9" t="str">
        <f t="shared" si="23"/>
        <v/>
      </c>
      <c r="L505" s="9" t="str">
        <f>IF(AND(I505="Yes",'Input data'!I511=""),10,IF(I505="Yes",'Input data'!I511/J505,""))</f>
        <v/>
      </c>
      <c r="M505" s="21" t="str">
        <f>IF(AND(I505="Yes",'Input data'!J511=""),2,IF(I505="Yes",'Input data'!J511,""))</f>
        <v/>
      </c>
      <c r="N505" s="4" t="str">
        <f>IF(AND(I505="Yes",'Input data'!K511=""),"No",IF(I505="Yes",'Input data'!K511,""))</f>
        <v/>
      </c>
      <c r="O505" s="6" t="str">
        <f>IF(AND(I505="Yes",'Input data'!L511=""),3.5,IF(I505="Yes",'Input data'!L511,""))</f>
        <v/>
      </c>
      <c r="P505" s="6" t="str">
        <f>IF(AND(I505="Yes",'Input data'!M511=""),0.5,IF(I505="Yes",'Input data'!M511,""))</f>
        <v/>
      </c>
      <c r="Q505" s="21" t="str">
        <f>IF(AND(I505="Yes",'Input data'!N511=""),2,IF(I505="Yes",'Input data'!N511,""))</f>
        <v/>
      </c>
      <c r="R505" s="4" t="str">
        <f>IF(AND(I505="Yes",'Input data'!O511=""),"No",IF(I505="Yes",'Input data'!O511,""))</f>
        <v/>
      </c>
      <c r="S505" s="4" t="str">
        <f>IF(AND(I505="Yes",'Input data'!P511=""),"No",IF(I505="Yes",'Input data'!P511,""))</f>
        <v/>
      </c>
      <c r="T505" s="21" t="str">
        <f>IF(AND(I505="Yes",'Input data'!Q511=""),0,IF(I505="Yes",'Input data'!Q511/J505,""))</f>
        <v/>
      </c>
      <c r="U505" s="22" t="str">
        <f>IF(AND(I505="Yes",'Input data'!R511=""),80,IF(I505="Yes",'Input data'!R511,""))</f>
        <v/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505"/>
  <sheetViews>
    <sheetView workbookViewId="0">
      <pane xSplit="8" ySplit="5" topLeftCell="I6" activePane="bottomRight" state="frozenSplit"/>
      <selection pane="topRight" activeCell="J1" sqref="J1"/>
      <selection pane="bottomLeft" activeCell="A2" sqref="A2"/>
      <selection pane="bottomRight" activeCell="A6" sqref="A6"/>
    </sheetView>
  </sheetViews>
  <sheetFormatPr defaultColWidth="0" defaultRowHeight="14.4" zeroHeight="1" x14ac:dyDescent="0.3"/>
  <cols>
    <col min="1" max="1" width="12.77734375" style="4" customWidth="1"/>
    <col min="2" max="2" width="11.77734375" style="4" customWidth="1"/>
    <col min="3" max="4" width="8.77734375" style="4" customWidth="1"/>
    <col min="5" max="6" width="7.77734375" style="4" customWidth="1"/>
    <col min="7" max="7" width="6.77734375" style="4" customWidth="1"/>
    <col min="8" max="8" width="16.77734375" style="4" customWidth="1"/>
    <col min="9" max="9" width="10.77734375" style="4" customWidth="1"/>
    <col min="10" max="10" width="14.77734375" style="4" customWidth="1"/>
    <col min="11" max="11" width="8.77734375" style="4" customWidth="1"/>
    <col min="12" max="12" width="14.77734375" style="4" customWidth="1"/>
    <col min="13" max="13" width="8.77734375" style="4" customWidth="1"/>
    <col min="14" max="14" width="17.77734375" style="4" customWidth="1"/>
    <col min="15" max="15" width="27.77734375" style="4" customWidth="1"/>
    <col min="16" max="16" width="15.77734375" style="4" customWidth="1"/>
    <col min="17" max="17" width="7.77734375" style="4" customWidth="1"/>
    <col min="18" max="18" width="8.77734375" style="4" customWidth="1"/>
    <col min="19" max="19" width="5.77734375" style="4" customWidth="1"/>
    <col min="20" max="20" width="9.77734375" style="4" customWidth="1"/>
    <col min="21" max="21" width="8.77734375" style="4" customWidth="1"/>
    <col min="22" max="22" width="15.77734375" style="4" customWidth="1"/>
    <col min="23" max="23" width="10.77734375" style="4" customWidth="1"/>
    <col min="24" max="24" width="7.77734375" style="4" customWidth="1"/>
    <col min="25" max="25" width="8.77734375" style="4" customWidth="1"/>
    <col min="26" max="26" width="5.77734375" style="4" customWidth="1"/>
    <col min="27" max="27" width="9.77734375" style="4" customWidth="1"/>
    <col min="28" max="28" width="8.77734375" style="4" customWidth="1"/>
    <col min="29" max="29" width="5.33203125" style="4" customWidth="1"/>
    <col min="30" max="35" width="14.77734375" style="4" customWidth="1"/>
    <col min="36" max="36" width="15.77734375" style="4" customWidth="1"/>
    <col min="37" max="61" width="0" style="4" hidden="1" customWidth="1"/>
    <col min="62" max="16384" width="9.21875" style="4" hidden="1"/>
  </cols>
  <sheetData>
    <row r="1" spans="1:36" ht="18" x14ac:dyDescent="0.35">
      <c r="A1" s="11" t="s">
        <v>37</v>
      </c>
      <c r="B1" s="13" t="s">
        <v>38</v>
      </c>
      <c r="C1" s="2"/>
      <c r="D1" s="2"/>
      <c r="E1" s="2"/>
      <c r="F1" s="2"/>
      <c r="G1" s="2"/>
      <c r="H1" s="2"/>
      <c r="I1" s="19" t="s">
        <v>53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0" t="s">
        <v>51</v>
      </c>
      <c r="AE1" s="1"/>
      <c r="AF1" s="1"/>
      <c r="AG1" s="1"/>
      <c r="AH1" s="1"/>
      <c r="AI1" s="1"/>
      <c r="AJ1" s="11" t="s">
        <v>18</v>
      </c>
    </row>
    <row r="2" spans="1:36" ht="15.6" x14ac:dyDescent="0.3">
      <c r="A2" s="1"/>
      <c r="B2" s="2"/>
      <c r="C2" s="2"/>
      <c r="D2" s="2"/>
      <c r="E2" s="2"/>
      <c r="F2" s="2"/>
      <c r="G2" s="2"/>
      <c r="H2" s="2"/>
      <c r="I2" s="18"/>
      <c r="J2" s="14"/>
      <c r="K2" s="14"/>
      <c r="L2" s="14"/>
      <c r="M2" s="14"/>
      <c r="N2" s="14"/>
      <c r="O2" s="14"/>
      <c r="P2" s="18"/>
      <c r="Q2" s="14"/>
      <c r="R2" s="14"/>
      <c r="S2" s="14"/>
      <c r="T2" s="14"/>
      <c r="U2" s="14"/>
      <c r="V2" s="18"/>
      <c r="W2" s="18"/>
      <c r="X2" s="18"/>
      <c r="Y2" s="18"/>
      <c r="Z2" s="18"/>
      <c r="AA2" s="18"/>
      <c r="AB2" s="18"/>
      <c r="AC2" s="14"/>
      <c r="AD2" s="11" t="s">
        <v>52</v>
      </c>
      <c r="AE2" s="1"/>
      <c r="AF2" s="1"/>
      <c r="AG2" s="1"/>
      <c r="AH2" s="1"/>
      <c r="AI2" s="1"/>
      <c r="AJ2" s="1"/>
    </row>
    <row r="3" spans="1:36" x14ac:dyDescent="0.3">
      <c r="A3" s="1"/>
      <c r="B3" s="2"/>
      <c r="C3" s="2"/>
      <c r="D3" s="2"/>
      <c r="E3" s="2"/>
      <c r="F3" s="2"/>
      <c r="G3" s="2"/>
      <c r="H3" s="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"/>
      <c r="AE3" s="1"/>
      <c r="AF3" s="1"/>
      <c r="AG3" s="1"/>
      <c r="AH3" s="1"/>
      <c r="AI3" s="1"/>
      <c r="AJ3" s="1"/>
    </row>
    <row r="4" spans="1:36" x14ac:dyDescent="0.3">
      <c r="A4" s="1"/>
      <c r="B4" s="37" t="s">
        <v>41</v>
      </c>
      <c r="C4" s="1" t="s">
        <v>0</v>
      </c>
      <c r="D4" s="26"/>
      <c r="E4" s="2" t="s">
        <v>1</v>
      </c>
      <c r="F4" s="23"/>
      <c r="G4" s="1" t="s">
        <v>2</v>
      </c>
      <c r="H4" s="2" t="s">
        <v>49</v>
      </c>
      <c r="I4" s="14" t="s">
        <v>3</v>
      </c>
      <c r="J4" s="3" t="s">
        <v>36</v>
      </c>
      <c r="K4" s="3"/>
      <c r="L4" s="14" t="s">
        <v>15</v>
      </c>
      <c r="M4" s="14"/>
      <c r="N4" s="3" t="s">
        <v>4</v>
      </c>
      <c r="O4" s="14" t="s">
        <v>45</v>
      </c>
      <c r="P4" s="3" t="s">
        <v>35</v>
      </c>
      <c r="Q4" s="14" t="s">
        <v>5</v>
      </c>
      <c r="R4" s="14"/>
      <c r="S4" s="14"/>
      <c r="T4" s="14"/>
      <c r="U4" s="14"/>
      <c r="V4" s="3" t="s">
        <v>6</v>
      </c>
      <c r="W4" s="14" t="s">
        <v>7</v>
      </c>
      <c r="X4" s="3" t="s">
        <v>8</v>
      </c>
      <c r="Y4" s="3"/>
      <c r="Z4" s="3"/>
      <c r="AA4" s="3"/>
      <c r="AB4" s="3"/>
      <c r="AC4" s="14"/>
      <c r="AD4" s="1"/>
      <c r="AE4" s="2" t="s">
        <v>19</v>
      </c>
      <c r="AF4" s="1" t="s">
        <v>19</v>
      </c>
      <c r="AG4" s="2"/>
      <c r="AH4" s="1"/>
      <c r="AI4" s="2"/>
      <c r="AJ4" s="1" t="s">
        <v>20</v>
      </c>
    </row>
    <row r="5" spans="1:36" x14ac:dyDescent="0.3">
      <c r="A5" s="1"/>
      <c r="B5" s="2" t="s">
        <v>42</v>
      </c>
      <c r="C5" s="26" t="s">
        <v>9</v>
      </c>
      <c r="D5" s="26" t="s">
        <v>10</v>
      </c>
      <c r="E5" s="23" t="s">
        <v>9</v>
      </c>
      <c r="F5" s="23" t="s">
        <v>10</v>
      </c>
      <c r="G5" s="26" t="s">
        <v>11</v>
      </c>
      <c r="H5" s="2" t="s">
        <v>48</v>
      </c>
      <c r="I5" s="14" t="s">
        <v>54</v>
      </c>
      <c r="J5" s="3" t="s">
        <v>55</v>
      </c>
      <c r="K5" s="3" t="s">
        <v>56</v>
      </c>
      <c r="L5" s="14" t="s">
        <v>55</v>
      </c>
      <c r="M5" s="14" t="s">
        <v>56</v>
      </c>
      <c r="N5" s="3" t="s">
        <v>54</v>
      </c>
      <c r="O5" s="14" t="s">
        <v>54</v>
      </c>
      <c r="P5" s="3" t="s">
        <v>56</v>
      </c>
      <c r="Q5" s="14" t="s">
        <v>57</v>
      </c>
      <c r="R5" s="14" t="s">
        <v>56</v>
      </c>
      <c r="S5" s="14" t="s">
        <v>22</v>
      </c>
      <c r="T5" s="14" t="s">
        <v>58</v>
      </c>
      <c r="U5" s="14" t="s">
        <v>59</v>
      </c>
      <c r="V5" s="3" t="s">
        <v>54</v>
      </c>
      <c r="W5" s="14" t="s">
        <v>54</v>
      </c>
      <c r="X5" s="3" t="s">
        <v>57</v>
      </c>
      <c r="Y5" s="3" t="s">
        <v>56</v>
      </c>
      <c r="Z5" s="3" t="s">
        <v>22</v>
      </c>
      <c r="AA5" s="3" t="s">
        <v>58</v>
      </c>
      <c r="AB5" s="3" t="s">
        <v>59</v>
      </c>
      <c r="AC5" s="14"/>
      <c r="AD5" s="1" t="s">
        <v>21</v>
      </c>
      <c r="AE5" s="2" t="s">
        <v>25</v>
      </c>
      <c r="AF5" s="1" t="s">
        <v>26</v>
      </c>
      <c r="AG5" s="2" t="s">
        <v>22</v>
      </c>
      <c r="AH5" s="1" t="s">
        <v>23</v>
      </c>
      <c r="AI5" s="2" t="s">
        <v>24</v>
      </c>
      <c r="AJ5" s="1" t="s">
        <v>27</v>
      </c>
    </row>
    <row r="6" spans="1:36" x14ac:dyDescent="0.3">
      <c r="A6" s="4" t="str">
        <f>IF('Input data'!A12="","",'Input data'!A12)</f>
        <v/>
      </c>
      <c r="B6" s="4" t="str">
        <f>IF('Input data'!B12="","",'Input data'!B12)</f>
        <v/>
      </c>
      <c r="C6" s="4" t="str">
        <f>IF('Input data'!C12="","",'Input data'!C12)</f>
        <v/>
      </c>
      <c r="D6" s="4" t="str">
        <f>IF('Input data'!D12="","",'Input data'!D12)</f>
        <v/>
      </c>
      <c r="E6" s="4" t="str">
        <f>IF('Input data'!E12="","",'Input data'!E12)</f>
        <v/>
      </c>
      <c r="F6" s="4" t="str">
        <f>IF('Input data'!F12="","",'Input data'!F12)</f>
        <v/>
      </c>
      <c r="G6" s="20" t="str">
        <f>IF('Input data'!G12=0,"",'Input data'!G12)</f>
        <v/>
      </c>
      <c r="H6" s="9" t="str">
        <f>IF('Input data'!H12="","",'Input data'!H12)</f>
        <v/>
      </c>
      <c r="I6" s="6" t="str">
        <f>IF('Used data'!I6="No","",IF('Used data'!L6&lt;10,1.1-'Used data'!L6*0.01,IF('Used data'!L6&lt;120,POWER(1.003,'Used data'!L6)/POWER(1.003,10),1.4)))</f>
        <v/>
      </c>
      <c r="J6" s="6" t="str">
        <f>IF('Used data'!I6="No","",IF('Used data'!M6&gt;9,1.41,IF('Used data'!M6&lt;2,0.96+'Used data'!M6*0.02,POWER(1.05,'Used data'!M6)/POWER(1.05,2))))</f>
        <v/>
      </c>
      <c r="K6" s="6" t="str">
        <f>IF('Used data'!I6="No","",IF('Used data'!M6&gt;9,1.15,IF('Used data'!M6&lt;2,0.98+'Used data'!M6*0.01,POWER(1.02,'Used data'!M6)/POWER(1.02,2))))</f>
        <v/>
      </c>
      <c r="L6" s="6" t="str">
        <f>IF('Used data'!I6="No","",IF('Used data'!N6="Partly",0.9,IF('Used data'!N6="Yes",0.75,1)))</f>
        <v/>
      </c>
      <c r="M6" s="6" t="str">
        <f>IF('Used data'!I6="No","",IF('Used data'!N6="Partly",0.97,IF('Used data'!N6="Yes",0.95,1)))</f>
        <v/>
      </c>
      <c r="N6" s="6" t="str">
        <f>IF('Used data'!I6="No","",IF('Used data'!O6&gt;4.25,1.06,IF('Used data'!O6&lt;3.75,1.84-'Used data'!O6*0.24,0.04+'Used data'!O6*0.24)))</f>
        <v/>
      </c>
      <c r="O6" s="6" t="str">
        <f>IF('Used data'!I6="No","",IF('Used data'!P6&gt;1.99,0.81,IF('Used data'!P6&lt;0.2,1.12,1.05-'Used data'!P6*0.1)))</f>
        <v/>
      </c>
      <c r="P6" s="6" t="str">
        <f>IF('Used data'!I6="No","",IF('Used data'!Q6&gt;3,0.96,IF('Used data'!Q6&lt;2,1.12-0.06*'Used data'!Q6,1.08-0.04*'Used data'!Q6)))</f>
        <v/>
      </c>
      <c r="Q6" s="6" t="str">
        <f>IF('Used data'!I6="No","",IF('Used data'!R6="Yes",0.91,1))</f>
        <v/>
      </c>
      <c r="R6" s="6" t="str">
        <f>IF('Used data'!I6="No","",IF('Used data'!R6="Yes",0.96,1))</f>
        <v/>
      </c>
      <c r="S6" s="6" t="str">
        <f>IF('Used data'!I6="No","",IF('Used data'!R6="Yes",0.82,1))</f>
        <v/>
      </c>
      <c r="T6" s="6" t="str">
        <f>IF('Used data'!I6="No","",IF('Used data'!R6="Yes",0.9,1))</f>
        <v/>
      </c>
      <c r="U6" s="6" t="str">
        <f>IF('Used data'!I6="No","",IF('Used data'!R6="Yes",0.93,1))</f>
        <v/>
      </c>
      <c r="V6" s="6" t="str">
        <f>IF('Used data'!I6="No","",IF('Used data'!S6="Yes",0.85,1))</f>
        <v/>
      </c>
      <c r="W6" s="6" t="str">
        <f>IF('Used data'!I6="No","",IF('Used data'!T6&gt;5,1.4,1+0.08*'Used data'!T6))</f>
        <v/>
      </c>
      <c r="X6" s="6" t="str">
        <f>IF('Used data'!I6="No","",IF('Used data'!U6=80,1,POWER((80-0.0058*('Used data'!U6-80)^2+0.2781*('Used data'!U6-80)-0.2343)/80,1.6)))</f>
        <v/>
      </c>
      <c r="Y6" s="6" t="str">
        <f>IF('Used data'!I6="No","",IF('Used data'!U6=80,1,POWER((80-0.0058*('Used data'!U6-80)^2+0.2781*('Used data'!U6-80)-0.2343)/80,1.5)))</f>
        <v/>
      </c>
      <c r="Z6" s="6" t="str">
        <f>IF('Used data'!I6="No","",IF('Used data'!U6=80,1,POWER((80-0.0058*('Used data'!U6-80)^2+0.2781*('Used data'!U6-80)-0.2343)/80,4.6)))</f>
        <v/>
      </c>
      <c r="AA6" s="6" t="str">
        <f>IF('Used data'!I6="No","",IF('Used data'!U6=80,1,POWER((80-0.0058*('Used data'!U6-80)^2+0.2781*('Used data'!U6-80)-0.2343)/80,3.5)))</f>
        <v/>
      </c>
      <c r="AB6" s="6" t="str">
        <f>IF('Used data'!I6="No","",IF('Used data'!U6=80,1,POWER((80-0.0058*('Used data'!U6-80)^2+0.2781*('Used data'!U6-80)-0.2343)/80,1.4)))</f>
        <v/>
      </c>
      <c r="AC6" s="6"/>
      <c r="AD6" s="7" t="str">
        <f>IF('Used data'!I6="No","",EXP(-10.0958)*POWER(H6,0.8138))</f>
        <v/>
      </c>
      <c r="AE6" s="7" t="str">
        <f>IF('Used data'!I6="No","",EXP(-9.9896)*POWER(H6,0.8381))</f>
        <v/>
      </c>
      <c r="AF6" s="7" t="str">
        <f>IF('Used data'!I6="No","",EXP(-12.5826)*POWER(H6,1.148))</f>
        <v/>
      </c>
      <c r="AG6" s="7" t="str">
        <f>IF('Used data'!I6="No","",EXP(-11.3408)*POWER(H6,0.7373))</f>
        <v/>
      </c>
      <c r="AH6" s="7" t="str">
        <f>IF('Used data'!I6="No","",EXP(-10.8985)*POWER(H6,0.841))</f>
        <v/>
      </c>
      <c r="AI6" s="7" t="str">
        <f>IF('Used data'!I6="No","",EXP(-12.4273)*POWER(H6,1.0197))</f>
        <v/>
      </c>
      <c r="AJ6" s="9" t="str">
        <f>IF('Used data'!I6="No","",SUM(AD6:AE6)*740934+AG6*29492829+AH6*4654307+AI6*608667)</f>
        <v/>
      </c>
    </row>
    <row r="7" spans="1:36" x14ac:dyDescent="0.3">
      <c r="A7" s="4" t="str">
        <f>IF('Input data'!A13="","",'Input data'!A13)</f>
        <v/>
      </c>
      <c r="B7" s="4" t="str">
        <f>IF('Input data'!B13="","",'Input data'!B13)</f>
        <v/>
      </c>
      <c r="C7" s="4" t="str">
        <f>IF('Input data'!C13="","",'Input data'!C13)</f>
        <v/>
      </c>
      <c r="D7" s="4" t="str">
        <f>IF('Input data'!D13="","",'Input data'!D13)</f>
        <v/>
      </c>
      <c r="E7" s="4" t="str">
        <f>IF('Input data'!E13="","",'Input data'!E13)</f>
        <v/>
      </c>
      <c r="F7" s="4" t="str">
        <f>IF('Input data'!F13="","",'Input data'!F13)</f>
        <v/>
      </c>
      <c r="G7" s="20" t="str">
        <f>IF('Input data'!G13=0,"",'Input data'!G13)</f>
        <v/>
      </c>
      <c r="H7" s="9" t="str">
        <f>IF('Input data'!H13="","",'Input data'!H13)</f>
        <v/>
      </c>
      <c r="I7" s="6" t="str">
        <f>IF('Used data'!I7="No","",IF('Used data'!L7&lt;10,1.1-'Used data'!L7*0.01,IF('Used data'!L7&lt;120,POWER(1.003,'Used data'!L7)/POWER(1.003,10),1.4)))</f>
        <v/>
      </c>
      <c r="J7" s="6" t="str">
        <f>IF('Used data'!I7="No","",IF('Used data'!M7&gt;9,1.41,IF('Used data'!M7&lt;2,0.96+'Used data'!M7*0.02,POWER(1.05,'Used data'!M7)/POWER(1.05,2))))</f>
        <v/>
      </c>
      <c r="K7" s="6" t="str">
        <f>IF('Used data'!I7="No","",IF('Used data'!M7&gt;9,1.15,IF('Used data'!M7&lt;2,0.98+'Used data'!M7*0.01,POWER(1.02,'Used data'!M7)/POWER(1.02,2))))</f>
        <v/>
      </c>
      <c r="L7" s="6" t="str">
        <f>IF('Used data'!I7="No","",IF('Used data'!N7="Partly",0.9,IF('Used data'!N7="Yes",0.75,1)))</f>
        <v/>
      </c>
      <c r="M7" s="6" t="str">
        <f>IF('Used data'!I7="No","",IF('Used data'!N7="Partly",0.97,IF('Used data'!N7="Yes",0.95,1)))</f>
        <v/>
      </c>
      <c r="N7" s="6" t="str">
        <f>IF('Used data'!I7="No","",IF('Used data'!O7&gt;4.25,1.06,IF('Used data'!O7&lt;3.75,1.84-'Used data'!O7*0.24,0.04+'Used data'!O7*0.24)))</f>
        <v/>
      </c>
      <c r="O7" s="6" t="str">
        <f>IF('Used data'!I7="No","",IF('Used data'!P7&gt;1.99,0.81,IF('Used data'!P7&lt;0.2,1.12,1.05-'Used data'!P7*0.1)))</f>
        <v/>
      </c>
      <c r="P7" s="6" t="str">
        <f>IF('Used data'!I7="No","",IF('Used data'!Q7&gt;3,0.96,IF('Used data'!Q7&lt;2,1.12-0.06*'Used data'!Q7,1.08-0.04*'Used data'!Q7)))</f>
        <v/>
      </c>
      <c r="Q7" s="6" t="str">
        <f>IF('Used data'!I7="No","",IF('Used data'!R7="Yes",0.91,1))</f>
        <v/>
      </c>
      <c r="R7" s="6" t="str">
        <f>IF('Used data'!I7="No","",IF('Used data'!R7="Yes",0.96,1))</f>
        <v/>
      </c>
      <c r="S7" s="6" t="str">
        <f>IF('Used data'!I7="No","",IF('Used data'!R7="Yes",0.82,1))</f>
        <v/>
      </c>
      <c r="T7" s="6" t="str">
        <f>IF('Used data'!I7="No","",IF('Used data'!R7="Yes",0.9,1))</f>
        <v/>
      </c>
      <c r="U7" s="6" t="str">
        <f>IF('Used data'!I7="No","",IF('Used data'!R7="Yes",0.93,1))</f>
        <v/>
      </c>
      <c r="V7" s="6" t="str">
        <f>IF('Used data'!I7="No","",IF('Used data'!S7="Yes",0.85,1))</f>
        <v/>
      </c>
      <c r="W7" s="6" t="str">
        <f>IF('Used data'!I7="No","",IF('Used data'!T7&gt;5,1.4,1+0.08*'Used data'!T7))</f>
        <v/>
      </c>
      <c r="X7" s="6" t="str">
        <f>IF('Used data'!I7="No","",IF('Used data'!U7=80,1,POWER((80-0.0058*('Used data'!U7-80)^2+0.2781*('Used data'!U7-80)-0.2343)/80,1.6)))</f>
        <v/>
      </c>
      <c r="Y7" s="6" t="str">
        <f>IF('Used data'!I7="No","",IF('Used data'!U7=80,1,POWER((80-0.0058*('Used data'!U7-80)^2+0.2781*('Used data'!U7-80)-0.2343)/80,1.5)))</f>
        <v/>
      </c>
      <c r="Z7" s="6" t="str">
        <f>IF('Used data'!I7="No","",IF('Used data'!U7=80,1,POWER((80-0.0058*('Used data'!U7-80)^2+0.2781*('Used data'!U7-80)-0.2343)/80,4.6)))</f>
        <v/>
      </c>
      <c r="AA7" s="6" t="str">
        <f>IF('Used data'!I7="No","",IF('Used data'!U7=80,1,POWER((80-0.0058*('Used data'!U7-80)^2+0.2781*('Used data'!U7-80)-0.2343)/80,3.5)))</f>
        <v/>
      </c>
      <c r="AB7" s="6" t="str">
        <f>IF('Used data'!I7="No","",IF('Used data'!U7=80,1,POWER((80-0.0058*('Used data'!U7-80)^2+0.2781*('Used data'!U7-80)-0.2343)/80,1.4)))</f>
        <v/>
      </c>
      <c r="AC7" s="6"/>
      <c r="AD7" s="7" t="str">
        <f>IF('Used data'!I7="No","",EXP(-10.0958)*POWER(H7,0.8138))</f>
        <v/>
      </c>
      <c r="AE7" s="7" t="str">
        <f>IF('Used data'!I7="No","",EXP(-9.9896)*POWER(H7,0.8381))</f>
        <v/>
      </c>
      <c r="AF7" s="7" t="str">
        <f>IF('Used data'!I7="No","",EXP(-12.5826)*POWER(H7,1.148))</f>
        <v/>
      </c>
      <c r="AG7" s="7" t="str">
        <f>IF('Used data'!I7="No","",EXP(-11.3408)*POWER(H7,0.7373))</f>
        <v/>
      </c>
      <c r="AH7" s="7" t="str">
        <f>IF('Used data'!I7="No","",EXP(-10.8985)*POWER(H7,0.841))</f>
        <v/>
      </c>
      <c r="AI7" s="7" t="str">
        <f>IF('Used data'!I7="No","",EXP(-12.4273)*POWER(H7,1.0197))</f>
        <v/>
      </c>
      <c r="AJ7" s="9" t="str">
        <f>IF('Used data'!I7="No","",SUM(AD7:AE7)*740934+AG7*29492829+AH7*4654307+AI7*608667)</f>
        <v/>
      </c>
    </row>
    <row r="8" spans="1:36" x14ac:dyDescent="0.3">
      <c r="A8" s="4" t="str">
        <f>IF('Input data'!A14="","",'Input data'!A14)</f>
        <v/>
      </c>
      <c r="B8" s="4" t="str">
        <f>IF('Input data'!B14="","",'Input data'!B14)</f>
        <v/>
      </c>
      <c r="C8" s="4" t="str">
        <f>IF('Input data'!C14="","",'Input data'!C14)</f>
        <v/>
      </c>
      <c r="D8" s="4" t="str">
        <f>IF('Input data'!D14="","",'Input data'!D14)</f>
        <v/>
      </c>
      <c r="E8" s="4" t="str">
        <f>IF('Input data'!E14="","",'Input data'!E14)</f>
        <v/>
      </c>
      <c r="F8" s="4" t="str">
        <f>IF('Input data'!F14="","",'Input data'!F14)</f>
        <v/>
      </c>
      <c r="G8" s="20" t="str">
        <f>IF('Input data'!G14=0,"",'Input data'!G14)</f>
        <v/>
      </c>
      <c r="H8" s="9" t="str">
        <f>IF('Input data'!H14="","",'Input data'!H14)</f>
        <v/>
      </c>
      <c r="I8" s="6" t="str">
        <f>IF('Used data'!I8="No","",IF('Used data'!L8&lt;10,1.1-'Used data'!L8*0.01,IF('Used data'!L8&lt;120,POWER(1.003,'Used data'!L8)/POWER(1.003,10),1.4)))</f>
        <v/>
      </c>
      <c r="J8" s="6" t="str">
        <f>IF('Used data'!I8="No","",IF('Used data'!M8&gt;9,1.41,IF('Used data'!M8&lt;2,0.96+'Used data'!M8*0.02,POWER(1.05,'Used data'!M8)/POWER(1.05,2))))</f>
        <v/>
      </c>
      <c r="K8" s="6" t="str">
        <f>IF('Used data'!I8="No","",IF('Used data'!M8&gt;9,1.15,IF('Used data'!M8&lt;2,0.98+'Used data'!M8*0.01,POWER(1.02,'Used data'!M8)/POWER(1.02,2))))</f>
        <v/>
      </c>
      <c r="L8" s="6" t="str">
        <f>IF('Used data'!I8="No","",IF('Used data'!N8="Partly",0.9,IF('Used data'!N8="Yes",0.75,1)))</f>
        <v/>
      </c>
      <c r="M8" s="6" t="str">
        <f>IF('Used data'!I8="No","",IF('Used data'!N8="Partly",0.97,IF('Used data'!N8="Yes",0.95,1)))</f>
        <v/>
      </c>
      <c r="N8" s="6" t="str">
        <f>IF('Used data'!I8="No","",IF('Used data'!O8&gt;4.25,1.06,IF('Used data'!O8&lt;3.75,1.84-'Used data'!O8*0.24,0.04+'Used data'!O8*0.24)))</f>
        <v/>
      </c>
      <c r="O8" s="6" t="str">
        <f>IF('Used data'!I8="No","",IF('Used data'!P8&gt;1.99,0.81,IF('Used data'!P8&lt;0.2,1.12,1.05-'Used data'!P8*0.1)))</f>
        <v/>
      </c>
      <c r="P8" s="6" t="str">
        <f>IF('Used data'!I8="No","",IF('Used data'!Q8&gt;3,0.96,IF('Used data'!Q8&lt;2,1.12-0.06*'Used data'!Q8,1.08-0.04*'Used data'!Q8)))</f>
        <v/>
      </c>
      <c r="Q8" s="6" t="str">
        <f>IF('Used data'!I8="No","",IF('Used data'!R8="Yes",0.91,1))</f>
        <v/>
      </c>
      <c r="R8" s="6" t="str">
        <f>IF('Used data'!I8="No","",IF('Used data'!R8="Yes",0.96,1))</f>
        <v/>
      </c>
      <c r="S8" s="6" t="str">
        <f>IF('Used data'!I8="No","",IF('Used data'!R8="Yes",0.82,1))</f>
        <v/>
      </c>
      <c r="T8" s="6" t="str">
        <f>IF('Used data'!I8="No","",IF('Used data'!R8="Yes",0.9,1))</f>
        <v/>
      </c>
      <c r="U8" s="6" t="str">
        <f>IF('Used data'!I8="No","",IF('Used data'!R8="Yes",0.93,1))</f>
        <v/>
      </c>
      <c r="V8" s="6" t="str">
        <f>IF('Used data'!I8="No","",IF('Used data'!S8="Yes",0.85,1))</f>
        <v/>
      </c>
      <c r="W8" s="6" t="str">
        <f>IF('Used data'!I8="No","",IF('Used data'!T8&gt;5,1.4,1+0.08*'Used data'!T8))</f>
        <v/>
      </c>
      <c r="X8" s="6" t="str">
        <f>IF('Used data'!I8="No","",IF('Used data'!U8=80,1,POWER((80-0.0058*('Used data'!U8-80)^2+0.2781*('Used data'!U8-80)-0.2343)/80,1.6)))</f>
        <v/>
      </c>
      <c r="Y8" s="6" t="str">
        <f>IF('Used data'!I8="No","",IF('Used data'!U8=80,1,POWER((80-0.0058*('Used data'!U8-80)^2+0.2781*('Used data'!U8-80)-0.2343)/80,1.5)))</f>
        <v/>
      </c>
      <c r="Z8" s="6" t="str">
        <f>IF('Used data'!I8="No","",IF('Used data'!U8=80,1,POWER((80-0.0058*('Used data'!U8-80)^2+0.2781*('Used data'!U8-80)-0.2343)/80,4.6)))</f>
        <v/>
      </c>
      <c r="AA8" s="6" t="str">
        <f>IF('Used data'!I8="No","",IF('Used data'!U8=80,1,POWER((80-0.0058*('Used data'!U8-80)^2+0.2781*('Used data'!U8-80)-0.2343)/80,3.5)))</f>
        <v/>
      </c>
      <c r="AB8" s="6" t="str">
        <f>IF('Used data'!I8="No","",IF('Used data'!U8=80,1,POWER((80-0.0058*('Used data'!U8-80)^2+0.2781*('Used data'!U8-80)-0.2343)/80,1.4)))</f>
        <v/>
      </c>
      <c r="AC8" s="6"/>
      <c r="AD8" s="7" t="str">
        <f>IF('Used data'!I8="No","",EXP(-10.0958)*POWER(H8,0.8138))</f>
        <v/>
      </c>
      <c r="AE8" s="7" t="str">
        <f>IF('Used data'!I8="No","",EXP(-9.9896)*POWER(H8,0.8381))</f>
        <v/>
      </c>
      <c r="AF8" s="7" t="str">
        <f>IF('Used data'!I8="No","",EXP(-12.5826)*POWER(H8,1.148))</f>
        <v/>
      </c>
      <c r="AG8" s="7" t="str">
        <f>IF('Used data'!I8="No","",EXP(-11.3408)*POWER(H8,0.7373))</f>
        <v/>
      </c>
      <c r="AH8" s="7" t="str">
        <f>IF('Used data'!I8="No","",EXP(-10.8985)*POWER(H8,0.841))</f>
        <v/>
      </c>
      <c r="AI8" s="7" t="str">
        <f>IF('Used data'!I8="No","",EXP(-12.4273)*POWER(H8,1.0197))</f>
        <v/>
      </c>
      <c r="AJ8" s="9" t="str">
        <f>IF('Used data'!I8="No","",SUM(AD8:AE8)*740934+AG8*29492829+AH8*4654307+AI8*608667)</f>
        <v/>
      </c>
    </row>
    <row r="9" spans="1:36" x14ac:dyDescent="0.3">
      <c r="A9" s="4" t="str">
        <f>IF('Input data'!A15="","",'Input data'!A15)</f>
        <v/>
      </c>
      <c r="B9" s="4" t="str">
        <f>IF('Input data'!B15="","",'Input data'!B15)</f>
        <v/>
      </c>
      <c r="C9" s="4" t="str">
        <f>IF('Input data'!C15="","",'Input data'!C15)</f>
        <v/>
      </c>
      <c r="D9" s="4" t="str">
        <f>IF('Input data'!D15="","",'Input data'!D15)</f>
        <v/>
      </c>
      <c r="E9" s="4" t="str">
        <f>IF('Input data'!E15="","",'Input data'!E15)</f>
        <v/>
      </c>
      <c r="F9" s="4" t="str">
        <f>IF('Input data'!F15="","",'Input data'!F15)</f>
        <v/>
      </c>
      <c r="G9" s="20" t="str">
        <f>IF('Input data'!G15=0,"",'Input data'!G15)</f>
        <v/>
      </c>
      <c r="H9" s="9" t="str">
        <f>IF('Input data'!H15="","",'Input data'!H15)</f>
        <v/>
      </c>
      <c r="I9" s="6" t="str">
        <f>IF('Used data'!I9="No","",IF('Used data'!L9&lt;10,1.1-'Used data'!L9*0.01,IF('Used data'!L9&lt;120,POWER(1.003,'Used data'!L9)/POWER(1.003,10),1.4)))</f>
        <v/>
      </c>
      <c r="J9" s="6" t="str">
        <f>IF('Used data'!I9="No","",IF('Used data'!M9&gt;9,1.41,IF('Used data'!M9&lt;2,0.96+'Used data'!M9*0.02,POWER(1.05,'Used data'!M9)/POWER(1.05,2))))</f>
        <v/>
      </c>
      <c r="K9" s="6" t="str">
        <f>IF('Used data'!I9="No","",IF('Used data'!M9&gt;9,1.15,IF('Used data'!M9&lt;2,0.98+'Used data'!M9*0.01,POWER(1.02,'Used data'!M9)/POWER(1.02,2))))</f>
        <v/>
      </c>
      <c r="L9" s="6" t="str">
        <f>IF('Used data'!I9="No","",IF('Used data'!N9="Partly",0.9,IF('Used data'!N9="Yes",0.75,1)))</f>
        <v/>
      </c>
      <c r="M9" s="6" t="str">
        <f>IF('Used data'!I9="No","",IF('Used data'!N9="Partly",0.97,IF('Used data'!N9="Yes",0.95,1)))</f>
        <v/>
      </c>
      <c r="N9" s="6" t="str">
        <f>IF('Used data'!I9="No","",IF('Used data'!O9&gt;4.25,1.06,IF('Used data'!O9&lt;3.75,1.84-'Used data'!O9*0.24,0.04+'Used data'!O9*0.24)))</f>
        <v/>
      </c>
      <c r="O9" s="6" t="str">
        <f>IF('Used data'!I9="No","",IF('Used data'!P9&gt;1.99,0.81,IF('Used data'!P9&lt;0.2,1.12,1.05-'Used data'!P9*0.1)))</f>
        <v/>
      </c>
      <c r="P9" s="6" t="str">
        <f>IF('Used data'!I9="No","",IF('Used data'!Q9&gt;3,0.96,IF('Used data'!Q9&lt;2,1.12-0.06*'Used data'!Q9,1.08-0.04*'Used data'!Q9)))</f>
        <v/>
      </c>
      <c r="Q9" s="6" t="str">
        <f>IF('Used data'!I9="No","",IF('Used data'!R9="Yes",0.91,1))</f>
        <v/>
      </c>
      <c r="R9" s="6" t="str">
        <f>IF('Used data'!I9="No","",IF('Used data'!R9="Yes",0.96,1))</f>
        <v/>
      </c>
      <c r="S9" s="6" t="str">
        <f>IF('Used data'!I9="No","",IF('Used data'!R9="Yes",0.82,1))</f>
        <v/>
      </c>
      <c r="T9" s="6" t="str">
        <f>IF('Used data'!I9="No","",IF('Used data'!R9="Yes",0.9,1))</f>
        <v/>
      </c>
      <c r="U9" s="6" t="str">
        <f>IF('Used data'!I9="No","",IF('Used data'!R9="Yes",0.93,1))</f>
        <v/>
      </c>
      <c r="V9" s="6" t="str">
        <f>IF('Used data'!I9="No","",IF('Used data'!S9="Yes",0.85,1))</f>
        <v/>
      </c>
      <c r="W9" s="6" t="str">
        <f>IF('Used data'!I9="No","",IF('Used data'!T9&gt;5,1.4,1+0.08*'Used data'!T9))</f>
        <v/>
      </c>
      <c r="X9" s="6" t="str">
        <f>IF('Used data'!I9="No","",IF('Used data'!U9=80,1,POWER((80-0.0058*('Used data'!U9-80)^2+0.2781*('Used data'!U9-80)-0.2343)/80,1.6)))</f>
        <v/>
      </c>
      <c r="Y9" s="6" t="str">
        <f>IF('Used data'!I9="No","",IF('Used data'!U9=80,1,POWER((80-0.0058*('Used data'!U9-80)^2+0.2781*('Used data'!U9-80)-0.2343)/80,1.5)))</f>
        <v/>
      </c>
      <c r="Z9" s="6" t="str">
        <f>IF('Used data'!I9="No","",IF('Used data'!U9=80,1,POWER((80-0.0058*('Used data'!U9-80)^2+0.2781*('Used data'!U9-80)-0.2343)/80,4.6)))</f>
        <v/>
      </c>
      <c r="AA9" s="6" t="str">
        <f>IF('Used data'!I9="No","",IF('Used data'!U9=80,1,POWER((80-0.0058*('Used data'!U9-80)^2+0.2781*('Used data'!U9-80)-0.2343)/80,3.5)))</f>
        <v/>
      </c>
      <c r="AB9" s="6" t="str">
        <f>IF('Used data'!I9="No","",IF('Used data'!U9=80,1,POWER((80-0.0058*('Used data'!U9-80)^2+0.2781*('Used data'!U9-80)-0.2343)/80,1.4)))</f>
        <v/>
      </c>
      <c r="AC9" s="6"/>
      <c r="AD9" s="7" t="str">
        <f>IF('Used data'!I9="No","",EXP(-10.0958)*POWER(H9,0.8138))</f>
        <v/>
      </c>
      <c r="AE9" s="7" t="str">
        <f>IF('Used data'!I9="No","",EXP(-9.9896)*POWER(H9,0.8381))</f>
        <v/>
      </c>
      <c r="AF9" s="7" t="str">
        <f>IF('Used data'!I9="No","",EXP(-12.5826)*POWER(H9,1.148))</f>
        <v/>
      </c>
      <c r="AG9" s="7" t="str">
        <f>IF('Used data'!I9="No","",EXP(-11.3408)*POWER(H9,0.7373))</f>
        <v/>
      </c>
      <c r="AH9" s="7" t="str">
        <f>IF('Used data'!I9="No","",EXP(-10.8985)*POWER(H9,0.841))</f>
        <v/>
      </c>
      <c r="AI9" s="7" t="str">
        <f>IF('Used data'!I9="No","",EXP(-12.4273)*POWER(H9,1.0197))</f>
        <v/>
      </c>
      <c r="AJ9" s="9" t="str">
        <f>IF('Used data'!I9="No","",SUM(AD9:AE9)*740934+AG9*29492829+AH9*4654307+AI9*608667)</f>
        <v/>
      </c>
    </row>
    <row r="10" spans="1:36" x14ac:dyDescent="0.3">
      <c r="A10" s="4" t="str">
        <f>IF('Input data'!A16="","",'Input data'!A16)</f>
        <v/>
      </c>
      <c r="B10" s="4" t="str">
        <f>IF('Input data'!B16="","",'Input data'!B16)</f>
        <v/>
      </c>
      <c r="C10" s="4" t="str">
        <f>IF('Input data'!C16="","",'Input data'!C16)</f>
        <v/>
      </c>
      <c r="D10" s="4" t="str">
        <f>IF('Input data'!D16="","",'Input data'!D16)</f>
        <v/>
      </c>
      <c r="E10" s="4" t="str">
        <f>IF('Input data'!E16="","",'Input data'!E16)</f>
        <v/>
      </c>
      <c r="F10" s="4" t="str">
        <f>IF('Input data'!F16="","",'Input data'!F16)</f>
        <v/>
      </c>
      <c r="G10" s="20" t="str">
        <f>IF('Input data'!G16=0,"",'Input data'!G16)</f>
        <v/>
      </c>
      <c r="H10" s="9" t="str">
        <f>IF('Input data'!H16="","",'Input data'!H16)</f>
        <v/>
      </c>
      <c r="I10" s="6" t="str">
        <f>IF('Used data'!I10="No","",IF('Used data'!L10&lt;10,1.1-'Used data'!L10*0.01,IF('Used data'!L10&lt;120,POWER(1.003,'Used data'!L10)/POWER(1.003,10),1.4)))</f>
        <v/>
      </c>
      <c r="J10" s="6" t="str">
        <f>IF('Used data'!I10="No","",IF('Used data'!M10&gt;9,1.41,IF('Used data'!M10&lt;2,0.96+'Used data'!M10*0.02,POWER(1.05,'Used data'!M10)/POWER(1.05,2))))</f>
        <v/>
      </c>
      <c r="K10" s="6" t="str">
        <f>IF('Used data'!I10="No","",IF('Used data'!M10&gt;9,1.15,IF('Used data'!M10&lt;2,0.98+'Used data'!M10*0.01,POWER(1.02,'Used data'!M10)/POWER(1.02,2))))</f>
        <v/>
      </c>
      <c r="L10" s="6" t="str">
        <f>IF('Used data'!I10="No","",IF('Used data'!N10="Partly",0.9,IF('Used data'!N10="Yes",0.75,1)))</f>
        <v/>
      </c>
      <c r="M10" s="6" t="str">
        <f>IF('Used data'!I10="No","",IF('Used data'!N10="Partly",0.97,IF('Used data'!N10="Yes",0.95,1)))</f>
        <v/>
      </c>
      <c r="N10" s="6" t="str">
        <f>IF('Used data'!I10="No","",IF('Used data'!O10&gt;4.25,1.06,IF('Used data'!O10&lt;3.75,1.84-'Used data'!O10*0.24,0.04+'Used data'!O10*0.24)))</f>
        <v/>
      </c>
      <c r="O10" s="6" t="str">
        <f>IF('Used data'!I10="No","",IF('Used data'!P10&gt;1.99,0.81,IF('Used data'!P10&lt;0.2,1.12,1.05-'Used data'!P10*0.1)))</f>
        <v/>
      </c>
      <c r="P10" s="6" t="str">
        <f>IF('Used data'!I10="No","",IF('Used data'!Q10&gt;3,0.96,IF('Used data'!Q10&lt;2,1.12-0.06*'Used data'!Q10,1.08-0.04*'Used data'!Q10)))</f>
        <v/>
      </c>
      <c r="Q10" s="6" t="str">
        <f>IF('Used data'!I10="No","",IF('Used data'!R10="Yes",0.91,1))</f>
        <v/>
      </c>
      <c r="R10" s="6" t="str">
        <f>IF('Used data'!I10="No","",IF('Used data'!R10="Yes",0.96,1))</f>
        <v/>
      </c>
      <c r="S10" s="6" t="str">
        <f>IF('Used data'!I10="No","",IF('Used data'!R10="Yes",0.82,1))</f>
        <v/>
      </c>
      <c r="T10" s="6" t="str">
        <f>IF('Used data'!I10="No","",IF('Used data'!R10="Yes",0.9,1))</f>
        <v/>
      </c>
      <c r="U10" s="6" t="str">
        <f>IF('Used data'!I10="No","",IF('Used data'!R10="Yes",0.93,1))</f>
        <v/>
      </c>
      <c r="V10" s="6" t="str">
        <f>IF('Used data'!I10="No","",IF('Used data'!S10="Yes",0.85,1))</f>
        <v/>
      </c>
      <c r="W10" s="6" t="str">
        <f>IF('Used data'!I10="No","",IF('Used data'!T10&gt;5,1.4,1+0.08*'Used data'!T10))</f>
        <v/>
      </c>
      <c r="X10" s="6" t="str">
        <f>IF('Used data'!I10="No","",IF('Used data'!U10=80,1,POWER((80-0.0058*('Used data'!U10-80)^2+0.2781*('Used data'!U10-80)-0.2343)/80,1.6)))</f>
        <v/>
      </c>
      <c r="Y10" s="6" t="str">
        <f>IF('Used data'!I10="No","",IF('Used data'!U10=80,1,POWER((80-0.0058*('Used data'!U10-80)^2+0.2781*('Used data'!U10-80)-0.2343)/80,1.5)))</f>
        <v/>
      </c>
      <c r="Z10" s="6" t="str">
        <f>IF('Used data'!I10="No","",IF('Used data'!U10=80,1,POWER((80-0.0058*('Used data'!U10-80)^2+0.2781*('Used data'!U10-80)-0.2343)/80,4.6)))</f>
        <v/>
      </c>
      <c r="AA10" s="6" t="str">
        <f>IF('Used data'!I10="No","",IF('Used data'!U10=80,1,POWER((80-0.0058*('Used data'!U10-80)^2+0.2781*('Used data'!U10-80)-0.2343)/80,3.5)))</f>
        <v/>
      </c>
      <c r="AB10" s="6" t="str">
        <f>IF('Used data'!I10="No","",IF('Used data'!U10=80,1,POWER((80-0.0058*('Used data'!U10-80)^2+0.2781*('Used data'!U10-80)-0.2343)/80,1.4)))</f>
        <v/>
      </c>
      <c r="AC10" s="6"/>
      <c r="AD10" s="7" t="str">
        <f>IF('Used data'!I10="No","",EXP(-10.0958)*POWER(H10,0.8138))</f>
        <v/>
      </c>
      <c r="AE10" s="7" t="str">
        <f>IF('Used data'!I10="No","",EXP(-9.9896)*POWER(H10,0.8381))</f>
        <v/>
      </c>
      <c r="AF10" s="7" t="str">
        <f>IF('Used data'!I10="No","",EXP(-12.5826)*POWER(H10,1.148))</f>
        <v/>
      </c>
      <c r="AG10" s="7" t="str">
        <f>IF('Used data'!I10="No","",EXP(-11.3408)*POWER(H10,0.7373))</f>
        <v/>
      </c>
      <c r="AH10" s="7" t="str">
        <f>IF('Used data'!I10="No","",EXP(-10.8985)*POWER(H10,0.841))</f>
        <v/>
      </c>
      <c r="AI10" s="7" t="str">
        <f>IF('Used data'!I10="No","",EXP(-12.4273)*POWER(H10,1.0197))</f>
        <v/>
      </c>
      <c r="AJ10" s="9" t="str">
        <f>IF('Used data'!I10="No","",SUM(AD10:AE10)*740934+AG10*29492829+AH10*4654307+AI10*608667)</f>
        <v/>
      </c>
    </row>
    <row r="11" spans="1:36" x14ac:dyDescent="0.3">
      <c r="A11" s="4" t="str">
        <f>IF('Input data'!A17="","",'Input data'!A17)</f>
        <v/>
      </c>
      <c r="B11" s="4" t="str">
        <f>IF('Input data'!B17="","",'Input data'!B17)</f>
        <v/>
      </c>
      <c r="C11" s="4" t="str">
        <f>IF('Input data'!C17="","",'Input data'!C17)</f>
        <v/>
      </c>
      <c r="D11" s="4" t="str">
        <f>IF('Input data'!D17="","",'Input data'!D17)</f>
        <v/>
      </c>
      <c r="E11" s="4" t="str">
        <f>IF('Input data'!E17="","",'Input data'!E17)</f>
        <v/>
      </c>
      <c r="F11" s="4" t="str">
        <f>IF('Input data'!F17="","",'Input data'!F17)</f>
        <v/>
      </c>
      <c r="G11" s="20" t="str">
        <f>IF('Input data'!G17=0,"",'Input data'!G17)</f>
        <v/>
      </c>
      <c r="H11" s="9" t="str">
        <f>IF('Input data'!H17="","",'Input data'!H17)</f>
        <v/>
      </c>
      <c r="I11" s="6" t="str">
        <f>IF('Used data'!I11="No","",IF('Used data'!L11&lt;10,1.1-'Used data'!L11*0.01,IF('Used data'!L11&lt;120,POWER(1.003,'Used data'!L11)/POWER(1.003,10),1.4)))</f>
        <v/>
      </c>
      <c r="J11" s="6" t="str">
        <f>IF('Used data'!I11="No","",IF('Used data'!M11&gt;9,1.41,IF('Used data'!M11&lt;2,0.96+'Used data'!M11*0.02,POWER(1.05,'Used data'!M11)/POWER(1.05,2))))</f>
        <v/>
      </c>
      <c r="K11" s="6" t="str">
        <f>IF('Used data'!I11="No","",IF('Used data'!M11&gt;9,1.15,IF('Used data'!M11&lt;2,0.98+'Used data'!M11*0.01,POWER(1.02,'Used data'!M11)/POWER(1.02,2))))</f>
        <v/>
      </c>
      <c r="L11" s="6" t="str">
        <f>IF('Used data'!I11="No","",IF('Used data'!N11="Partly",0.9,IF('Used data'!N11="Yes",0.75,1)))</f>
        <v/>
      </c>
      <c r="M11" s="6" t="str">
        <f>IF('Used data'!I11="No","",IF('Used data'!N11="Partly",0.97,IF('Used data'!N11="Yes",0.95,1)))</f>
        <v/>
      </c>
      <c r="N11" s="6" t="str">
        <f>IF('Used data'!I11="No","",IF('Used data'!O11&gt;4.25,1.06,IF('Used data'!O11&lt;3.75,1.84-'Used data'!O11*0.24,0.04+'Used data'!O11*0.24)))</f>
        <v/>
      </c>
      <c r="O11" s="6" t="str">
        <f>IF('Used data'!I11="No","",IF('Used data'!P11&gt;1.99,0.81,IF('Used data'!P11&lt;0.2,1.12,1.05-'Used data'!P11*0.1)))</f>
        <v/>
      </c>
      <c r="P11" s="6" t="str">
        <f>IF('Used data'!I11="No","",IF('Used data'!Q11&gt;3,0.96,IF('Used data'!Q11&lt;2,1.12-0.06*'Used data'!Q11,1.08-0.04*'Used data'!Q11)))</f>
        <v/>
      </c>
      <c r="Q11" s="6" t="str">
        <f>IF('Used data'!I11="No","",IF('Used data'!R11="Yes",0.91,1))</f>
        <v/>
      </c>
      <c r="R11" s="6" t="str">
        <f>IF('Used data'!I11="No","",IF('Used data'!R11="Yes",0.96,1))</f>
        <v/>
      </c>
      <c r="S11" s="6" t="str">
        <f>IF('Used data'!I11="No","",IF('Used data'!R11="Yes",0.82,1))</f>
        <v/>
      </c>
      <c r="T11" s="6" t="str">
        <f>IF('Used data'!I11="No","",IF('Used data'!R11="Yes",0.9,1))</f>
        <v/>
      </c>
      <c r="U11" s="6" t="str">
        <f>IF('Used data'!I11="No","",IF('Used data'!R11="Yes",0.93,1))</f>
        <v/>
      </c>
      <c r="V11" s="6" t="str">
        <f>IF('Used data'!I11="No","",IF('Used data'!S11="Yes",0.85,1))</f>
        <v/>
      </c>
      <c r="W11" s="6" t="str">
        <f>IF('Used data'!I11="No","",IF('Used data'!T11&gt;5,1.4,1+0.08*'Used data'!T11))</f>
        <v/>
      </c>
      <c r="X11" s="6" t="str">
        <f>IF('Used data'!I11="No","",IF('Used data'!U11=80,1,POWER((80-0.0058*('Used data'!U11-80)^2+0.2781*('Used data'!U11-80)-0.2343)/80,1.6)))</f>
        <v/>
      </c>
      <c r="Y11" s="6" t="str">
        <f>IF('Used data'!I11="No","",IF('Used data'!U11=80,1,POWER((80-0.0058*('Used data'!U11-80)^2+0.2781*('Used data'!U11-80)-0.2343)/80,1.5)))</f>
        <v/>
      </c>
      <c r="Z11" s="6" t="str">
        <f>IF('Used data'!I11="No","",IF('Used data'!U11=80,1,POWER((80-0.0058*('Used data'!U11-80)^2+0.2781*('Used data'!U11-80)-0.2343)/80,4.6)))</f>
        <v/>
      </c>
      <c r="AA11" s="6" t="str">
        <f>IF('Used data'!I11="No","",IF('Used data'!U11=80,1,POWER((80-0.0058*('Used data'!U11-80)^2+0.2781*('Used data'!U11-80)-0.2343)/80,3.5)))</f>
        <v/>
      </c>
      <c r="AB11" s="6" t="str">
        <f>IF('Used data'!I11="No","",IF('Used data'!U11=80,1,POWER((80-0.0058*('Used data'!U11-80)^2+0.2781*('Used data'!U11-80)-0.2343)/80,1.4)))</f>
        <v/>
      </c>
      <c r="AC11" s="6"/>
      <c r="AD11" s="7" t="str">
        <f>IF('Used data'!I11="No","",EXP(-10.0958)*POWER(H11,0.8138))</f>
        <v/>
      </c>
      <c r="AE11" s="7" t="str">
        <f>IF('Used data'!I11="No","",EXP(-9.9896)*POWER(H11,0.8381))</f>
        <v/>
      </c>
      <c r="AF11" s="7" t="str">
        <f>IF('Used data'!I11="No","",EXP(-12.5826)*POWER(H11,1.148))</f>
        <v/>
      </c>
      <c r="AG11" s="7" t="str">
        <f>IF('Used data'!I11="No","",EXP(-11.3408)*POWER(H11,0.7373))</f>
        <v/>
      </c>
      <c r="AH11" s="7" t="str">
        <f>IF('Used data'!I11="No","",EXP(-10.8985)*POWER(H11,0.841))</f>
        <v/>
      </c>
      <c r="AI11" s="7" t="str">
        <f>IF('Used data'!I11="No","",EXP(-12.4273)*POWER(H11,1.0197))</f>
        <v/>
      </c>
      <c r="AJ11" s="9" t="str">
        <f>IF('Used data'!I11="No","",SUM(AD11:AE11)*740934+AG11*29492829+AH11*4654307+AI11*608667)</f>
        <v/>
      </c>
    </row>
    <row r="12" spans="1:36" x14ac:dyDescent="0.3">
      <c r="A12" s="4" t="str">
        <f>IF('Input data'!A18="","",'Input data'!A18)</f>
        <v/>
      </c>
      <c r="B12" s="4" t="str">
        <f>IF('Input data'!B18="","",'Input data'!B18)</f>
        <v/>
      </c>
      <c r="C12" s="4" t="str">
        <f>IF('Input data'!C18="","",'Input data'!C18)</f>
        <v/>
      </c>
      <c r="D12" s="4" t="str">
        <f>IF('Input data'!D18="","",'Input data'!D18)</f>
        <v/>
      </c>
      <c r="E12" s="4" t="str">
        <f>IF('Input data'!E18="","",'Input data'!E18)</f>
        <v/>
      </c>
      <c r="F12" s="4" t="str">
        <f>IF('Input data'!F18="","",'Input data'!F18)</f>
        <v/>
      </c>
      <c r="G12" s="20" t="str">
        <f>IF('Input data'!G18=0,"",'Input data'!G18)</f>
        <v/>
      </c>
      <c r="H12" s="9" t="str">
        <f>IF('Input data'!H18="","",'Input data'!H18)</f>
        <v/>
      </c>
      <c r="I12" s="6" t="str">
        <f>IF('Used data'!I12="No","",IF('Used data'!L12&lt;10,1.1-'Used data'!L12*0.01,IF('Used data'!L12&lt;120,POWER(1.003,'Used data'!L12)/POWER(1.003,10),1.4)))</f>
        <v/>
      </c>
      <c r="J12" s="6" t="str">
        <f>IF('Used data'!I12="No","",IF('Used data'!M12&gt;9,1.41,IF('Used data'!M12&lt;2,0.96+'Used data'!M12*0.02,POWER(1.05,'Used data'!M12)/POWER(1.05,2))))</f>
        <v/>
      </c>
      <c r="K12" s="6" t="str">
        <f>IF('Used data'!I12="No","",IF('Used data'!M12&gt;9,1.15,IF('Used data'!M12&lt;2,0.98+'Used data'!M12*0.01,POWER(1.02,'Used data'!M12)/POWER(1.02,2))))</f>
        <v/>
      </c>
      <c r="L12" s="6" t="str">
        <f>IF('Used data'!I12="No","",IF('Used data'!N12="Partly",0.9,IF('Used data'!N12="Yes",0.75,1)))</f>
        <v/>
      </c>
      <c r="M12" s="6" t="str">
        <f>IF('Used data'!I12="No","",IF('Used data'!N12="Partly",0.97,IF('Used data'!N12="Yes",0.95,1)))</f>
        <v/>
      </c>
      <c r="N12" s="6" t="str">
        <f>IF('Used data'!I12="No","",IF('Used data'!O12&gt;4.25,1.06,IF('Used data'!O12&lt;3.75,1.84-'Used data'!O12*0.24,0.04+'Used data'!O12*0.24)))</f>
        <v/>
      </c>
      <c r="O12" s="6" t="str">
        <f>IF('Used data'!I12="No","",IF('Used data'!P12&gt;1.99,0.81,IF('Used data'!P12&lt;0.2,1.12,1.05-'Used data'!P12*0.1)))</f>
        <v/>
      </c>
      <c r="P12" s="6" t="str">
        <f>IF('Used data'!I12="No","",IF('Used data'!Q12&gt;3,0.96,IF('Used data'!Q12&lt;2,1.12-0.06*'Used data'!Q12,1.08-0.04*'Used data'!Q12)))</f>
        <v/>
      </c>
      <c r="Q12" s="6" t="str">
        <f>IF('Used data'!I12="No","",IF('Used data'!R12="Yes",0.91,1))</f>
        <v/>
      </c>
      <c r="R12" s="6" t="str">
        <f>IF('Used data'!I12="No","",IF('Used data'!R12="Yes",0.96,1))</f>
        <v/>
      </c>
      <c r="S12" s="6" t="str">
        <f>IF('Used data'!I12="No","",IF('Used data'!R12="Yes",0.82,1))</f>
        <v/>
      </c>
      <c r="T12" s="6" t="str">
        <f>IF('Used data'!I12="No","",IF('Used data'!R12="Yes",0.9,1))</f>
        <v/>
      </c>
      <c r="U12" s="6" t="str">
        <f>IF('Used data'!I12="No","",IF('Used data'!R12="Yes",0.93,1))</f>
        <v/>
      </c>
      <c r="V12" s="6" t="str">
        <f>IF('Used data'!I12="No","",IF('Used data'!S12="Yes",0.85,1))</f>
        <v/>
      </c>
      <c r="W12" s="6" t="str">
        <f>IF('Used data'!I12="No","",IF('Used data'!T12&gt;5,1.4,1+0.08*'Used data'!T12))</f>
        <v/>
      </c>
      <c r="X12" s="6" t="str">
        <f>IF('Used data'!I12="No","",IF('Used data'!U12=80,1,POWER((80-0.0058*('Used data'!U12-80)^2+0.2781*('Used data'!U12-80)-0.2343)/80,1.6)))</f>
        <v/>
      </c>
      <c r="Y12" s="6" t="str">
        <f>IF('Used data'!I12="No","",IF('Used data'!U12=80,1,POWER((80-0.0058*('Used data'!U12-80)^2+0.2781*('Used data'!U12-80)-0.2343)/80,1.5)))</f>
        <v/>
      </c>
      <c r="Z12" s="6" t="str">
        <f>IF('Used data'!I12="No","",IF('Used data'!U12=80,1,POWER((80-0.0058*('Used data'!U12-80)^2+0.2781*('Used data'!U12-80)-0.2343)/80,4.6)))</f>
        <v/>
      </c>
      <c r="AA12" s="6" t="str">
        <f>IF('Used data'!I12="No","",IF('Used data'!U12=80,1,POWER((80-0.0058*('Used data'!U12-80)^2+0.2781*('Used data'!U12-80)-0.2343)/80,3.5)))</f>
        <v/>
      </c>
      <c r="AB12" s="6" t="str">
        <f>IF('Used data'!I12="No","",IF('Used data'!U12=80,1,POWER((80-0.0058*('Used data'!U12-80)^2+0.2781*('Used data'!U12-80)-0.2343)/80,1.4)))</f>
        <v/>
      </c>
      <c r="AC12" s="6"/>
      <c r="AD12" s="7" t="str">
        <f>IF('Used data'!I12="No","",EXP(-10.0958)*POWER(H12,0.8138))</f>
        <v/>
      </c>
      <c r="AE12" s="7" t="str">
        <f>IF('Used data'!I12="No","",EXP(-9.9896)*POWER(H12,0.8381))</f>
        <v/>
      </c>
      <c r="AF12" s="7" t="str">
        <f>IF('Used data'!I12="No","",EXP(-12.5826)*POWER(H12,1.148))</f>
        <v/>
      </c>
      <c r="AG12" s="7" t="str">
        <f>IF('Used data'!I12="No","",EXP(-11.3408)*POWER(H12,0.7373))</f>
        <v/>
      </c>
      <c r="AH12" s="7" t="str">
        <f>IF('Used data'!I12="No","",EXP(-10.8985)*POWER(H12,0.841))</f>
        <v/>
      </c>
      <c r="AI12" s="7" t="str">
        <f>IF('Used data'!I12="No","",EXP(-12.4273)*POWER(H12,1.0197))</f>
        <v/>
      </c>
      <c r="AJ12" s="9" t="str">
        <f>IF('Used data'!I12="No","",SUM(AD12:AE12)*740934+AG12*29492829+AH12*4654307+AI12*608667)</f>
        <v/>
      </c>
    </row>
    <row r="13" spans="1:36" x14ac:dyDescent="0.3">
      <c r="A13" s="4" t="str">
        <f>IF('Input data'!A19="","",'Input data'!A19)</f>
        <v/>
      </c>
      <c r="B13" s="4" t="str">
        <f>IF('Input data'!B19="","",'Input data'!B19)</f>
        <v/>
      </c>
      <c r="C13" s="4" t="str">
        <f>IF('Input data'!C19="","",'Input data'!C19)</f>
        <v/>
      </c>
      <c r="D13" s="4" t="str">
        <f>IF('Input data'!D19="","",'Input data'!D19)</f>
        <v/>
      </c>
      <c r="E13" s="4" t="str">
        <f>IF('Input data'!E19="","",'Input data'!E19)</f>
        <v/>
      </c>
      <c r="F13" s="4" t="str">
        <f>IF('Input data'!F19="","",'Input data'!F19)</f>
        <v/>
      </c>
      <c r="G13" s="20" t="str">
        <f>IF('Input data'!G19=0,"",'Input data'!G19)</f>
        <v/>
      </c>
      <c r="H13" s="9" t="str">
        <f>IF('Input data'!H19="","",'Input data'!H19)</f>
        <v/>
      </c>
      <c r="I13" s="6" t="str">
        <f>IF('Used data'!I13="No","",IF('Used data'!L13&lt;10,1.1-'Used data'!L13*0.01,IF('Used data'!L13&lt;120,POWER(1.003,'Used data'!L13)/POWER(1.003,10),1.4)))</f>
        <v/>
      </c>
      <c r="J13" s="6" t="str">
        <f>IF('Used data'!I13="No","",IF('Used data'!M13&gt;9,1.41,IF('Used data'!M13&lt;2,0.96+'Used data'!M13*0.02,POWER(1.05,'Used data'!M13)/POWER(1.05,2))))</f>
        <v/>
      </c>
      <c r="K13" s="6" t="str">
        <f>IF('Used data'!I13="No","",IF('Used data'!M13&gt;9,1.15,IF('Used data'!M13&lt;2,0.98+'Used data'!M13*0.01,POWER(1.02,'Used data'!M13)/POWER(1.02,2))))</f>
        <v/>
      </c>
      <c r="L13" s="6" t="str">
        <f>IF('Used data'!I13="No","",IF('Used data'!N13="Partly",0.9,IF('Used data'!N13="Yes",0.75,1)))</f>
        <v/>
      </c>
      <c r="M13" s="6" t="str">
        <f>IF('Used data'!I13="No","",IF('Used data'!N13="Partly",0.97,IF('Used data'!N13="Yes",0.95,1)))</f>
        <v/>
      </c>
      <c r="N13" s="6" t="str">
        <f>IF('Used data'!I13="No","",IF('Used data'!O13&gt;4.25,1.06,IF('Used data'!O13&lt;3.75,1.84-'Used data'!O13*0.24,0.04+'Used data'!O13*0.24)))</f>
        <v/>
      </c>
      <c r="O13" s="6" t="str">
        <f>IF('Used data'!I13="No","",IF('Used data'!P13&gt;1.99,0.81,IF('Used data'!P13&lt;0.2,1.12,1.05-'Used data'!P13*0.1)))</f>
        <v/>
      </c>
      <c r="P13" s="6" t="str">
        <f>IF('Used data'!I13="No","",IF('Used data'!Q13&gt;3,0.96,IF('Used data'!Q13&lt;2,1.12-0.06*'Used data'!Q13,1.08-0.04*'Used data'!Q13)))</f>
        <v/>
      </c>
      <c r="Q13" s="6" t="str">
        <f>IF('Used data'!I13="No","",IF('Used data'!R13="Yes",0.91,1))</f>
        <v/>
      </c>
      <c r="R13" s="6" t="str">
        <f>IF('Used data'!I13="No","",IF('Used data'!R13="Yes",0.96,1))</f>
        <v/>
      </c>
      <c r="S13" s="6" t="str">
        <f>IF('Used data'!I13="No","",IF('Used data'!R13="Yes",0.82,1))</f>
        <v/>
      </c>
      <c r="T13" s="6" t="str">
        <f>IF('Used data'!I13="No","",IF('Used data'!R13="Yes",0.9,1))</f>
        <v/>
      </c>
      <c r="U13" s="6" t="str">
        <f>IF('Used data'!I13="No","",IF('Used data'!R13="Yes",0.93,1))</f>
        <v/>
      </c>
      <c r="V13" s="6" t="str">
        <f>IF('Used data'!I13="No","",IF('Used data'!S13="Yes",0.85,1))</f>
        <v/>
      </c>
      <c r="W13" s="6" t="str">
        <f>IF('Used data'!I13="No","",IF('Used data'!T13&gt;5,1.4,1+0.08*'Used data'!T13))</f>
        <v/>
      </c>
      <c r="X13" s="6" t="str">
        <f>IF('Used data'!I13="No","",IF('Used data'!U13=80,1,POWER((80-0.0058*('Used data'!U13-80)^2+0.2781*('Used data'!U13-80)-0.2343)/80,1.6)))</f>
        <v/>
      </c>
      <c r="Y13" s="6" t="str">
        <f>IF('Used data'!I13="No","",IF('Used data'!U13=80,1,POWER((80-0.0058*('Used data'!U13-80)^2+0.2781*('Used data'!U13-80)-0.2343)/80,1.5)))</f>
        <v/>
      </c>
      <c r="Z13" s="6" t="str">
        <f>IF('Used data'!I13="No","",IF('Used data'!U13=80,1,POWER((80-0.0058*('Used data'!U13-80)^2+0.2781*('Used data'!U13-80)-0.2343)/80,4.6)))</f>
        <v/>
      </c>
      <c r="AA13" s="6" t="str">
        <f>IF('Used data'!I13="No","",IF('Used data'!U13=80,1,POWER((80-0.0058*('Used data'!U13-80)^2+0.2781*('Used data'!U13-80)-0.2343)/80,3.5)))</f>
        <v/>
      </c>
      <c r="AB13" s="6" t="str">
        <f>IF('Used data'!I13="No","",IF('Used data'!U13=80,1,POWER((80-0.0058*('Used data'!U13-80)^2+0.2781*('Used data'!U13-80)-0.2343)/80,1.4)))</f>
        <v/>
      </c>
      <c r="AC13" s="6"/>
      <c r="AD13" s="7" t="str">
        <f>IF('Used data'!I13="No","",EXP(-10.0958)*POWER(H13,0.8138))</f>
        <v/>
      </c>
      <c r="AE13" s="7" t="str">
        <f>IF('Used data'!I13="No","",EXP(-9.9896)*POWER(H13,0.8381))</f>
        <v/>
      </c>
      <c r="AF13" s="7" t="str">
        <f>IF('Used data'!I13="No","",EXP(-12.5826)*POWER(H13,1.148))</f>
        <v/>
      </c>
      <c r="AG13" s="7" t="str">
        <f>IF('Used data'!I13="No","",EXP(-11.3408)*POWER(H13,0.7373))</f>
        <v/>
      </c>
      <c r="AH13" s="7" t="str">
        <f>IF('Used data'!I13="No","",EXP(-10.8985)*POWER(H13,0.841))</f>
        <v/>
      </c>
      <c r="AI13" s="7" t="str">
        <f>IF('Used data'!I13="No","",EXP(-12.4273)*POWER(H13,1.0197))</f>
        <v/>
      </c>
      <c r="AJ13" s="9" t="str">
        <f>IF('Used data'!I13="No","",SUM(AD13:AE13)*740934+AG13*29492829+AH13*4654307+AI13*608667)</f>
        <v/>
      </c>
    </row>
    <row r="14" spans="1:36" x14ac:dyDescent="0.3">
      <c r="A14" s="4" t="str">
        <f>IF('Input data'!A20="","",'Input data'!A20)</f>
        <v/>
      </c>
      <c r="B14" s="4" t="str">
        <f>IF('Input data'!B20="","",'Input data'!B20)</f>
        <v/>
      </c>
      <c r="C14" s="4" t="str">
        <f>IF('Input data'!C20="","",'Input data'!C20)</f>
        <v/>
      </c>
      <c r="D14" s="4" t="str">
        <f>IF('Input data'!D20="","",'Input data'!D20)</f>
        <v/>
      </c>
      <c r="E14" s="4" t="str">
        <f>IF('Input data'!E20="","",'Input data'!E20)</f>
        <v/>
      </c>
      <c r="F14" s="4" t="str">
        <f>IF('Input data'!F20="","",'Input data'!F20)</f>
        <v/>
      </c>
      <c r="G14" s="20" t="str">
        <f>IF('Input data'!G20=0,"",'Input data'!G20)</f>
        <v/>
      </c>
      <c r="H14" s="9" t="str">
        <f>IF('Input data'!H20="","",'Input data'!H20)</f>
        <v/>
      </c>
      <c r="I14" s="6" t="str">
        <f>IF('Used data'!I14="No","",IF('Used data'!L14&lt;10,1.1-'Used data'!L14*0.01,IF('Used data'!L14&lt;120,POWER(1.003,'Used data'!L14)/POWER(1.003,10),1.4)))</f>
        <v/>
      </c>
      <c r="J14" s="6" t="str">
        <f>IF('Used data'!I14="No","",IF('Used data'!M14&gt;9,1.41,IF('Used data'!M14&lt;2,0.96+'Used data'!M14*0.02,POWER(1.05,'Used data'!M14)/POWER(1.05,2))))</f>
        <v/>
      </c>
      <c r="K14" s="6" t="str">
        <f>IF('Used data'!I14="No","",IF('Used data'!M14&gt;9,1.15,IF('Used data'!M14&lt;2,0.98+'Used data'!M14*0.01,POWER(1.02,'Used data'!M14)/POWER(1.02,2))))</f>
        <v/>
      </c>
      <c r="L14" s="6" t="str">
        <f>IF('Used data'!I14="No","",IF('Used data'!N14="Partly",0.9,IF('Used data'!N14="Yes",0.75,1)))</f>
        <v/>
      </c>
      <c r="M14" s="6" t="str">
        <f>IF('Used data'!I14="No","",IF('Used data'!N14="Partly",0.97,IF('Used data'!N14="Yes",0.95,1)))</f>
        <v/>
      </c>
      <c r="N14" s="6" t="str">
        <f>IF('Used data'!I14="No","",IF('Used data'!O14&gt;4.25,1.06,IF('Used data'!O14&lt;3.75,1.84-'Used data'!O14*0.24,0.04+'Used data'!O14*0.24)))</f>
        <v/>
      </c>
      <c r="O14" s="6" t="str">
        <f>IF('Used data'!I14="No","",IF('Used data'!P14&gt;1.99,0.81,IF('Used data'!P14&lt;0.2,1.12,1.05-'Used data'!P14*0.1)))</f>
        <v/>
      </c>
      <c r="P14" s="6" t="str">
        <f>IF('Used data'!I14="No","",IF('Used data'!Q14&gt;3,0.96,IF('Used data'!Q14&lt;2,1.12-0.06*'Used data'!Q14,1.08-0.04*'Used data'!Q14)))</f>
        <v/>
      </c>
      <c r="Q14" s="6" t="str">
        <f>IF('Used data'!I14="No","",IF('Used data'!R14="Yes",0.91,1))</f>
        <v/>
      </c>
      <c r="R14" s="6" t="str">
        <f>IF('Used data'!I14="No","",IF('Used data'!R14="Yes",0.96,1))</f>
        <v/>
      </c>
      <c r="S14" s="6" t="str">
        <f>IF('Used data'!I14="No","",IF('Used data'!R14="Yes",0.82,1))</f>
        <v/>
      </c>
      <c r="T14" s="6" t="str">
        <f>IF('Used data'!I14="No","",IF('Used data'!R14="Yes",0.9,1))</f>
        <v/>
      </c>
      <c r="U14" s="6" t="str">
        <f>IF('Used data'!I14="No","",IF('Used data'!R14="Yes",0.93,1))</f>
        <v/>
      </c>
      <c r="V14" s="6" t="str">
        <f>IF('Used data'!I14="No","",IF('Used data'!S14="Yes",0.85,1))</f>
        <v/>
      </c>
      <c r="W14" s="6" t="str">
        <f>IF('Used data'!I14="No","",IF('Used data'!T14&gt;5,1.4,1+0.08*'Used data'!T14))</f>
        <v/>
      </c>
      <c r="X14" s="6" t="str">
        <f>IF('Used data'!I14="No","",IF('Used data'!U14=80,1,POWER((80-0.0058*('Used data'!U14-80)^2+0.2781*('Used data'!U14-80)-0.2343)/80,1.6)))</f>
        <v/>
      </c>
      <c r="Y14" s="6" t="str">
        <f>IF('Used data'!I14="No","",IF('Used data'!U14=80,1,POWER((80-0.0058*('Used data'!U14-80)^2+0.2781*('Used data'!U14-80)-0.2343)/80,1.5)))</f>
        <v/>
      </c>
      <c r="Z14" s="6" t="str">
        <f>IF('Used data'!I14="No","",IF('Used data'!U14=80,1,POWER((80-0.0058*('Used data'!U14-80)^2+0.2781*('Used data'!U14-80)-0.2343)/80,4.6)))</f>
        <v/>
      </c>
      <c r="AA14" s="6" t="str">
        <f>IF('Used data'!I14="No","",IF('Used data'!U14=80,1,POWER((80-0.0058*('Used data'!U14-80)^2+0.2781*('Used data'!U14-80)-0.2343)/80,3.5)))</f>
        <v/>
      </c>
      <c r="AB14" s="6" t="str">
        <f>IF('Used data'!I14="No","",IF('Used data'!U14=80,1,POWER((80-0.0058*('Used data'!U14-80)^2+0.2781*('Used data'!U14-80)-0.2343)/80,1.4)))</f>
        <v/>
      </c>
      <c r="AC14" s="6"/>
      <c r="AD14" s="7" t="str">
        <f>IF('Used data'!I14="No","",EXP(-10.0958)*POWER(H14,0.8138))</f>
        <v/>
      </c>
      <c r="AE14" s="7" t="str">
        <f>IF('Used data'!I14="No","",EXP(-9.9896)*POWER(H14,0.8381))</f>
        <v/>
      </c>
      <c r="AF14" s="7" t="str">
        <f>IF('Used data'!I14="No","",EXP(-12.5826)*POWER(H14,1.148))</f>
        <v/>
      </c>
      <c r="AG14" s="7" t="str">
        <f>IF('Used data'!I14="No","",EXP(-11.3408)*POWER(H14,0.7373))</f>
        <v/>
      </c>
      <c r="AH14" s="7" t="str">
        <f>IF('Used data'!I14="No","",EXP(-10.8985)*POWER(H14,0.841))</f>
        <v/>
      </c>
      <c r="AI14" s="7" t="str">
        <f>IF('Used data'!I14="No","",EXP(-12.4273)*POWER(H14,1.0197))</f>
        <v/>
      </c>
      <c r="AJ14" s="9" t="str">
        <f>IF('Used data'!I14="No","",SUM(AD14:AE14)*740934+AG14*29492829+AH14*4654307+AI14*608667)</f>
        <v/>
      </c>
    </row>
    <row r="15" spans="1:36" x14ac:dyDescent="0.3">
      <c r="A15" s="4" t="str">
        <f>IF('Input data'!A21="","",'Input data'!A21)</f>
        <v/>
      </c>
      <c r="B15" s="4" t="str">
        <f>IF('Input data'!B21="","",'Input data'!B21)</f>
        <v/>
      </c>
      <c r="C15" s="4" t="str">
        <f>IF('Input data'!C21="","",'Input data'!C21)</f>
        <v/>
      </c>
      <c r="D15" s="4" t="str">
        <f>IF('Input data'!D21="","",'Input data'!D21)</f>
        <v/>
      </c>
      <c r="E15" s="4" t="str">
        <f>IF('Input data'!E21="","",'Input data'!E21)</f>
        <v/>
      </c>
      <c r="F15" s="4" t="str">
        <f>IF('Input data'!F21="","",'Input data'!F21)</f>
        <v/>
      </c>
      <c r="G15" s="20" t="str">
        <f>IF('Input data'!G21=0,"",'Input data'!G21)</f>
        <v/>
      </c>
      <c r="H15" s="9" t="str">
        <f>IF('Input data'!H21="","",'Input data'!H21)</f>
        <v/>
      </c>
      <c r="I15" s="6" t="str">
        <f>IF('Used data'!I15="No","",IF('Used data'!L15&lt;10,1.1-'Used data'!L15*0.01,IF('Used data'!L15&lt;120,POWER(1.003,'Used data'!L15)/POWER(1.003,10),1.4)))</f>
        <v/>
      </c>
      <c r="J15" s="6" t="str">
        <f>IF('Used data'!I15="No","",IF('Used data'!M15&gt;9,1.41,IF('Used data'!M15&lt;2,0.96+'Used data'!M15*0.02,POWER(1.05,'Used data'!M15)/POWER(1.05,2))))</f>
        <v/>
      </c>
      <c r="K15" s="6" t="str">
        <f>IF('Used data'!I15="No","",IF('Used data'!M15&gt;9,1.15,IF('Used data'!M15&lt;2,0.98+'Used data'!M15*0.01,POWER(1.02,'Used data'!M15)/POWER(1.02,2))))</f>
        <v/>
      </c>
      <c r="L15" s="6" t="str">
        <f>IF('Used data'!I15="No","",IF('Used data'!N15="Partly",0.9,IF('Used data'!N15="Yes",0.75,1)))</f>
        <v/>
      </c>
      <c r="M15" s="6" t="str">
        <f>IF('Used data'!I15="No","",IF('Used data'!N15="Partly",0.97,IF('Used data'!N15="Yes",0.95,1)))</f>
        <v/>
      </c>
      <c r="N15" s="6" t="str">
        <f>IF('Used data'!I15="No","",IF('Used data'!O15&gt;4.25,1.06,IF('Used data'!O15&lt;3.75,1.84-'Used data'!O15*0.24,0.04+'Used data'!O15*0.24)))</f>
        <v/>
      </c>
      <c r="O15" s="6" t="str">
        <f>IF('Used data'!I15="No","",IF('Used data'!P15&gt;1.99,0.81,IF('Used data'!P15&lt;0.2,1.12,1.05-'Used data'!P15*0.1)))</f>
        <v/>
      </c>
      <c r="P15" s="6" t="str">
        <f>IF('Used data'!I15="No","",IF('Used data'!Q15&gt;3,0.96,IF('Used data'!Q15&lt;2,1.12-0.06*'Used data'!Q15,1.08-0.04*'Used data'!Q15)))</f>
        <v/>
      </c>
      <c r="Q15" s="6" t="str">
        <f>IF('Used data'!I15="No","",IF('Used data'!R15="Yes",0.91,1))</f>
        <v/>
      </c>
      <c r="R15" s="6" t="str">
        <f>IF('Used data'!I15="No","",IF('Used data'!R15="Yes",0.96,1))</f>
        <v/>
      </c>
      <c r="S15" s="6" t="str">
        <f>IF('Used data'!I15="No","",IF('Used data'!R15="Yes",0.82,1))</f>
        <v/>
      </c>
      <c r="T15" s="6" t="str">
        <f>IF('Used data'!I15="No","",IF('Used data'!R15="Yes",0.9,1))</f>
        <v/>
      </c>
      <c r="U15" s="6" t="str">
        <f>IF('Used data'!I15="No","",IF('Used data'!R15="Yes",0.93,1))</f>
        <v/>
      </c>
      <c r="V15" s="6" t="str">
        <f>IF('Used data'!I15="No","",IF('Used data'!S15="Yes",0.85,1))</f>
        <v/>
      </c>
      <c r="W15" s="6" t="str">
        <f>IF('Used data'!I15="No","",IF('Used data'!T15&gt;5,1.4,1+0.08*'Used data'!T15))</f>
        <v/>
      </c>
      <c r="X15" s="6" t="str">
        <f>IF('Used data'!I15="No","",IF('Used data'!U15=80,1,POWER((80-0.0058*('Used data'!U15-80)^2+0.2781*('Used data'!U15-80)-0.2343)/80,1.6)))</f>
        <v/>
      </c>
      <c r="Y15" s="6" t="str">
        <f>IF('Used data'!I15="No","",IF('Used data'!U15=80,1,POWER((80-0.0058*('Used data'!U15-80)^2+0.2781*('Used data'!U15-80)-0.2343)/80,1.5)))</f>
        <v/>
      </c>
      <c r="Z15" s="6" t="str">
        <f>IF('Used data'!I15="No","",IF('Used data'!U15=80,1,POWER((80-0.0058*('Used data'!U15-80)^2+0.2781*('Used data'!U15-80)-0.2343)/80,4.6)))</f>
        <v/>
      </c>
      <c r="AA15" s="6" t="str">
        <f>IF('Used data'!I15="No","",IF('Used data'!U15=80,1,POWER((80-0.0058*('Used data'!U15-80)^2+0.2781*('Used data'!U15-80)-0.2343)/80,3.5)))</f>
        <v/>
      </c>
      <c r="AB15" s="6" t="str">
        <f>IF('Used data'!I15="No","",IF('Used data'!U15=80,1,POWER((80-0.0058*('Used data'!U15-80)^2+0.2781*('Used data'!U15-80)-0.2343)/80,1.4)))</f>
        <v/>
      </c>
      <c r="AC15" s="6"/>
      <c r="AD15" s="7" t="str">
        <f>IF('Used data'!I15="No","",EXP(-10.0958)*POWER(H15,0.8138))</f>
        <v/>
      </c>
      <c r="AE15" s="7" t="str">
        <f>IF('Used data'!I15="No","",EXP(-9.9896)*POWER(H15,0.8381))</f>
        <v/>
      </c>
      <c r="AF15" s="7" t="str">
        <f>IF('Used data'!I15="No","",EXP(-12.5826)*POWER(H15,1.148))</f>
        <v/>
      </c>
      <c r="AG15" s="7" t="str">
        <f>IF('Used data'!I15="No","",EXP(-11.3408)*POWER(H15,0.7373))</f>
        <v/>
      </c>
      <c r="AH15" s="7" t="str">
        <f>IF('Used data'!I15="No","",EXP(-10.8985)*POWER(H15,0.841))</f>
        <v/>
      </c>
      <c r="AI15" s="7" t="str">
        <f>IF('Used data'!I15="No","",EXP(-12.4273)*POWER(H15,1.0197))</f>
        <v/>
      </c>
      <c r="AJ15" s="9" t="str">
        <f>IF('Used data'!I15="No","",SUM(AD15:AE15)*740934+AG15*29492829+AH15*4654307+AI15*608667)</f>
        <v/>
      </c>
    </row>
    <row r="16" spans="1:36" x14ac:dyDescent="0.3">
      <c r="A16" s="4" t="str">
        <f>IF('Input data'!A22="","",'Input data'!A22)</f>
        <v/>
      </c>
      <c r="B16" s="4" t="str">
        <f>IF('Input data'!B22="","",'Input data'!B22)</f>
        <v/>
      </c>
      <c r="C16" s="4" t="str">
        <f>IF('Input data'!C22="","",'Input data'!C22)</f>
        <v/>
      </c>
      <c r="D16" s="4" t="str">
        <f>IF('Input data'!D22="","",'Input data'!D22)</f>
        <v/>
      </c>
      <c r="E16" s="4" t="str">
        <f>IF('Input data'!E22="","",'Input data'!E22)</f>
        <v/>
      </c>
      <c r="F16" s="4" t="str">
        <f>IF('Input data'!F22="","",'Input data'!F22)</f>
        <v/>
      </c>
      <c r="G16" s="20" t="str">
        <f>IF('Input data'!G22=0,"",'Input data'!G22)</f>
        <v/>
      </c>
      <c r="H16" s="9" t="str">
        <f>IF('Input data'!H22="","",'Input data'!H22)</f>
        <v/>
      </c>
      <c r="I16" s="6" t="str">
        <f>IF('Used data'!I16="No","",IF('Used data'!L16&lt;10,1.1-'Used data'!L16*0.01,IF('Used data'!L16&lt;120,POWER(1.003,'Used data'!L16)/POWER(1.003,10),1.4)))</f>
        <v/>
      </c>
      <c r="J16" s="6" t="str">
        <f>IF('Used data'!I16="No","",IF('Used data'!M16&gt;9,1.41,IF('Used data'!M16&lt;2,0.96+'Used data'!M16*0.02,POWER(1.05,'Used data'!M16)/POWER(1.05,2))))</f>
        <v/>
      </c>
      <c r="K16" s="6" t="str">
        <f>IF('Used data'!I16="No","",IF('Used data'!M16&gt;9,1.15,IF('Used data'!M16&lt;2,0.98+'Used data'!M16*0.01,POWER(1.02,'Used data'!M16)/POWER(1.02,2))))</f>
        <v/>
      </c>
      <c r="L16" s="6" t="str">
        <f>IF('Used data'!I16="No","",IF('Used data'!N16="Partly",0.9,IF('Used data'!N16="Yes",0.75,1)))</f>
        <v/>
      </c>
      <c r="M16" s="6" t="str">
        <f>IF('Used data'!I16="No","",IF('Used data'!N16="Partly",0.97,IF('Used data'!N16="Yes",0.95,1)))</f>
        <v/>
      </c>
      <c r="N16" s="6" t="str">
        <f>IF('Used data'!I16="No","",IF('Used data'!O16&gt;4.25,1.06,IF('Used data'!O16&lt;3.75,1.84-'Used data'!O16*0.24,0.04+'Used data'!O16*0.24)))</f>
        <v/>
      </c>
      <c r="O16" s="6" t="str">
        <f>IF('Used data'!I16="No","",IF('Used data'!P16&gt;1.99,0.81,IF('Used data'!P16&lt;0.2,1.12,1.05-'Used data'!P16*0.1)))</f>
        <v/>
      </c>
      <c r="P16" s="6" t="str">
        <f>IF('Used data'!I16="No","",IF('Used data'!Q16&gt;3,0.96,IF('Used data'!Q16&lt;2,1.12-0.06*'Used data'!Q16,1.08-0.04*'Used data'!Q16)))</f>
        <v/>
      </c>
      <c r="Q16" s="6" t="str">
        <f>IF('Used data'!I16="No","",IF('Used data'!R16="Yes",0.91,1))</f>
        <v/>
      </c>
      <c r="R16" s="6" t="str">
        <f>IF('Used data'!I16="No","",IF('Used data'!R16="Yes",0.96,1))</f>
        <v/>
      </c>
      <c r="S16" s="6" t="str">
        <f>IF('Used data'!I16="No","",IF('Used data'!R16="Yes",0.82,1))</f>
        <v/>
      </c>
      <c r="T16" s="6" t="str">
        <f>IF('Used data'!I16="No","",IF('Used data'!R16="Yes",0.9,1))</f>
        <v/>
      </c>
      <c r="U16" s="6" t="str">
        <f>IF('Used data'!I16="No","",IF('Used data'!R16="Yes",0.93,1))</f>
        <v/>
      </c>
      <c r="V16" s="6" t="str">
        <f>IF('Used data'!I16="No","",IF('Used data'!S16="Yes",0.85,1))</f>
        <v/>
      </c>
      <c r="W16" s="6" t="str">
        <f>IF('Used data'!I16="No","",IF('Used data'!T16&gt;5,1.4,1+0.08*'Used data'!T16))</f>
        <v/>
      </c>
      <c r="X16" s="6" t="str">
        <f>IF('Used data'!I16="No","",IF('Used data'!U16=80,1,POWER((80-0.0058*('Used data'!U16-80)^2+0.2781*('Used data'!U16-80)-0.2343)/80,1.6)))</f>
        <v/>
      </c>
      <c r="Y16" s="6" t="str">
        <f>IF('Used data'!I16="No","",IF('Used data'!U16=80,1,POWER((80-0.0058*('Used data'!U16-80)^2+0.2781*('Used data'!U16-80)-0.2343)/80,1.5)))</f>
        <v/>
      </c>
      <c r="Z16" s="6" t="str">
        <f>IF('Used data'!I16="No","",IF('Used data'!U16=80,1,POWER((80-0.0058*('Used data'!U16-80)^2+0.2781*('Used data'!U16-80)-0.2343)/80,4.6)))</f>
        <v/>
      </c>
      <c r="AA16" s="6" t="str">
        <f>IF('Used data'!I16="No","",IF('Used data'!U16=80,1,POWER((80-0.0058*('Used data'!U16-80)^2+0.2781*('Used data'!U16-80)-0.2343)/80,3.5)))</f>
        <v/>
      </c>
      <c r="AB16" s="6" t="str">
        <f>IF('Used data'!I16="No","",IF('Used data'!U16=80,1,POWER((80-0.0058*('Used data'!U16-80)^2+0.2781*('Used data'!U16-80)-0.2343)/80,1.4)))</f>
        <v/>
      </c>
      <c r="AC16" s="6"/>
      <c r="AD16" s="7" t="str">
        <f>IF('Used data'!I16="No","",EXP(-10.0958)*POWER(H16,0.8138))</f>
        <v/>
      </c>
      <c r="AE16" s="7" t="str">
        <f>IF('Used data'!I16="No","",EXP(-9.9896)*POWER(H16,0.8381))</f>
        <v/>
      </c>
      <c r="AF16" s="7" t="str">
        <f>IF('Used data'!I16="No","",EXP(-12.5826)*POWER(H16,1.148))</f>
        <v/>
      </c>
      <c r="AG16" s="7" t="str">
        <f>IF('Used data'!I16="No","",EXP(-11.3408)*POWER(H16,0.7373))</f>
        <v/>
      </c>
      <c r="AH16" s="7" t="str">
        <f>IF('Used data'!I16="No","",EXP(-10.8985)*POWER(H16,0.841))</f>
        <v/>
      </c>
      <c r="AI16" s="7" t="str">
        <f>IF('Used data'!I16="No","",EXP(-12.4273)*POWER(H16,1.0197))</f>
        <v/>
      </c>
      <c r="AJ16" s="9" t="str">
        <f>IF('Used data'!I16="No","",SUM(AD16:AE16)*740934+AG16*29492829+AH16*4654307+AI16*608667)</f>
        <v/>
      </c>
    </row>
    <row r="17" spans="1:36" x14ac:dyDescent="0.3">
      <c r="A17" s="4" t="str">
        <f>IF('Input data'!A23="","",'Input data'!A23)</f>
        <v/>
      </c>
      <c r="B17" s="4" t="str">
        <f>IF('Input data'!B23="","",'Input data'!B23)</f>
        <v/>
      </c>
      <c r="C17" s="4" t="str">
        <f>IF('Input data'!C23="","",'Input data'!C23)</f>
        <v/>
      </c>
      <c r="D17" s="4" t="str">
        <f>IF('Input data'!D23="","",'Input data'!D23)</f>
        <v/>
      </c>
      <c r="E17" s="4" t="str">
        <f>IF('Input data'!E23="","",'Input data'!E23)</f>
        <v/>
      </c>
      <c r="F17" s="4" t="str">
        <f>IF('Input data'!F23="","",'Input data'!F23)</f>
        <v/>
      </c>
      <c r="G17" s="20" t="str">
        <f>IF('Input data'!G23=0,"",'Input data'!G23)</f>
        <v/>
      </c>
      <c r="H17" s="9" t="str">
        <f>IF('Input data'!H23="","",'Input data'!H23)</f>
        <v/>
      </c>
      <c r="I17" s="6" t="str">
        <f>IF('Used data'!I17="No","",IF('Used data'!L17&lt;10,1.1-'Used data'!L17*0.01,IF('Used data'!L17&lt;120,POWER(1.003,'Used data'!L17)/POWER(1.003,10),1.4)))</f>
        <v/>
      </c>
      <c r="J17" s="6" t="str">
        <f>IF('Used data'!I17="No","",IF('Used data'!M17&gt;9,1.41,IF('Used data'!M17&lt;2,0.96+'Used data'!M17*0.02,POWER(1.05,'Used data'!M17)/POWER(1.05,2))))</f>
        <v/>
      </c>
      <c r="K17" s="6" t="str">
        <f>IF('Used data'!I17="No","",IF('Used data'!M17&gt;9,1.15,IF('Used data'!M17&lt;2,0.98+'Used data'!M17*0.01,POWER(1.02,'Used data'!M17)/POWER(1.02,2))))</f>
        <v/>
      </c>
      <c r="L17" s="6" t="str">
        <f>IF('Used data'!I17="No","",IF('Used data'!N17="Partly",0.9,IF('Used data'!N17="Yes",0.75,1)))</f>
        <v/>
      </c>
      <c r="M17" s="6" t="str">
        <f>IF('Used data'!I17="No","",IF('Used data'!N17="Partly",0.97,IF('Used data'!N17="Yes",0.95,1)))</f>
        <v/>
      </c>
      <c r="N17" s="6" t="str">
        <f>IF('Used data'!I17="No","",IF('Used data'!O17&gt;4.25,1.06,IF('Used data'!O17&lt;3.75,1.84-'Used data'!O17*0.24,0.04+'Used data'!O17*0.24)))</f>
        <v/>
      </c>
      <c r="O17" s="6" t="str">
        <f>IF('Used data'!I17="No","",IF('Used data'!P17&gt;1.99,0.81,IF('Used data'!P17&lt;0.2,1.12,1.05-'Used data'!P17*0.1)))</f>
        <v/>
      </c>
      <c r="P17" s="6" t="str">
        <f>IF('Used data'!I17="No","",IF('Used data'!Q17&gt;3,0.96,IF('Used data'!Q17&lt;2,1.12-0.06*'Used data'!Q17,1.08-0.04*'Used data'!Q17)))</f>
        <v/>
      </c>
      <c r="Q17" s="6" t="str">
        <f>IF('Used data'!I17="No","",IF('Used data'!R17="Yes",0.91,1))</f>
        <v/>
      </c>
      <c r="R17" s="6" t="str">
        <f>IF('Used data'!I17="No","",IF('Used data'!R17="Yes",0.96,1))</f>
        <v/>
      </c>
      <c r="S17" s="6" t="str">
        <f>IF('Used data'!I17="No","",IF('Used data'!R17="Yes",0.82,1))</f>
        <v/>
      </c>
      <c r="T17" s="6" t="str">
        <f>IF('Used data'!I17="No","",IF('Used data'!R17="Yes",0.9,1))</f>
        <v/>
      </c>
      <c r="U17" s="6" t="str">
        <f>IF('Used data'!I17="No","",IF('Used data'!R17="Yes",0.93,1))</f>
        <v/>
      </c>
      <c r="V17" s="6" t="str">
        <f>IF('Used data'!I17="No","",IF('Used data'!S17="Yes",0.85,1))</f>
        <v/>
      </c>
      <c r="W17" s="6" t="str">
        <f>IF('Used data'!I17="No","",IF('Used data'!T17&gt;5,1.4,1+0.08*'Used data'!T17))</f>
        <v/>
      </c>
      <c r="X17" s="6" t="str">
        <f>IF('Used data'!I17="No","",IF('Used data'!U17=80,1,POWER((80-0.0058*('Used data'!U17-80)^2+0.2781*('Used data'!U17-80)-0.2343)/80,1.6)))</f>
        <v/>
      </c>
      <c r="Y17" s="6" t="str">
        <f>IF('Used data'!I17="No","",IF('Used data'!U17=80,1,POWER((80-0.0058*('Used data'!U17-80)^2+0.2781*('Used data'!U17-80)-0.2343)/80,1.5)))</f>
        <v/>
      </c>
      <c r="Z17" s="6" t="str">
        <f>IF('Used data'!I17="No","",IF('Used data'!U17=80,1,POWER((80-0.0058*('Used data'!U17-80)^2+0.2781*('Used data'!U17-80)-0.2343)/80,4.6)))</f>
        <v/>
      </c>
      <c r="AA17" s="6" t="str">
        <f>IF('Used data'!I17="No","",IF('Used data'!U17=80,1,POWER((80-0.0058*('Used data'!U17-80)^2+0.2781*('Used data'!U17-80)-0.2343)/80,3.5)))</f>
        <v/>
      </c>
      <c r="AB17" s="6" t="str">
        <f>IF('Used data'!I17="No","",IF('Used data'!U17=80,1,POWER((80-0.0058*('Used data'!U17-80)^2+0.2781*('Used data'!U17-80)-0.2343)/80,1.4)))</f>
        <v/>
      </c>
      <c r="AC17" s="6"/>
      <c r="AD17" s="7" t="str">
        <f>IF('Used data'!I17="No","",EXP(-10.0958)*POWER(H17,0.8138))</f>
        <v/>
      </c>
      <c r="AE17" s="7" t="str">
        <f>IF('Used data'!I17="No","",EXP(-9.9896)*POWER(H17,0.8381))</f>
        <v/>
      </c>
      <c r="AF17" s="7" t="str">
        <f>IF('Used data'!I17="No","",EXP(-12.5826)*POWER(H17,1.148))</f>
        <v/>
      </c>
      <c r="AG17" s="7" t="str">
        <f>IF('Used data'!I17="No","",EXP(-11.3408)*POWER(H17,0.7373))</f>
        <v/>
      </c>
      <c r="AH17" s="7" t="str">
        <f>IF('Used data'!I17="No","",EXP(-10.8985)*POWER(H17,0.841))</f>
        <v/>
      </c>
      <c r="AI17" s="7" t="str">
        <f>IF('Used data'!I17="No","",EXP(-12.4273)*POWER(H17,1.0197))</f>
        <v/>
      </c>
      <c r="AJ17" s="9" t="str">
        <f>IF('Used data'!I17="No","",SUM(AD17:AE17)*740934+AG17*29492829+AH17*4654307+AI17*608667)</f>
        <v/>
      </c>
    </row>
    <row r="18" spans="1:36" x14ac:dyDescent="0.3">
      <c r="A18" s="4" t="str">
        <f>IF('Input data'!A24="","",'Input data'!A24)</f>
        <v/>
      </c>
      <c r="B18" s="4" t="str">
        <f>IF('Input data'!B24="","",'Input data'!B24)</f>
        <v/>
      </c>
      <c r="C18" s="4" t="str">
        <f>IF('Input data'!C24="","",'Input data'!C24)</f>
        <v/>
      </c>
      <c r="D18" s="4" t="str">
        <f>IF('Input data'!D24="","",'Input data'!D24)</f>
        <v/>
      </c>
      <c r="E18" s="4" t="str">
        <f>IF('Input data'!E24="","",'Input data'!E24)</f>
        <v/>
      </c>
      <c r="F18" s="4" t="str">
        <f>IF('Input data'!F24="","",'Input data'!F24)</f>
        <v/>
      </c>
      <c r="G18" s="20" t="str">
        <f>IF('Input data'!G24=0,"",'Input data'!G24)</f>
        <v/>
      </c>
      <c r="H18" s="9" t="str">
        <f>IF('Input data'!H24="","",'Input data'!H24)</f>
        <v/>
      </c>
      <c r="I18" s="6" t="str">
        <f>IF('Used data'!I18="No","",IF('Used data'!L18&lt;10,1.1-'Used data'!L18*0.01,IF('Used data'!L18&lt;120,POWER(1.003,'Used data'!L18)/POWER(1.003,10),1.4)))</f>
        <v/>
      </c>
      <c r="J18" s="6" t="str">
        <f>IF('Used data'!I18="No","",IF('Used data'!M18&gt;9,1.41,IF('Used data'!M18&lt;2,0.96+'Used data'!M18*0.02,POWER(1.05,'Used data'!M18)/POWER(1.05,2))))</f>
        <v/>
      </c>
      <c r="K18" s="6" t="str">
        <f>IF('Used data'!I18="No","",IF('Used data'!M18&gt;9,1.15,IF('Used data'!M18&lt;2,0.98+'Used data'!M18*0.01,POWER(1.02,'Used data'!M18)/POWER(1.02,2))))</f>
        <v/>
      </c>
      <c r="L18" s="6" t="str">
        <f>IF('Used data'!I18="No","",IF('Used data'!N18="Partly",0.9,IF('Used data'!N18="Yes",0.75,1)))</f>
        <v/>
      </c>
      <c r="M18" s="6" t="str">
        <f>IF('Used data'!I18="No","",IF('Used data'!N18="Partly",0.97,IF('Used data'!N18="Yes",0.95,1)))</f>
        <v/>
      </c>
      <c r="N18" s="6" t="str">
        <f>IF('Used data'!I18="No","",IF('Used data'!O18&gt;4.25,1.06,IF('Used data'!O18&lt;3.75,1.84-'Used data'!O18*0.24,0.04+'Used data'!O18*0.24)))</f>
        <v/>
      </c>
      <c r="O18" s="6" t="str">
        <f>IF('Used data'!I18="No","",IF('Used data'!P18&gt;1.99,0.81,IF('Used data'!P18&lt;0.2,1.12,1.05-'Used data'!P18*0.1)))</f>
        <v/>
      </c>
      <c r="P18" s="6" t="str">
        <f>IF('Used data'!I18="No","",IF('Used data'!Q18&gt;3,0.96,IF('Used data'!Q18&lt;2,1.12-0.06*'Used data'!Q18,1.08-0.04*'Used data'!Q18)))</f>
        <v/>
      </c>
      <c r="Q18" s="6" t="str">
        <f>IF('Used data'!I18="No","",IF('Used data'!R18="Yes",0.91,1))</f>
        <v/>
      </c>
      <c r="R18" s="6" t="str">
        <f>IF('Used data'!I18="No","",IF('Used data'!R18="Yes",0.96,1))</f>
        <v/>
      </c>
      <c r="S18" s="6" t="str">
        <f>IF('Used data'!I18="No","",IF('Used data'!R18="Yes",0.82,1))</f>
        <v/>
      </c>
      <c r="T18" s="6" t="str">
        <f>IF('Used data'!I18="No","",IF('Used data'!R18="Yes",0.9,1))</f>
        <v/>
      </c>
      <c r="U18" s="6" t="str">
        <f>IF('Used data'!I18="No","",IF('Used data'!R18="Yes",0.93,1))</f>
        <v/>
      </c>
      <c r="V18" s="6" t="str">
        <f>IF('Used data'!I18="No","",IF('Used data'!S18="Yes",0.85,1))</f>
        <v/>
      </c>
      <c r="W18" s="6" t="str">
        <f>IF('Used data'!I18="No","",IF('Used data'!T18&gt;5,1.4,1+0.08*'Used data'!T18))</f>
        <v/>
      </c>
      <c r="X18" s="6" t="str">
        <f>IF('Used data'!I18="No","",IF('Used data'!U18=80,1,POWER((80-0.0058*('Used data'!U18-80)^2+0.2781*('Used data'!U18-80)-0.2343)/80,1.6)))</f>
        <v/>
      </c>
      <c r="Y18" s="6" t="str">
        <f>IF('Used data'!I18="No","",IF('Used data'!U18=80,1,POWER((80-0.0058*('Used data'!U18-80)^2+0.2781*('Used data'!U18-80)-0.2343)/80,1.5)))</f>
        <v/>
      </c>
      <c r="Z18" s="6" t="str">
        <f>IF('Used data'!I18="No","",IF('Used data'!U18=80,1,POWER((80-0.0058*('Used data'!U18-80)^2+0.2781*('Used data'!U18-80)-0.2343)/80,4.6)))</f>
        <v/>
      </c>
      <c r="AA18" s="6" t="str">
        <f>IF('Used data'!I18="No","",IF('Used data'!U18=80,1,POWER((80-0.0058*('Used data'!U18-80)^2+0.2781*('Used data'!U18-80)-0.2343)/80,3.5)))</f>
        <v/>
      </c>
      <c r="AB18" s="6" t="str">
        <f>IF('Used data'!I18="No","",IF('Used data'!U18=80,1,POWER((80-0.0058*('Used data'!U18-80)^2+0.2781*('Used data'!U18-80)-0.2343)/80,1.4)))</f>
        <v/>
      </c>
      <c r="AC18" s="6"/>
      <c r="AD18" s="7" t="str">
        <f>IF('Used data'!I18="No","",EXP(-10.0958)*POWER(H18,0.8138))</f>
        <v/>
      </c>
      <c r="AE18" s="7" t="str">
        <f>IF('Used data'!I18="No","",EXP(-9.9896)*POWER(H18,0.8381))</f>
        <v/>
      </c>
      <c r="AF18" s="7" t="str">
        <f>IF('Used data'!I18="No","",EXP(-12.5826)*POWER(H18,1.148))</f>
        <v/>
      </c>
      <c r="AG18" s="7" t="str">
        <f>IF('Used data'!I18="No","",EXP(-11.3408)*POWER(H18,0.7373))</f>
        <v/>
      </c>
      <c r="AH18" s="7" t="str">
        <f>IF('Used data'!I18="No","",EXP(-10.8985)*POWER(H18,0.841))</f>
        <v/>
      </c>
      <c r="AI18" s="7" t="str">
        <f>IF('Used data'!I18="No","",EXP(-12.4273)*POWER(H18,1.0197))</f>
        <v/>
      </c>
      <c r="AJ18" s="9" t="str">
        <f>IF('Used data'!I18="No","",SUM(AD18:AE18)*740934+AG18*29492829+AH18*4654307+AI18*608667)</f>
        <v/>
      </c>
    </row>
    <row r="19" spans="1:36" x14ac:dyDescent="0.3">
      <c r="A19" s="4" t="str">
        <f>IF('Input data'!A25="","",'Input data'!A25)</f>
        <v/>
      </c>
      <c r="B19" s="4" t="str">
        <f>IF('Input data'!B25="","",'Input data'!B25)</f>
        <v/>
      </c>
      <c r="C19" s="4" t="str">
        <f>IF('Input data'!C25="","",'Input data'!C25)</f>
        <v/>
      </c>
      <c r="D19" s="4" t="str">
        <f>IF('Input data'!D25="","",'Input data'!D25)</f>
        <v/>
      </c>
      <c r="E19" s="4" t="str">
        <f>IF('Input data'!E25="","",'Input data'!E25)</f>
        <v/>
      </c>
      <c r="F19" s="4" t="str">
        <f>IF('Input data'!F25="","",'Input data'!F25)</f>
        <v/>
      </c>
      <c r="G19" s="20" t="str">
        <f>IF('Input data'!G25=0,"",'Input data'!G25)</f>
        <v/>
      </c>
      <c r="H19" s="9" t="str">
        <f>IF('Input data'!H25="","",'Input data'!H25)</f>
        <v/>
      </c>
      <c r="I19" s="6" t="str">
        <f>IF('Used data'!I19="No","",IF('Used data'!L19&lt;10,1.1-'Used data'!L19*0.01,IF('Used data'!L19&lt;120,POWER(1.003,'Used data'!L19)/POWER(1.003,10),1.4)))</f>
        <v/>
      </c>
      <c r="J19" s="6" t="str">
        <f>IF('Used data'!I19="No","",IF('Used data'!M19&gt;9,1.41,IF('Used data'!M19&lt;2,0.96+'Used data'!M19*0.02,POWER(1.05,'Used data'!M19)/POWER(1.05,2))))</f>
        <v/>
      </c>
      <c r="K19" s="6" t="str">
        <f>IF('Used data'!I19="No","",IF('Used data'!M19&gt;9,1.15,IF('Used data'!M19&lt;2,0.98+'Used data'!M19*0.01,POWER(1.02,'Used data'!M19)/POWER(1.02,2))))</f>
        <v/>
      </c>
      <c r="L19" s="6" t="str">
        <f>IF('Used data'!I19="No","",IF('Used data'!N19="Partly",0.9,IF('Used data'!N19="Yes",0.75,1)))</f>
        <v/>
      </c>
      <c r="M19" s="6" t="str">
        <f>IF('Used data'!I19="No","",IF('Used data'!N19="Partly",0.97,IF('Used data'!N19="Yes",0.95,1)))</f>
        <v/>
      </c>
      <c r="N19" s="6" t="str">
        <f>IF('Used data'!I19="No","",IF('Used data'!O19&gt;4.25,1.06,IF('Used data'!O19&lt;3.75,1.84-'Used data'!O19*0.24,0.04+'Used data'!O19*0.24)))</f>
        <v/>
      </c>
      <c r="O19" s="6" t="str">
        <f>IF('Used data'!I19="No","",IF('Used data'!P19&gt;1.99,0.81,IF('Used data'!P19&lt;0.2,1.12,1.05-'Used data'!P19*0.1)))</f>
        <v/>
      </c>
      <c r="P19" s="6" t="str">
        <f>IF('Used data'!I19="No","",IF('Used data'!Q19&gt;3,0.96,IF('Used data'!Q19&lt;2,1.12-0.06*'Used data'!Q19,1.08-0.04*'Used data'!Q19)))</f>
        <v/>
      </c>
      <c r="Q19" s="6" t="str">
        <f>IF('Used data'!I19="No","",IF('Used data'!R19="Yes",0.91,1))</f>
        <v/>
      </c>
      <c r="R19" s="6" t="str">
        <f>IF('Used data'!I19="No","",IF('Used data'!R19="Yes",0.96,1))</f>
        <v/>
      </c>
      <c r="S19" s="6" t="str">
        <f>IF('Used data'!I19="No","",IF('Used data'!R19="Yes",0.82,1))</f>
        <v/>
      </c>
      <c r="T19" s="6" t="str">
        <f>IF('Used data'!I19="No","",IF('Used data'!R19="Yes",0.9,1))</f>
        <v/>
      </c>
      <c r="U19" s="6" t="str">
        <f>IF('Used data'!I19="No","",IF('Used data'!R19="Yes",0.93,1))</f>
        <v/>
      </c>
      <c r="V19" s="6" t="str">
        <f>IF('Used data'!I19="No","",IF('Used data'!S19="Yes",0.85,1))</f>
        <v/>
      </c>
      <c r="W19" s="6" t="str">
        <f>IF('Used data'!I19="No","",IF('Used data'!T19&gt;5,1.4,1+0.08*'Used data'!T19))</f>
        <v/>
      </c>
      <c r="X19" s="6" t="str">
        <f>IF('Used data'!I19="No","",IF('Used data'!U19=80,1,POWER((80-0.0058*('Used data'!U19-80)^2+0.2781*('Used data'!U19-80)-0.2343)/80,1.6)))</f>
        <v/>
      </c>
      <c r="Y19" s="6" t="str">
        <f>IF('Used data'!I19="No","",IF('Used data'!U19=80,1,POWER((80-0.0058*('Used data'!U19-80)^2+0.2781*('Used data'!U19-80)-0.2343)/80,1.5)))</f>
        <v/>
      </c>
      <c r="Z19" s="6" t="str">
        <f>IF('Used data'!I19="No","",IF('Used data'!U19=80,1,POWER((80-0.0058*('Used data'!U19-80)^2+0.2781*('Used data'!U19-80)-0.2343)/80,4.6)))</f>
        <v/>
      </c>
      <c r="AA19" s="6" t="str">
        <f>IF('Used data'!I19="No","",IF('Used data'!U19=80,1,POWER((80-0.0058*('Used data'!U19-80)^2+0.2781*('Used data'!U19-80)-0.2343)/80,3.5)))</f>
        <v/>
      </c>
      <c r="AB19" s="6" t="str">
        <f>IF('Used data'!I19="No","",IF('Used data'!U19=80,1,POWER((80-0.0058*('Used data'!U19-80)^2+0.2781*('Used data'!U19-80)-0.2343)/80,1.4)))</f>
        <v/>
      </c>
      <c r="AC19" s="6"/>
      <c r="AD19" s="7" t="str">
        <f>IF('Used data'!I19="No","",EXP(-10.0958)*POWER(H19,0.8138))</f>
        <v/>
      </c>
      <c r="AE19" s="7" t="str">
        <f>IF('Used data'!I19="No","",EXP(-9.9896)*POWER(H19,0.8381))</f>
        <v/>
      </c>
      <c r="AF19" s="7" t="str">
        <f>IF('Used data'!I19="No","",EXP(-12.5826)*POWER(H19,1.148))</f>
        <v/>
      </c>
      <c r="AG19" s="7" t="str">
        <f>IF('Used data'!I19="No","",EXP(-11.3408)*POWER(H19,0.7373))</f>
        <v/>
      </c>
      <c r="AH19" s="7" t="str">
        <f>IF('Used data'!I19="No","",EXP(-10.8985)*POWER(H19,0.841))</f>
        <v/>
      </c>
      <c r="AI19" s="7" t="str">
        <f>IF('Used data'!I19="No","",EXP(-12.4273)*POWER(H19,1.0197))</f>
        <v/>
      </c>
      <c r="AJ19" s="9" t="str">
        <f>IF('Used data'!I19="No","",SUM(AD19:AE19)*740934+AG19*29492829+AH19*4654307+AI19*608667)</f>
        <v/>
      </c>
    </row>
    <row r="20" spans="1:36" x14ac:dyDescent="0.3">
      <c r="A20" s="4" t="str">
        <f>IF('Input data'!A26="","",'Input data'!A26)</f>
        <v/>
      </c>
      <c r="B20" s="4" t="str">
        <f>IF('Input data'!B26="","",'Input data'!B26)</f>
        <v/>
      </c>
      <c r="C20" s="4" t="str">
        <f>IF('Input data'!C26="","",'Input data'!C26)</f>
        <v/>
      </c>
      <c r="D20" s="4" t="str">
        <f>IF('Input data'!D26="","",'Input data'!D26)</f>
        <v/>
      </c>
      <c r="E20" s="4" t="str">
        <f>IF('Input data'!E26="","",'Input data'!E26)</f>
        <v/>
      </c>
      <c r="F20" s="4" t="str">
        <f>IF('Input data'!F26="","",'Input data'!F26)</f>
        <v/>
      </c>
      <c r="G20" s="20" t="str">
        <f>IF('Input data'!G26=0,"",'Input data'!G26)</f>
        <v/>
      </c>
      <c r="H20" s="9" t="str">
        <f>IF('Input data'!H26="","",'Input data'!H26)</f>
        <v/>
      </c>
      <c r="I20" s="6" t="str">
        <f>IF('Used data'!I20="No","",IF('Used data'!L20&lt;10,1.1-'Used data'!L20*0.01,IF('Used data'!L20&lt;120,POWER(1.003,'Used data'!L20)/POWER(1.003,10),1.4)))</f>
        <v/>
      </c>
      <c r="J20" s="6" t="str">
        <f>IF('Used data'!I20="No","",IF('Used data'!M20&gt;9,1.41,IF('Used data'!M20&lt;2,0.96+'Used data'!M20*0.02,POWER(1.05,'Used data'!M20)/POWER(1.05,2))))</f>
        <v/>
      </c>
      <c r="K20" s="6" t="str">
        <f>IF('Used data'!I20="No","",IF('Used data'!M20&gt;9,1.15,IF('Used data'!M20&lt;2,0.98+'Used data'!M20*0.01,POWER(1.02,'Used data'!M20)/POWER(1.02,2))))</f>
        <v/>
      </c>
      <c r="L20" s="6" t="str">
        <f>IF('Used data'!I20="No","",IF('Used data'!N20="Partly",0.9,IF('Used data'!N20="Yes",0.75,1)))</f>
        <v/>
      </c>
      <c r="M20" s="6" t="str">
        <f>IF('Used data'!I20="No","",IF('Used data'!N20="Partly",0.97,IF('Used data'!N20="Yes",0.95,1)))</f>
        <v/>
      </c>
      <c r="N20" s="6" t="str">
        <f>IF('Used data'!I20="No","",IF('Used data'!O20&gt;4.25,1.06,IF('Used data'!O20&lt;3.75,1.84-'Used data'!O20*0.24,0.04+'Used data'!O20*0.24)))</f>
        <v/>
      </c>
      <c r="O20" s="6" t="str">
        <f>IF('Used data'!I20="No","",IF('Used data'!P20&gt;1.99,0.81,IF('Used data'!P20&lt;0.2,1.12,1.05-'Used data'!P20*0.1)))</f>
        <v/>
      </c>
      <c r="P20" s="6" t="str">
        <f>IF('Used data'!I20="No","",IF('Used data'!Q20&gt;3,0.96,IF('Used data'!Q20&lt;2,1.12-0.06*'Used data'!Q20,1.08-0.04*'Used data'!Q20)))</f>
        <v/>
      </c>
      <c r="Q20" s="6" t="str">
        <f>IF('Used data'!I20="No","",IF('Used data'!R20="Yes",0.91,1))</f>
        <v/>
      </c>
      <c r="R20" s="6" t="str">
        <f>IF('Used data'!I20="No","",IF('Used data'!R20="Yes",0.96,1))</f>
        <v/>
      </c>
      <c r="S20" s="6" t="str">
        <f>IF('Used data'!I20="No","",IF('Used data'!R20="Yes",0.82,1))</f>
        <v/>
      </c>
      <c r="T20" s="6" t="str">
        <f>IF('Used data'!I20="No","",IF('Used data'!R20="Yes",0.9,1))</f>
        <v/>
      </c>
      <c r="U20" s="6" t="str">
        <f>IF('Used data'!I20="No","",IF('Used data'!R20="Yes",0.93,1))</f>
        <v/>
      </c>
      <c r="V20" s="6" t="str">
        <f>IF('Used data'!I20="No","",IF('Used data'!S20="Yes",0.85,1))</f>
        <v/>
      </c>
      <c r="W20" s="6" t="str">
        <f>IF('Used data'!I20="No","",IF('Used data'!T20&gt;5,1.4,1+0.08*'Used data'!T20))</f>
        <v/>
      </c>
      <c r="X20" s="6" t="str">
        <f>IF('Used data'!I20="No","",IF('Used data'!U20=80,1,POWER((80-0.0058*('Used data'!U20-80)^2+0.2781*('Used data'!U20-80)-0.2343)/80,1.6)))</f>
        <v/>
      </c>
      <c r="Y20" s="6" t="str">
        <f>IF('Used data'!I20="No","",IF('Used data'!U20=80,1,POWER((80-0.0058*('Used data'!U20-80)^2+0.2781*('Used data'!U20-80)-0.2343)/80,1.5)))</f>
        <v/>
      </c>
      <c r="Z20" s="6" t="str">
        <f>IF('Used data'!I20="No","",IF('Used data'!U20=80,1,POWER((80-0.0058*('Used data'!U20-80)^2+0.2781*('Used data'!U20-80)-0.2343)/80,4.6)))</f>
        <v/>
      </c>
      <c r="AA20" s="6" t="str">
        <f>IF('Used data'!I20="No","",IF('Used data'!U20=80,1,POWER((80-0.0058*('Used data'!U20-80)^2+0.2781*('Used data'!U20-80)-0.2343)/80,3.5)))</f>
        <v/>
      </c>
      <c r="AB20" s="6" t="str">
        <f>IF('Used data'!I20="No","",IF('Used data'!U20=80,1,POWER((80-0.0058*('Used data'!U20-80)^2+0.2781*('Used data'!U20-80)-0.2343)/80,1.4)))</f>
        <v/>
      </c>
      <c r="AC20" s="6"/>
      <c r="AD20" s="7" t="str">
        <f>IF('Used data'!I20="No","",EXP(-10.0958)*POWER(H20,0.8138))</f>
        <v/>
      </c>
      <c r="AE20" s="7" t="str">
        <f>IF('Used data'!I20="No","",EXP(-9.9896)*POWER(H20,0.8381))</f>
        <v/>
      </c>
      <c r="AF20" s="7" t="str">
        <f>IF('Used data'!I20="No","",EXP(-12.5826)*POWER(H20,1.148))</f>
        <v/>
      </c>
      <c r="AG20" s="7" t="str">
        <f>IF('Used data'!I20="No","",EXP(-11.3408)*POWER(H20,0.7373))</f>
        <v/>
      </c>
      <c r="AH20" s="7" t="str">
        <f>IF('Used data'!I20="No","",EXP(-10.8985)*POWER(H20,0.841))</f>
        <v/>
      </c>
      <c r="AI20" s="7" t="str">
        <f>IF('Used data'!I20="No","",EXP(-12.4273)*POWER(H20,1.0197))</f>
        <v/>
      </c>
      <c r="AJ20" s="9" t="str">
        <f>IF('Used data'!I20="No","",SUM(AD20:AE20)*740934+AG20*29492829+AH20*4654307+AI20*608667)</f>
        <v/>
      </c>
    </row>
    <row r="21" spans="1:36" x14ac:dyDescent="0.3">
      <c r="A21" s="4" t="str">
        <f>IF('Input data'!A27="","",'Input data'!A27)</f>
        <v/>
      </c>
      <c r="B21" s="4" t="str">
        <f>IF('Input data'!B27="","",'Input data'!B27)</f>
        <v/>
      </c>
      <c r="C21" s="4" t="str">
        <f>IF('Input data'!C27="","",'Input data'!C27)</f>
        <v/>
      </c>
      <c r="D21" s="4" t="str">
        <f>IF('Input data'!D27="","",'Input data'!D27)</f>
        <v/>
      </c>
      <c r="E21" s="4" t="str">
        <f>IF('Input data'!E27="","",'Input data'!E27)</f>
        <v/>
      </c>
      <c r="F21" s="4" t="str">
        <f>IF('Input data'!F27="","",'Input data'!F27)</f>
        <v/>
      </c>
      <c r="G21" s="20" t="str">
        <f>IF('Input data'!G27=0,"",'Input data'!G27)</f>
        <v/>
      </c>
      <c r="H21" s="9" t="str">
        <f>IF('Input data'!H27="","",'Input data'!H27)</f>
        <v/>
      </c>
      <c r="I21" s="6" t="str">
        <f>IF('Used data'!I21="No","",IF('Used data'!L21&lt;10,1.1-'Used data'!L21*0.01,IF('Used data'!L21&lt;120,POWER(1.003,'Used data'!L21)/POWER(1.003,10),1.4)))</f>
        <v/>
      </c>
      <c r="J21" s="6" t="str">
        <f>IF('Used data'!I21="No","",IF('Used data'!M21&gt;9,1.41,IF('Used data'!M21&lt;2,0.96+'Used data'!M21*0.02,POWER(1.05,'Used data'!M21)/POWER(1.05,2))))</f>
        <v/>
      </c>
      <c r="K21" s="6" t="str">
        <f>IF('Used data'!I21="No","",IF('Used data'!M21&gt;9,1.15,IF('Used data'!M21&lt;2,0.98+'Used data'!M21*0.01,POWER(1.02,'Used data'!M21)/POWER(1.02,2))))</f>
        <v/>
      </c>
      <c r="L21" s="6" t="str">
        <f>IF('Used data'!I21="No","",IF('Used data'!N21="Partly",0.9,IF('Used data'!N21="Yes",0.75,1)))</f>
        <v/>
      </c>
      <c r="M21" s="6" t="str">
        <f>IF('Used data'!I21="No","",IF('Used data'!N21="Partly",0.97,IF('Used data'!N21="Yes",0.95,1)))</f>
        <v/>
      </c>
      <c r="N21" s="6" t="str">
        <f>IF('Used data'!I21="No","",IF('Used data'!O21&gt;4.25,1.06,IF('Used data'!O21&lt;3.75,1.84-'Used data'!O21*0.24,0.04+'Used data'!O21*0.24)))</f>
        <v/>
      </c>
      <c r="O21" s="6" t="str">
        <f>IF('Used data'!I21="No","",IF('Used data'!P21&gt;1.99,0.81,IF('Used data'!P21&lt;0.2,1.12,1.05-'Used data'!P21*0.1)))</f>
        <v/>
      </c>
      <c r="P21" s="6" t="str">
        <f>IF('Used data'!I21="No","",IF('Used data'!Q21&gt;3,0.96,IF('Used data'!Q21&lt;2,1.12-0.06*'Used data'!Q21,1.08-0.04*'Used data'!Q21)))</f>
        <v/>
      </c>
      <c r="Q21" s="6" t="str">
        <f>IF('Used data'!I21="No","",IF('Used data'!R21="Yes",0.91,1))</f>
        <v/>
      </c>
      <c r="R21" s="6" t="str">
        <f>IF('Used data'!I21="No","",IF('Used data'!R21="Yes",0.96,1))</f>
        <v/>
      </c>
      <c r="S21" s="6" t="str">
        <f>IF('Used data'!I21="No","",IF('Used data'!R21="Yes",0.82,1))</f>
        <v/>
      </c>
      <c r="T21" s="6" t="str">
        <f>IF('Used data'!I21="No","",IF('Used data'!R21="Yes",0.9,1))</f>
        <v/>
      </c>
      <c r="U21" s="6" t="str">
        <f>IF('Used data'!I21="No","",IF('Used data'!R21="Yes",0.93,1))</f>
        <v/>
      </c>
      <c r="V21" s="6" t="str">
        <f>IF('Used data'!I21="No","",IF('Used data'!S21="Yes",0.85,1))</f>
        <v/>
      </c>
      <c r="W21" s="6" t="str">
        <f>IF('Used data'!I21="No","",IF('Used data'!T21&gt;5,1.4,1+0.08*'Used data'!T21))</f>
        <v/>
      </c>
      <c r="X21" s="6" t="str">
        <f>IF('Used data'!I21="No","",IF('Used data'!U21=80,1,POWER((80-0.0058*('Used data'!U21-80)^2+0.2781*('Used data'!U21-80)-0.2343)/80,1.6)))</f>
        <v/>
      </c>
      <c r="Y21" s="6" t="str">
        <f>IF('Used data'!I21="No","",IF('Used data'!U21=80,1,POWER((80-0.0058*('Used data'!U21-80)^2+0.2781*('Used data'!U21-80)-0.2343)/80,1.5)))</f>
        <v/>
      </c>
      <c r="Z21" s="6" t="str">
        <f>IF('Used data'!I21="No","",IF('Used data'!U21=80,1,POWER((80-0.0058*('Used data'!U21-80)^2+0.2781*('Used data'!U21-80)-0.2343)/80,4.6)))</f>
        <v/>
      </c>
      <c r="AA21" s="6" t="str">
        <f>IF('Used data'!I21="No","",IF('Used data'!U21=80,1,POWER((80-0.0058*('Used data'!U21-80)^2+0.2781*('Used data'!U21-80)-0.2343)/80,3.5)))</f>
        <v/>
      </c>
      <c r="AB21" s="6" t="str">
        <f>IF('Used data'!I21="No","",IF('Used data'!U21=80,1,POWER((80-0.0058*('Used data'!U21-80)^2+0.2781*('Used data'!U21-80)-0.2343)/80,1.4)))</f>
        <v/>
      </c>
      <c r="AC21" s="6"/>
      <c r="AD21" s="7" t="str">
        <f>IF('Used data'!I21="No","",EXP(-10.0958)*POWER(H21,0.8138))</f>
        <v/>
      </c>
      <c r="AE21" s="7" t="str">
        <f>IF('Used data'!I21="No","",EXP(-9.9896)*POWER(H21,0.8381))</f>
        <v/>
      </c>
      <c r="AF21" s="7" t="str">
        <f>IF('Used data'!I21="No","",EXP(-12.5826)*POWER(H21,1.148))</f>
        <v/>
      </c>
      <c r="AG21" s="7" t="str">
        <f>IF('Used data'!I21="No","",EXP(-11.3408)*POWER(H21,0.7373))</f>
        <v/>
      </c>
      <c r="AH21" s="7" t="str">
        <f>IF('Used data'!I21="No","",EXP(-10.8985)*POWER(H21,0.841))</f>
        <v/>
      </c>
      <c r="AI21" s="7" t="str">
        <f>IF('Used data'!I21="No","",EXP(-12.4273)*POWER(H21,1.0197))</f>
        <v/>
      </c>
      <c r="AJ21" s="9" t="str">
        <f>IF('Used data'!I21="No","",SUM(AD21:AE21)*740934+AG21*29492829+AH21*4654307+AI21*608667)</f>
        <v/>
      </c>
    </row>
    <row r="22" spans="1:36" x14ac:dyDescent="0.3">
      <c r="A22" s="4" t="str">
        <f>IF('Input data'!A28="","",'Input data'!A28)</f>
        <v/>
      </c>
      <c r="B22" s="4" t="str">
        <f>IF('Input data'!B28="","",'Input data'!B28)</f>
        <v/>
      </c>
      <c r="C22" s="4" t="str">
        <f>IF('Input data'!C28="","",'Input data'!C28)</f>
        <v/>
      </c>
      <c r="D22" s="4" t="str">
        <f>IF('Input data'!D28="","",'Input data'!D28)</f>
        <v/>
      </c>
      <c r="E22" s="4" t="str">
        <f>IF('Input data'!E28="","",'Input data'!E28)</f>
        <v/>
      </c>
      <c r="F22" s="4" t="str">
        <f>IF('Input data'!F28="","",'Input data'!F28)</f>
        <v/>
      </c>
      <c r="G22" s="20" t="str">
        <f>IF('Input data'!G28=0,"",'Input data'!G28)</f>
        <v/>
      </c>
      <c r="H22" s="9" t="str">
        <f>IF('Input data'!H28="","",'Input data'!H28)</f>
        <v/>
      </c>
      <c r="I22" s="6" t="str">
        <f>IF('Used data'!I22="No","",IF('Used data'!L22&lt;10,1.1-'Used data'!L22*0.01,IF('Used data'!L22&lt;120,POWER(1.003,'Used data'!L22)/POWER(1.003,10),1.4)))</f>
        <v/>
      </c>
      <c r="J22" s="6" t="str">
        <f>IF('Used data'!I22="No","",IF('Used data'!M22&gt;9,1.41,IF('Used data'!M22&lt;2,0.96+'Used data'!M22*0.02,POWER(1.05,'Used data'!M22)/POWER(1.05,2))))</f>
        <v/>
      </c>
      <c r="K22" s="6" t="str">
        <f>IF('Used data'!I22="No","",IF('Used data'!M22&gt;9,1.15,IF('Used data'!M22&lt;2,0.98+'Used data'!M22*0.01,POWER(1.02,'Used data'!M22)/POWER(1.02,2))))</f>
        <v/>
      </c>
      <c r="L22" s="6" t="str">
        <f>IF('Used data'!I22="No","",IF('Used data'!N22="Partly",0.9,IF('Used data'!N22="Yes",0.75,1)))</f>
        <v/>
      </c>
      <c r="M22" s="6" t="str">
        <f>IF('Used data'!I22="No","",IF('Used data'!N22="Partly",0.97,IF('Used data'!N22="Yes",0.95,1)))</f>
        <v/>
      </c>
      <c r="N22" s="6" t="str">
        <f>IF('Used data'!I22="No","",IF('Used data'!O22&gt;4.25,1.06,IF('Used data'!O22&lt;3.75,1.84-'Used data'!O22*0.24,0.04+'Used data'!O22*0.24)))</f>
        <v/>
      </c>
      <c r="O22" s="6" t="str">
        <f>IF('Used data'!I22="No","",IF('Used data'!P22&gt;1.99,0.81,IF('Used data'!P22&lt;0.2,1.12,1.05-'Used data'!P22*0.1)))</f>
        <v/>
      </c>
      <c r="P22" s="6" t="str">
        <f>IF('Used data'!I22="No","",IF('Used data'!Q22&gt;3,0.96,IF('Used data'!Q22&lt;2,1.12-0.06*'Used data'!Q22,1.08-0.04*'Used data'!Q22)))</f>
        <v/>
      </c>
      <c r="Q22" s="6" t="str">
        <f>IF('Used data'!I22="No","",IF('Used data'!R22="Yes",0.91,1))</f>
        <v/>
      </c>
      <c r="R22" s="6" t="str">
        <f>IF('Used data'!I22="No","",IF('Used data'!R22="Yes",0.96,1))</f>
        <v/>
      </c>
      <c r="S22" s="6" t="str">
        <f>IF('Used data'!I22="No","",IF('Used data'!R22="Yes",0.82,1))</f>
        <v/>
      </c>
      <c r="T22" s="6" t="str">
        <f>IF('Used data'!I22="No","",IF('Used data'!R22="Yes",0.9,1))</f>
        <v/>
      </c>
      <c r="U22" s="6" t="str">
        <f>IF('Used data'!I22="No","",IF('Used data'!R22="Yes",0.93,1))</f>
        <v/>
      </c>
      <c r="V22" s="6" t="str">
        <f>IF('Used data'!I22="No","",IF('Used data'!S22="Yes",0.85,1))</f>
        <v/>
      </c>
      <c r="W22" s="6" t="str">
        <f>IF('Used data'!I22="No","",IF('Used data'!T22&gt;5,1.4,1+0.08*'Used data'!T22))</f>
        <v/>
      </c>
      <c r="X22" s="6" t="str">
        <f>IF('Used data'!I22="No","",IF('Used data'!U22=80,1,POWER((80-0.0058*('Used data'!U22-80)^2+0.2781*('Used data'!U22-80)-0.2343)/80,1.6)))</f>
        <v/>
      </c>
      <c r="Y22" s="6" t="str">
        <f>IF('Used data'!I22="No","",IF('Used data'!U22=80,1,POWER((80-0.0058*('Used data'!U22-80)^2+0.2781*('Used data'!U22-80)-0.2343)/80,1.5)))</f>
        <v/>
      </c>
      <c r="Z22" s="6" t="str">
        <f>IF('Used data'!I22="No","",IF('Used data'!U22=80,1,POWER((80-0.0058*('Used data'!U22-80)^2+0.2781*('Used data'!U22-80)-0.2343)/80,4.6)))</f>
        <v/>
      </c>
      <c r="AA22" s="6" t="str">
        <f>IF('Used data'!I22="No","",IF('Used data'!U22=80,1,POWER((80-0.0058*('Used data'!U22-80)^2+0.2781*('Used data'!U22-80)-0.2343)/80,3.5)))</f>
        <v/>
      </c>
      <c r="AB22" s="6" t="str">
        <f>IF('Used data'!I22="No","",IF('Used data'!U22=80,1,POWER((80-0.0058*('Used data'!U22-80)^2+0.2781*('Used data'!U22-80)-0.2343)/80,1.4)))</f>
        <v/>
      </c>
      <c r="AC22" s="6"/>
      <c r="AD22" s="7" t="str">
        <f>IF('Used data'!I22="No","",EXP(-10.0958)*POWER(H22,0.8138))</f>
        <v/>
      </c>
      <c r="AE22" s="7" t="str">
        <f>IF('Used data'!I22="No","",EXP(-9.9896)*POWER(H22,0.8381))</f>
        <v/>
      </c>
      <c r="AF22" s="7" t="str">
        <f>IF('Used data'!I22="No","",EXP(-12.5826)*POWER(H22,1.148))</f>
        <v/>
      </c>
      <c r="AG22" s="7" t="str">
        <f>IF('Used data'!I22="No","",EXP(-11.3408)*POWER(H22,0.7373))</f>
        <v/>
      </c>
      <c r="AH22" s="7" t="str">
        <f>IF('Used data'!I22="No","",EXP(-10.8985)*POWER(H22,0.841))</f>
        <v/>
      </c>
      <c r="AI22" s="7" t="str">
        <f>IF('Used data'!I22="No","",EXP(-12.4273)*POWER(H22,1.0197))</f>
        <v/>
      </c>
      <c r="AJ22" s="9" t="str">
        <f>IF('Used data'!I22="No","",SUM(AD22:AE22)*740934+AG22*29492829+AH22*4654307+AI22*608667)</f>
        <v/>
      </c>
    </row>
    <row r="23" spans="1:36" x14ac:dyDescent="0.3">
      <c r="A23" s="4" t="str">
        <f>IF('Input data'!A29="","",'Input data'!A29)</f>
        <v/>
      </c>
      <c r="B23" s="4" t="str">
        <f>IF('Input data'!B29="","",'Input data'!B29)</f>
        <v/>
      </c>
      <c r="C23" s="4" t="str">
        <f>IF('Input data'!C29="","",'Input data'!C29)</f>
        <v/>
      </c>
      <c r="D23" s="4" t="str">
        <f>IF('Input data'!D29="","",'Input data'!D29)</f>
        <v/>
      </c>
      <c r="E23" s="4" t="str">
        <f>IF('Input data'!E29="","",'Input data'!E29)</f>
        <v/>
      </c>
      <c r="F23" s="4" t="str">
        <f>IF('Input data'!F29="","",'Input data'!F29)</f>
        <v/>
      </c>
      <c r="G23" s="20" t="str">
        <f>IF('Input data'!G29=0,"",'Input data'!G29)</f>
        <v/>
      </c>
      <c r="H23" s="9" t="str">
        <f>IF('Input data'!H29="","",'Input data'!H29)</f>
        <v/>
      </c>
      <c r="I23" s="6" t="str">
        <f>IF('Used data'!I23="No","",IF('Used data'!L23&lt;10,1.1-'Used data'!L23*0.01,IF('Used data'!L23&lt;120,POWER(1.003,'Used data'!L23)/POWER(1.003,10),1.4)))</f>
        <v/>
      </c>
      <c r="J23" s="6" t="str">
        <f>IF('Used data'!I23="No","",IF('Used data'!M23&gt;9,1.41,IF('Used data'!M23&lt;2,0.96+'Used data'!M23*0.02,POWER(1.05,'Used data'!M23)/POWER(1.05,2))))</f>
        <v/>
      </c>
      <c r="K23" s="6" t="str">
        <f>IF('Used data'!I23="No","",IF('Used data'!M23&gt;9,1.15,IF('Used data'!M23&lt;2,0.98+'Used data'!M23*0.01,POWER(1.02,'Used data'!M23)/POWER(1.02,2))))</f>
        <v/>
      </c>
      <c r="L23" s="6" t="str">
        <f>IF('Used data'!I23="No","",IF('Used data'!N23="Partly",0.9,IF('Used data'!N23="Yes",0.75,1)))</f>
        <v/>
      </c>
      <c r="M23" s="6" t="str">
        <f>IF('Used data'!I23="No","",IF('Used data'!N23="Partly",0.97,IF('Used data'!N23="Yes",0.95,1)))</f>
        <v/>
      </c>
      <c r="N23" s="6" t="str">
        <f>IF('Used data'!I23="No","",IF('Used data'!O23&gt;4.25,1.06,IF('Used data'!O23&lt;3.75,1.84-'Used data'!O23*0.24,0.04+'Used data'!O23*0.24)))</f>
        <v/>
      </c>
      <c r="O23" s="6" t="str">
        <f>IF('Used data'!I23="No","",IF('Used data'!P23&gt;1.99,0.81,IF('Used data'!P23&lt;0.2,1.12,1.05-'Used data'!P23*0.1)))</f>
        <v/>
      </c>
      <c r="P23" s="6" t="str">
        <f>IF('Used data'!I23="No","",IF('Used data'!Q23&gt;3,0.96,IF('Used data'!Q23&lt;2,1.12-0.06*'Used data'!Q23,1.08-0.04*'Used data'!Q23)))</f>
        <v/>
      </c>
      <c r="Q23" s="6" t="str">
        <f>IF('Used data'!I23="No","",IF('Used data'!R23="Yes",0.91,1))</f>
        <v/>
      </c>
      <c r="R23" s="6" t="str">
        <f>IF('Used data'!I23="No","",IF('Used data'!R23="Yes",0.96,1))</f>
        <v/>
      </c>
      <c r="S23" s="6" t="str">
        <f>IF('Used data'!I23="No","",IF('Used data'!R23="Yes",0.82,1))</f>
        <v/>
      </c>
      <c r="T23" s="6" t="str">
        <f>IF('Used data'!I23="No","",IF('Used data'!R23="Yes",0.9,1))</f>
        <v/>
      </c>
      <c r="U23" s="6" t="str">
        <f>IF('Used data'!I23="No","",IF('Used data'!R23="Yes",0.93,1))</f>
        <v/>
      </c>
      <c r="V23" s="6" t="str">
        <f>IF('Used data'!I23="No","",IF('Used data'!S23="Yes",0.85,1))</f>
        <v/>
      </c>
      <c r="W23" s="6" t="str">
        <f>IF('Used data'!I23="No","",IF('Used data'!T23&gt;5,1.4,1+0.08*'Used data'!T23))</f>
        <v/>
      </c>
      <c r="X23" s="6" t="str">
        <f>IF('Used data'!I23="No","",IF('Used data'!U23=80,1,POWER((80-0.0058*('Used data'!U23-80)^2+0.2781*('Used data'!U23-80)-0.2343)/80,1.6)))</f>
        <v/>
      </c>
      <c r="Y23" s="6" t="str">
        <f>IF('Used data'!I23="No","",IF('Used data'!U23=80,1,POWER((80-0.0058*('Used data'!U23-80)^2+0.2781*('Used data'!U23-80)-0.2343)/80,1.5)))</f>
        <v/>
      </c>
      <c r="Z23" s="6" t="str">
        <f>IF('Used data'!I23="No","",IF('Used data'!U23=80,1,POWER((80-0.0058*('Used data'!U23-80)^2+0.2781*('Used data'!U23-80)-0.2343)/80,4.6)))</f>
        <v/>
      </c>
      <c r="AA23" s="6" t="str">
        <f>IF('Used data'!I23="No","",IF('Used data'!U23=80,1,POWER((80-0.0058*('Used data'!U23-80)^2+0.2781*('Used data'!U23-80)-0.2343)/80,3.5)))</f>
        <v/>
      </c>
      <c r="AB23" s="6" t="str">
        <f>IF('Used data'!I23="No","",IF('Used data'!U23=80,1,POWER((80-0.0058*('Used data'!U23-80)^2+0.2781*('Used data'!U23-80)-0.2343)/80,1.4)))</f>
        <v/>
      </c>
      <c r="AC23" s="6"/>
      <c r="AD23" s="7" t="str">
        <f>IF('Used data'!I23="No","",EXP(-10.0958)*POWER(H23,0.8138))</f>
        <v/>
      </c>
      <c r="AE23" s="7" t="str">
        <f>IF('Used data'!I23="No","",EXP(-9.9896)*POWER(H23,0.8381))</f>
        <v/>
      </c>
      <c r="AF23" s="7" t="str">
        <f>IF('Used data'!I23="No","",EXP(-12.5826)*POWER(H23,1.148))</f>
        <v/>
      </c>
      <c r="AG23" s="7" t="str">
        <f>IF('Used data'!I23="No","",EXP(-11.3408)*POWER(H23,0.7373))</f>
        <v/>
      </c>
      <c r="AH23" s="7" t="str">
        <f>IF('Used data'!I23="No","",EXP(-10.8985)*POWER(H23,0.841))</f>
        <v/>
      </c>
      <c r="AI23" s="7" t="str">
        <f>IF('Used data'!I23="No","",EXP(-12.4273)*POWER(H23,1.0197))</f>
        <v/>
      </c>
      <c r="AJ23" s="9" t="str">
        <f>IF('Used data'!I23="No","",SUM(AD23:AE23)*740934+AG23*29492829+AH23*4654307+AI23*608667)</f>
        <v/>
      </c>
    </row>
    <row r="24" spans="1:36" x14ac:dyDescent="0.3">
      <c r="A24" s="4" t="str">
        <f>IF('Input data'!A30="","",'Input data'!A30)</f>
        <v/>
      </c>
      <c r="B24" s="4" t="str">
        <f>IF('Input data'!B30="","",'Input data'!B30)</f>
        <v/>
      </c>
      <c r="C24" s="4" t="str">
        <f>IF('Input data'!C30="","",'Input data'!C30)</f>
        <v/>
      </c>
      <c r="D24" s="4" t="str">
        <f>IF('Input data'!D30="","",'Input data'!D30)</f>
        <v/>
      </c>
      <c r="E24" s="4" t="str">
        <f>IF('Input data'!E30="","",'Input data'!E30)</f>
        <v/>
      </c>
      <c r="F24" s="4" t="str">
        <f>IF('Input data'!F30="","",'Input data'!F30)</f>
        <v/>
      </c>
      <c r="G24" s="20" t="str">
        <f>IF('Input data'!G30=0,"",'Input data'!G30)</f>
        <v/>
      </c>
      <c r="H24" s="9" t="str">
        <f>IF('Input data'!H30="","",'Input data'!H30)</f>
        <v/>
      </c>
      <c r="I24" s="6" t="str">
        <f>IF('Used data'!I24="No","",IF('Used data'!L24&lt;10,1.1-'Used data'!L24*0.01,IF('Used data'!L24&lt;120,POWER(1.003,'Used data'!L24)/POWER(1.003,10),1.4)))</f>
        <v/>
      </c>
      <c r="J24" s="6" t="str">
        <f>IF('Used data'!I24="No","",IF('Used data'!M24&gt;9,1.41,IF('Used data'!M24&lt;2,0.96+'Used data'!M24*0.02,POWER(1.05,'Used data'!M24)/POWER(1.05,2))))</f>
        <v/>
      </c>
      <c r="K24" s="6" t="str">
        <f>IF('Used data'!I24="No","",IF('Used data'!M24&gt;9,1.15,IF('Used data'!M24&lt;2,0.98+'Used data'!M24*0.01,POWER(1.02,'Used data'!M24)/POWER(1.02,2))))</f>
        <v/>
      </c>
      <c r="L24" s="6" t="str">
        <f>IF('Used data'!I24="No","",IF('Used data'!N24="Partly",0.9,IF('Used data'!N24="Yes",0.75,1)))</f>
        <v/>
      </c>
      <c r="M24" s="6" t="str">
        <f>IF('Used data'!I24="No","",IF('Used data'!N24="Partly",0.97,IF('Used data'!N24="Yes",0.95,1)))</f>
        <v/>
      </c>
      <c r="N24" s="6" t="str">
        <f>IF('Used data'!I24="No","",IF('Used data'!O24&gt;4.25,1.06,IF('Used data'!O24&lt;3.75,1.84-'Used data'!O24*0.24,0.04+'Used data'!O24*0.24)))</f>
        <v/>
      </c>
      <c r="O24" s="6" t="str">
        <f>IF('Used data'!I24="No","",IF('Used data'!P24&gt;1.99,0.81,IF('Used data'!P24&lt;0.2,1.12,1.05-'Used data'!P24*0.1)))</f>
        <v/>
      </c>
      <c r="P24" s="6" t="str">
        <f>IF('Used data'!I24="No","",IF('Used data'!Q24&gt;3,0.96,IF('Used data'!Q24&lt;2,1.12-0.06*'Used data'!Q24,1.08-0.04*'Used data'!Q24)))</f>
        <v/>
      </c>
      <c r="Q24" s="6" t="str">
        <f>IF('Used data'!I24="No","",IF('Used data'!R24="Yes",0.91,1))</f>
        <v/>
      </c>
      <c r="R24" s="6" t="str">
        <f>IF('Used data'!I24="No","",IF('Used data'!R24="Yes",0.96,1))</f>
        <v/>
      </c>
      <c r="S24" s="6" t="str">
        <f>IF('Used data'!I24="No","",IF('Used data'!R24="Yes",0.82,1))</f>
        <v/>
      </c>
      <c r="T24" s="6" t="str">
        <f>IF('Used data'!I24="No","",IF('Used data'!R24="Yes",0.9,1))</f>
        <v/>
      </c>
      <c r="U24" s="6" t="str">
        <f>IF('Used data'!I24="No","",IF('Used data'!R24="Yes",0.93,1))</f>
        <v/>
      </c>
      <c r="V24" s="6" t="str">
        <f>IF('Used data'!I24="No","",IF('Used data'!S24="Yes",0.85,1))</f>
        <v/>
      </c>
      <c r="W24" s="6" t="str">
        <f>IF('Used data'!I24="No","",IF('Used data'!T24&gt;5,1.4,1+0.08*'Used data'!T24))</f>
        <v/>
      </c>
      <c r="X24" s="6" t="str">
        <f>IF('Used data'!I24="No","",IF('Used data'!U24=80,1,POWER((80-0.0058*('Used data'!U24-80)^2+0.2781*('Used data'!U24-80)-0.2343)/80,1.6)))</f>
        <v/>
      </c>
      <c r="Y24" s="6" t="str">
        <f>IF('Used data'!I24="No","",IF('Used data'!U24=80,1,POWER((80-0.0058*('Used data'!U24-80)^2+0.2781*('Used data'!U24-80)-0.2343)/80,1.5)))</f>
        <v/>
      </c>
      <c r="Z24" s="6" t="str">
        <f>IF('Used data'!I24="No","",IF('Used data'!U24=80,1,POWER((80-0.0058*('Used data'!U24-80)^2+0.2781*('Used data'!U24-80)-0.2343)/80,4.6)))</f>
        <v/>
      </c>
      <c r="AA24" s="6" t="str">
        <f>IF('Used data'!I24="No","",IF('Used data'!U24=80,1,POWER((80-0.0058*('Used data'!U24-80)^2+0.2781*('Used data'!U24-80)-0.2343)/80,3.5)))</f>
        <v/>
      </c>
      <c r="AB24" s="6" t="str">
        <f>IF('Used data'!I24="No","",IF('Used data'!U24=80,1,POWER((80-0.0058*('Used data'!U24-80)^2+0.2781*('Used data'!U24-80)-0.2343)/80,1.4)))</f>
        <v/>
      </c>
      <c r="AC24" s="6"/>
      <c r="AD24" s="7" t="str">
        <f>IF('Used data'!I24="No","",EXP(-10.0958)*POWER(H24,0.8138))</f>
        <v/>
      </c>
      <c r="AE24" s="7" t="str">
        <f>IF('Used data'!I24="No","",EXP(-9.9896)*POWER(H24,0.8381))</f>
        <v/>
      </c>
      <c r="AF24" s="7" t="str">
        <f>IF('Used data'!I24="No","",EXP(-12.5826)*POWER(H24,1.148))</f>
        <v/>
      </c>
      <c r="AG24" s="7" t="str">
        <f>IF('Used data'!I24="No","",EXP(-11.3408)*POWER(H24,0.7373))</f>
        <v/>
      </c>
      <c r="AH24" s="7" t="str">
        <f>IF('Used data'!I24="No","",EXP(-10.8985)*POWER(H24,0.841))</f>
        <v/>
      </c>
      <c r="AI24" s="7" t="str">
        <f>IF('Used data'!I24="No","",EXP(-12.4273)*POWER(H24,1.0197))</f>
        <v/>
      </c>
      <c r="AJ24" s="9" t="str">
        <f>IF('Used data'!I24="No","",SUM(AD24:AE24)*740934+AG24*29492829+AH24*4654307+AI24*608667)</f>
        <v/>
      </c>
    </row>
    <row r="25" spans="1:36" x14ac:dyDescent="0.3">
      <c r="A25" s="4" t="str">
        <f>IF('Input data'!A31="","",'Input data'!A31)</f>
        <v/>
      </c>
      <c r="B25" s="4" t="str">
        <f>IF('Input data'!B31="","",'Input data'!B31)</f>
        <v/>
      </c>
      <c r="C25" s="4" t="str">
        <f>IF('Input data'!C31="","",'Input data'!C31)</f>
        <v/>
      </c>
      <c r="D25" s="4" t="str">
        <f>IF('Input data'!D31="","",'Input data'!D31)</f>
        <v/>
      </c>
      <c r="E25" s="4" t="str">
        <f>IF('Input data'!E31="","",'Input data'!E31)</f>
        <v/>
      </c>
      <c r="F25" s="4" t="str">
        <f>IF('Input data'!F31="","",'Input data'!F31)</f>
        <v/>
      </c>
      <c r="G25" s="20" t="str">
        <f>IF('Input data'!G31=0,"",'Input data'!G31)</f>
        <v/>
      </c>
      <c r="H25" s="9" t="str">
        <f>IF('Input data'!H31="","",'Input data'!H31)</f>
        <v/>
      </c>
      <c r="I25" s="6" t="str">
        <f>IF('Used data'!I25="No","",IF('Used data'!L25&lt;10,1.1-'Used data'!L25*0.01,IF('Used data'!L25&lt;120,POWER(1.003,'Used data'!L25)/POWER(1.003,10),1.4)))</f>
        <v/>
      </c>
      <c r="J25" s="6" t="str">
        <f>IF('Used data'!I25="No","",IF('Used data'!M25&gt;9,1.41,IF('Used data'!M25&lt;2,0.96+'Used data'!M25*0.02,POWER(1.05,'Used data'!M25)/POWER(1.05,2))))</f>
        <v/>
      </c>
      <c r="K25" s="6" t="str">
        <f>IF('Used data'!I25="No","",IF('Used data'!M25&gt;9,1.15,IF('Used data'!M25&lt;2,0.98+'Used data'!M25*0.01,POWER(1.02,'Used data'!M25)/POWER(1.02,2))))</f>
        <v/>
      </c>
      <c r="L25" s="6" t="str">
        <f>IF('Used data'!I25="No","",IF('Used data'!N25="Partly",0.9,IF('Used data'!N25="Yes",0.75,1)))</f>
        <v/>
      </c>
      <c r="M25" s="6" t="str">
        <f>IF('Used data'!I25="No","",IF('Used data'!N25="Partly",0.97,IF('Used data'!N25="Yes",0.95,1)))</f>
        <v/>
      </c>
      <c r="N25" s="6" t="str">
        <f>IF('Used data'!I25="No","",IF('Used data'!O25&gt;4.25,1.06,IF('Used data'!O25&lt;3.75,1.84-'Used data'!O25*0.24,0.04+'Used data'!O25*0.24)))</f>
        <v/>
      </c>
      <c r="O25" s="6" t="str">
        <f>IF('Used data'!I25="No","",IF('Used data'!P25&gt;1.99,0.81,IF('Used data'!P25&lt;0.2,1.12,1.05-'Used data'!P25*0.1)))</f>
        <v/>
      </c>
      <c r="P25" s="6" t="str">
        <f>IF('Used data'!I25="No","",IF('Used data'!Q25&gt;3,0.96,IF('Used data'!Q25&lt;2,1.12-0.06*'Used data'!Q25,1.08-0.04*'Used data'!Q25)))</f>
        <v/>
      </c>
      <c r="Q25" s="6" t="str">
        <f>IF('Used data'!I25="No","",IF('Used data'!R25="Yes",0.91,1))</f>
        <v/>
      </c>
      <c r="R25" s="6" t="str">
        <f>IF('Used data'!I25="No","",IF('Used data'!R25="Yes",0.96,1))</f>
        <v/>
      </c>
      <c r="S25" s="6" t="str">
        <f>IF('Used data'!I25="No","",IF('Used data'!R25="Yes",0.82,1))</f>
        <v/>
      </c>
      <c r="T25" s="6" t="str">
        <f>IF('Used data'!I25="No","",IF('Used data'!R25="Yes",0.9,1))</f>
        <v/>
      </c>
      <c r="U25" s="6" t="str">
        <f>IF('Used data'!I25="No","",IF('Used data'!R25="Yes",0.93,1))</f>
        <v/>
      </c>
      <c r="V25" s="6" t="str">
        <f>IF('Used data'!I25="No","",IF('Used data'!S25="Yes",0.85,1))</f>
        <v/>
      </c>
      <c r="W25" s="6" t="str">
        <f>IF('Used data'!I25="No","",IF('Used data'!T25&gt;5,1.4,1+0.08*'Used data'!T25))</f>
        <v/>
      </c>
      <c r="X25" s="6" t="str">
        <f>IF('Used data'!I25="No","",IF('Used data'!U25=80,1,POWER((80-0.0058*('Used data'!U25-80)^2+0.2781*('Used data'!U25-80)-0.2343)/80,1.6)))</f>
        <v/>
      </c>
      <c r="Y25" s="6" t="str">
        <f>IF('Used data'!I25="No","",IF('Used data'!U25=80,1,POWER((80-0.0058*('Used data'!U25-80)^2+0.2781*('Used data'!U25-80)-0.2343)/80,1.5)))</f>
        <v/>
      </c>
      <c r="Z25" s="6" t="str">
        <f>IF('Used data'!I25="No","",IF('Used data'!U25=80,1,POWER((80-0.0058*('Used data'!U25-80)^2+0.2781*('Used data'!U25-80)-0.2343)/80,4.6)))</f>
        <v/>
      </c>
      <c r="AA25" s="6" t="str">
        <f>IF('Used data'!I25="No","",IF('Used data'!U25=80,1,POWER((80-0.0058*('Used data'!U25-80)^2+0.2781*('Used data'!U25-80)-0.2343)/80,3.5)))</f>
        <v/>
      </c>
      <c r="AB25" s="6" t="str">
        <f>IF('Used data'!I25="No","",IF('Used data'!U25=80,1,POWER((80-0.0058*('Used data'!U25-80)^2+0.2781*('Used data'!U25-80)-0.2343)/80,1.4)))</f>
        <v/>
      </c>
      <c r="AC25" s="6"/>
      <c r="AD25" s="7" t="str">
        <f>IF('Used data'!I25="No","",EXP(-10.0958)*POWER(H25,0.8138))</f>
        <v/>
      </c>
      <c r="AE25" s="7" t="str">
        <f>IF('Used data'!I25="No","",EXP(-9.9896)*POWER(H25,0.8381))</f>
        <v/>
      </c>
      <c r="AF25" s="7" t="str">
        <f>IF('Used data'!I25="No","",EXP(-12.5826)*POWER(H25,1.148))</f>
        <v/>
      </c>
      <c r="AG25" s="7" t="str">
        <f>IF('Used data'!I25="No","",EXP(-11.3408)*POWER(H25,0.7373))</f>
        <v/>
      </c>
      <c r="AH25" s="7" t="str">
        <f>IF('Used data'!I25="No","",EXP(-10.8985)*POWER(H25,0.841))</f>
        <v/>
      </c>
      <c r="AI25" s="7" t="str">
        <f>IF('Used data'!I25="No","",EXP(-12.4273)*POWER(H25,1.0197))</f>
        <v/>
      </c>
      <c r="AJ25" s="9" t="str">
        <f>IF('Used data'!I25="No","",SUM(AD25:AE25)*740934+AG25*29492829+AH25*4654307+AI25*608667)</f>
        <v/>
      </c>
    </row>
    <row r="26" spans="1:36" x14ac:dyDescent="0.3">
      <c r="A26" s="4" t="str">
        <f>IF('Input data'!A32="","",'Input data'!A32)</f>
        <v/>
      </c>
      <c r="B26" s="4" t="str">
        <f>IF('Input data'!B32="","",'Input data'!B32)</f>
        <v/>
      </c>
      <c r="C26" s="4" t="str">
        <f>IF('Input data'!C32="","",'Input data'!C32)</f>
        <v/>
      </c>
      <c r="D26" s="4" t="str">
        <f>IF('Input data'!D32="","",'Input data'!D32)</f>
        <v/>
      </c>
      <c r="E26" s="4" t="str">
        <f>IF('Input data'!E32="","",'Input data'!E32)</f>
        <v/>
      </c>
      <c r="F26" s="4" t="str">
        <f>IF('Input data'!F32="","",'Input data'!F32)</f>
        <v/>
      </c>
      <c r="G26" s="20" t="str">
        <f>IF('Input data'!G32=0,"",'Input data'!G32)</f>
        <v/>
      </c>
      <c r="H26" s="9" t="str">
        <f>IF('Input data'!H32="","",'Input data'!H32)</f>
        <v/>
      </c>
      <c r="I26" s="6" t="str">
        <f>IF('Used data'!I26="No","",IF('Used data'!L26&lt;10,1.1-'Used data'!L26*0.01,IF('Used data'!L26&lt;120,POWER(1.003,'Used data'!L26)/POWER(1.003,10),1.4)))</f>
        <v/>
      </c>
      <c r="J26" s="6" t="str">
        <f>IF('Used data'!I26="No","",IF('Used data'!M26&gt;9,1.41,IF('Used data'!M26&lt;2,0.96+'Used data'!M26*0.02,POWER(1.05,'Used data'!M26)/POWER(1.05,2))))</f>
        <v/>
      </c>
      <c r="K26" s="6" t="str">
        <f>IF('Used data'!I26="No","",IF('Used data'!M26&gt;9,1.15,IF('Used data'!M26&lt;2,0.98+'Used data'!M26*0.01,POWER(1.02,'Used data'!M26)/POWER(1.02,2))))</f>
        <v/>
      </c>
      <c r="L26" s="6" t="str">
        <f>IF('Used data'!I26="No","",IF('Used data'!N26="Partly",0.9,IF('Used data'!N26="Yes",0.75,1)))</f>
        <v/>
      </c>
      <c r="M26" s="6" t="str">
        <f>IF('Used data'!I26="No","",IF('Used data'!N26="Partly",0.97,IF('Used data'!N26="Yes",0.95,1)))</f>
        <v/>
      </c>
      <c r="N26" s="6" t="str">
        <f>IF('Used data'!I26="No","",IF('Used data'!O26&gt;4.25,1.06,IF('Used data'!O26&lt;3.75,1.84-'Used data'!O26*0.24,0.04+'Used data'!O26*0.24)))</f>
        <v/>
      </c>
      <c r="O26" s="6" t="str">
        <f>IF('Used data'!I26="No","",IF('Used data'!P26&gt;1.99,0.81,IF('Used data'!P26&lt;0.2,1.12,1.05-'Used data'!P26*0.1)))</f>
        <v/>
      </c>
      <c r="P26" s="6" t="str">
        <f>IF('Used data'!I26="No","",IF('Used data'!Q26&gt;3,0.96,IF('Used data'!Q26&lt;2,1.12-0.06*'Used data'!Q26,1.08-0.04*'Used data'!Q26)))</f>
        <v/>
      </c>
      <c r="Q26" s="6" t="str">
        <f>IF('Used data'!I26="No","",IF('Used data'!R26="Yes",0.91,1))</f>
        <v/>
      </c>
      <c r="R26" s="6" t="str">
        <f>IF('Used data'!I26="No","",IF('Used data'!R26="Yes",0.96,1))</f>
        <v/>
      </c>
      <c r="S26" s="6" t="str">
        <f>IF('Used data'!I26="No","",IF('Used data'!R26="Yes",0.82,1))</f>
        <v/>
      </c>
      <c r="T26" s="6" t="str">
        <f>IF('Used data'!I26="No","",IF('Used data'!R26="Yes",0.9,1))</f>
        <v/>
      </c>
      <c r="U26" s="6" t="str">
        <f>IF('Used data'!I26="No","",IF('Used data'!R26="Yes",0.93,1))</f>
        <v/>
      </c>
      <c r="V26" s="6" t="str">
        <f>IF('Used data'!I26="No","",IF('Used data'!S26="Yes",0.85,1))</f>
        <v/>
      </c>
      <c r="W26" s="6" t="str">
        <f>IF('Used data'!I26="No","",IF('Used data'!T26&gt;5,1.4,1+0.08*'Used data'!T26))</f>
        <v/>
      </c>
      <c r="X26" s="6" t="str">
        <f>IF('Used data'!I26="No","",IF('Used data'!U26=80,1,POWER((80-0.0058*('Used data'!U26-80)^2+0.2781*('Used data'!U26-80)-0.2343)/80,1.6)))</f>
        <v/>
      </c>
      <c r="Y26" s="6" t="str">
        <f>IF('Used data'!I26="No","",IF('Used data'!U26=80,1,POWER((80-0.0058*('Used data'!U26-80)^2+0.2781*('Used data'!U26-80)-0.2343)/80,1.5)))</f>
        <v/>
      </c>
      <c r="Z26" s="6" t="str">
        <f>IF('Used data'!I26="No","",IF('Used data'!U26=80,1,POWER((80-0.0058*('Used data'!U26-80)^2+0.2781*('Used data'!U26-80)-0.2343)/80,4.6)))</f>
        <v/>
      </c>
      <c r="AA26" s="6" t="str">
        <f>IF('Used data'!I26="No","",IF('Used data'!U26=80,1,POWER((80-0.0058*('Used data'!U26-80)^2+0.2781*('Used data'!U26-80)-0.2343)/80,3.5)))</f>
        <v/>
      </c>
      <c r="AB26" s="6" t="str">
        <f>IF('Used data'!I26="No","",IF('Used data'!U26=80,1,POWER((80-0.0058*('Used data'!U26-80)^2+0.2781*('Used data'!U26-80)-0.2343)/80,1.4)))</f>
        <v/>
      </c>
      <c r="AC26" s="6"/>
      <c r="AD26" s="7" t="str">
        <f>IF('Used data'!I26="No","",EXP(-10.0958)*POWER(H26,0.8138))</f>
        <v/>
      </c>
      <c r="AE26" s="7" t="str">
        <f>IF('Used data'!I26="No","",EXP(-9.9896)*POWER(H26,0.8381))</f>
        <v/>
      </c>
      <c r="AF26" s="7" t="str">
        <f>IF('Used data'!I26="No","",EXP(-12.5826)*POWER(H26,1.148))</f>
        <v/>
      </c>
      <c r="AG26" s="7" t="str">
        <f>IF('Used data'!I26="No","",EXP(-11.3408)*POWER(H26,0.7373))</f>
        <v/>
      </c>
      <c r="AH26" s="7" t="str">
        <f>IF('Used data'!I26="No","",EXP(-10.8985)*POWER(H26,0.841))</f>
        <v/>
      </c>
      <c r="AI26" s="7" t="str">
        <f>IF('Used data'!I26="No","",EXP(-12.4273)*POWER(H26,1.0197))</f>
        <v/>
      </c>
      <c r="AJ26" s="9" t="str">
        <f>IF('Used data'!I26="No","",SUM(AD26:AE26)*740934+AG26*29492829+AH26*4654307+AI26*608667)</f>
        <v/>
      </c>
    </row>
    <row r="27" spans="1:36" x14ac:dyDescent="0.3">
      <c r="A27" s="4" t="str">
        <f>IF('Input data'!A33="","",'Input data'!A33)</f>
        <v/>
      </c>
      <c r="B27" s="4" t="str">
        <f>IF('Input data'!B33="","",'Input data'!B33)</f>
        <v/>
      </c>
      <c r="C27" s="4" t="str">
        <f>IF('Input data'!C33="","",'Input data'!C33)</f>
        <v/>
      </c>
      <c r="D27" s="4" t="str">
        <f>IF('Input data'!D33="","",'Input data'!D33)</f>
        <v/>
      </c>
      <c r="E27" s="4" t="str">
        <f>IF('Input data'!E33="","",'Input data'!E33)</f>
        <v/>
      </c>
      <c r="F27" s="4" t="str">
        <f>IF('Input data'!F33="","",'Input data'!F33)</f>
        <v/>
      </c>
      <c r="G27" s="20" t="str">
        <f>IF('Input data'!G33=0,"",'Input data'!G33)</f>
        <v/>
      </c>
      <c r="H27" s="9" t="str">
        <f>IF('Input data'!H33="","",'Input data'!H33)</f>
        <v/>
      </c>
      <c r="I27" s="6" t="str">
        <f>IF('Used data'!I27="No","",IF('Used data'!L27&lt;10,1.1-'Used data'!L27*0.01,IF('Used data'!L27&lt;120,POWER(1.003,'Used data'!L27)/POWER(1.003,10),1.4)))</f>
        <v/>
      </c>
      <c r="J27" s="6" t="str">
        <f>IF('Used data'!I27="No","",IF('Used data'!M27&gt;9,1.41,IF('Used data'!M27&lt;2,0.96+'Used data'!M27*0.02,POWER(1.05,'Used data'!M27)/POWER(1.05,2))))</f>
        <v/>
      </c>
      <c r="K27" s="6" t="str">
        <f>IF('Used data'!I27="No","",IF('Used data'!M27&gt;9,1.15,IF('Used data'!M27&lt;2,0.98+'Used data'!M27*0.01,POWER(1.02,'Used data'!M27)/POWER(1.02,2))))</f>
        <v/>
      </c>
      <c r="L27" s="6" t="str">
        <f>IF('Used data'!I27="No","",IF('Used data'!N27="Partly",0.9,IF('Used data'!N27="Yes",0.75,1)))</f>
        <v/>
      </c>
      <c r="M27" s="6" t="str">
        <f>IF('Used data'!I27="No","",IF('Used data'!N27="Partly",0.97,IF('Used data'!N27="Yes",0.95,1)))</f>
        <v/>
      </c>
      <c r="N27" s="6" t="str">
        <f>IF('Used data'!I27="No","",IF('Used data'!O27&gt;4.25,1.06,IF('Used data'!O27&lt;3.75,1.84-'Used data'!O27*0.24,0.04+'Used data'!O27*0.24)))</f>
        <v/>
      </c>
      <c r="O27" s="6" t="str">
        <f>IF('Used data'!I27="No","",IF('Used data'!P27&gt;1.99,0.81,IF('Used data'!P27&lt;0.2,1.12,1.05-'Used data'!P27*0.1)))</f>
        <v/>
      </c>
      <c r="P27" s="6" t="str">
        <f>IF('Used data'!I27="No","",IF('Used data'!Q27&gt;3,0.96,IF('Used data'!Q27&lt;2,1.12-0.06*'Used data'!Q27,1.08-0.04*'Used data'!Q27)))</f>
        <v/>
      </c>
      <c r="Q27" s="6" t="str">
        <f>IF('Used data'!I27="No","",IF('Used data'!R27="Yes",0.91,1))</f>
        <v/>
      </c>
      <c r="R27" s="6" t="str">
        <f>IF('Used data'!I27="No","",IF('Used data'!R27="Yes",0.96,1))</f>
        <v/>
      </c>
      <c r="S27" s="6" t="str">
        <f>IF('Used data'!I27="No","",IF('Used data'!R27="Yes",0.82,1))</f>
        <v/>
      </c>
      <c r="T27" s="6" t="str">
        <f>IF('Used data'!I27="No","",IF('Used data'!R27="Yes",0.9,1))</f>
        <v/>
      </c>
      <c r="U27" s="6" t="str">
        <f>IF('Used data'!I27="No","",IF('Used data'!R27="Yes",0.93,1))</f>
        <v/>
      </c>
      <c r="V27" s="6" t="str">
        <f>IF('Used data'!I27="No","",IF('Used data'!S27="Yes",0.85,1))</f>
        <v/>
      </c>
      <c r="W27" s="6" t="str">
        <f>IF('Used data'!I27="No","",IF('Used data'!T27&gt;5,1.4,1+0.08*'Used data'!T27))</f>
        <v/>
      </c>
      <c r="X27" s="6" t="str">
        <f>IF('Used data'!I27="No","",IF('Used data'!U27=80,1,POWER((80-0.0058*('Used data'!U27-80)^2+0.2781*('Used data'!U27-80)-0.2343)/80,1.6)))</f>
        <v/>
      </c>
      <c r="Y27" s="6" t="str">
        <f>IF('Used data'!I27="No","",IF('Used data'!U27=80,1,POWER((80-0.0058*('Used data'!U27-80)^2+0.2781*('Used data'!U27-80)-0.2343)/80,1.5)))</f>
        <v/>
      </c>
      <c r="Z27" s="6" t="str">
        <f>IF('Used data'!I27="No","",IF('Used data'!U27=80,1,POWER((80-0.0058*('Used data'!U27-80)^2+0.2781*('Used data'!U27-80)-0.2343)/80,4.6)))</f>
        <v/>
      </c>
      <c r="AA27" s="6" t="str">
        <f>IF('Used data'!I27="No","",IF('Used data'!U27=80,1,POWER((80-0.0058*('Used data'!U27-80)^2+0.2781*('Used data'!U27-80)-0.2343)/80,3.5)))</f>
        <v/>
      </c>
      <c r="AB27" s="6" t="str">
        <f>IF('Used data'!I27="No","",IF('Used data'!U27=80,1,POWER((80-0.0058*('Used data'!U27-80)^2+0.2781*('Used data'!U27-80)-0.2343)/80,1.4)))</f>
        <v/>
      </c>
      <c r="AC27" s="6"/>
      <c r="AD27" s="7" t="str">
        <f>IF('Used data'!I27="No","",EXP(-10.0958)*POWER(H27,0.8138))</f>
        <v/>
      </c>
      <c r="AE27" s="7" t="str">
        <f>IF('Used data'!I27="No","",EXP(-9.9896)*POWER(H27,0.8381))</f>
        <v/>
      </c>
      <c r="AF27" s="7" t="str">
        <f>IF('Used data'!I27="No","",EXP(-12.5826)*POWER(H27,1.148))</f>
        <v/>
      </c>
      <c r="AG27" s="7" t="str">
        <f>IF('Used data'!I27="No","",EXP(-11.3408)*POWER(H27,0.7373))</f>
        <v/>
      </c>
      <c r="AH27" s="7" t="str">
        <f>IF('Used data'!I27="No","",EXP(-10.8985)*POWER(H27,0.841))</f>
        <v/>
      </c>
      <c r="AI27" s="7" t="str">
        <f>IF('Used data'!I27="No","",EXP(-12.4273)*POWER(H27,1.0197))</f>
        <v/>
      </c>
      <c r="AJ27" s="9" t="str">
        <f>IF('Used data'!I27="No","",SUM(AD27:AE27)*740934+AG27*29492829+AH27*4654307+AI27*608667)</f>
        <v/>
      </c>
    </row>
    <row r="28" spans="1:36" x14ac:dyDescent="0.3">
      <c r="A28" s="4" t="str">
        <f>IF('Input data'!A34="","",'Input data'!A34)</f>
        <v/>
      </c>
      <c r="B28" s="4" t="str">
        <f>IF('Input data'!B34="","",'Input data'!B34)</f>
        <v/>
      </c>
      <c r="C28" s="4" t="str">
        <f>IF('Input data'!C34="","",'Input data'!C34)</f>
        <v/>
      </c>
      <c r="D28" s="4" t="str">
        <f>IF('Input data'!D34="","",'Input data'!D34)</f>
        <v/>
      </c>
      <c r="E28" s="4" t="str">
        <f>IF('Input data'!E34="","",'Input data'!E34)</f>
        <v/>
      </c>
      <c r="F28" s="4" t="str">
        <f>IF('Input data'!F34="","",'Input data'!F34)</f>
        <v/>
      </c>
      <c r="G28" s="20" t="str">
        <f>IF('Input data'!G34=0,"",'Input data'!G34)</f>
        <v/>
      </c>
      <c r="H28" s="9" t="str">
        <f>IF('Input data'!H34="","",'Input data'!H34)</f>
        <v/>
      </c>
      <c r="I28" s="6" t="str">
        <f>IF('Used data'!I28="No","",IF('Used data'!L28&lt;10,1.1-'Used data'!L28*0.01,IF('Used data'!L28&lt;120,POWER(1.003,'Used data'!L28)/POWER(1.003,10),1.4)))</f>
        <v/>
      </c>
      <c r="J28" s="6" t="str">
        <f>IF('Used data'!I28="No","",IF('Used data'!M28&gt;9,1.41,IF('Used data'!M28&lt;2,0.96+'Used data'!M28*0.02,POWER(1.05,'Used data'!M28)/POWER(1.05,2))))</f>
        <v/>
      </c>
      <c r="K28" s="6" t="str">
        <f>IF('Used data'!I28="No","",IF('Used data'!M28&gt;9,1.15,IF('Used data'!M28&lt;2,0.98+'Used data'!M28*0.01,POWER(1.02,'Used data'!M28)/POWER(1.02,2))))</f>
        <v/>
      </c>
      <c r="L28" s="6" t="str">
        <f>IF('Used data'!I28="No","",IF('Used data'!N28="Partly",0.9,IF('Used data'!N28="Yes",0.75,1)))</f>
        <v/>
      </c>
      <c r="M28" s="6" t="str">
        <f>IF('Used data'!I28="No","",IF('Used data'!N28="Partly",0.97,IF('Used data'!N28="Yes",0.95,1)))</f>
        <v/>
      </c>
      <c r="N28" s="6" t="str">
        <f>IF('Used data'!I28="No","",IF('Used data'!O28&gt;4.25,1.06,IF('Used data'!O28&lt;3.75,1.84-'Used data'!O28*0.24,0.04+'Used data'!O28*0.24)))</f>
        <v/>
      </c>
      <c r="O28" s="6" t="str">
        <f>IF('Used data'!I28="No","",IF('Used data'!P28&gt;1.99,0.81,IF('Used data'!P28&lt;0.2,1.12,1.05-'Used data'!P28*0.1)))</f>
        <v/>
      </c>
      <c r="P28" s="6" t="str">
        <f>IF('Used data'!I28="No","",IF('Used data'!Q28&gt;3,0.96,IF('Used data'!Q28&lt;2,1.12-0.06*'Used data'!Q28,1.08-0.04*'Used data'!Q28)))</f>
        <v/>
      </c>
      <c r="Q28" s="6" t="str">
        <f>IF('Used data'!I28="No","",IF('Used data'!R28="Yes",0.91,1))</f>
        <v/>
      </c>
      <c r="R28" s="6" t="str">
        <f>IF('Used data'!I28="No","",IF('Used data'!R28="Yes",0.96,1))</f>
        <v/>
      </c>
      <c r="S28" s="6" t="str">
        <f>IF('Used data'!I28="No","",IF('Used data'!R28="Yes",0.82,1))</f>
        <v/>
      </c>
      <c r="T28" s="6" t="str">
        <f>IF('Used data'!I28="No","",IF('Used data'!R28="Yes",0.9,1))</f>
        <v/>
      </c>
      <c r="U28" s="6" t="str">
        <f>IF('Used data'!I28="No","",IF('Used data'!R28="Yes",0.93,1))</f>
        <v/>
      </c>
      <c r="V28" s="6" t="str">
        <f>IF('Used data'!I28="No","",IF('Used data'!S28="Yes",0.85,1))</f>
        <v/>
      </c>
      <c r="W28" s="6" t="str">
        <f>IF('Used data'!I28="No","",IF('Used data'!T28&gt;5,1.4,1+0.08*'Used data'!T28))</f>
        <v/>
      </c>
      <c r="X28" s="6" t="str">
        <f>IF('Used data'!I28="No","",IF('Used data'!U28=80,1,POWER((80-0.0058*('Used data'!U28-80)^2+0.2781*('Used data'!U28-80)-0.2343)/80,1.6)))</f>
        <v/>
      </c>
      <c r="Y28" s="6" t="str">
        <f>IF('Used data'!I28="No","",IF('Used data'!U28=80,1,POWER((80-0.0058*('Used data'!U28-80)^2+0.2781*('Used data'!U28-80)-0.2343)/80,1.5)))</f>
        <v/>
      </c>
      <c r="Z28" s="6" t="str">
        <f>IF('Used data'!I28="No","",IF('Used data'!U28=80,1,POWER((80-0.0058*('Used data'!U28-80)^2+0.2781*('Used data'!U28-80)-0.2343)/80,4.6)))</f>
        <v/>
      </c>
      <c r="AA28" s="6" t="str">
        <f>IF('Used data'!I28="No","",IF('Used data'!U28=80,1,POWER((80-0.0058*('Used data'!U28-80)^2+0.2781*('Used data'!U28-80)-0.2343)/80,3.5)))</f>
        <v/>
      </c>
      <c r="AB28" s="6" t="str">
        <f>IF('Used data'!I28="No","",IF('Used data'!U28=80,1,POWER((80-0.0058*('Used data'!U28-80)^2+0.2781*('Used data'!U28-80)-0.2343)/80,1.4)))</f>
        <v/>
      </c>
      <c r="AC28" s="6"/>
      <c r="AD28" s="7" t="str">
        <f>IF('Used data'!I28="No","",EXP(-10.0958)*POWER(H28,0.8138))</f>
        <v/>
      </c>
      <c r="AE28" s="7" t="str">
        <f>IF('Used data'!I28="No","",EXP(-9.9896)*POWER(H28,0.8381))</f>
        <v/>
      </c>
      <c r="AF28" s="7" t="str">
        <f>IF('Used data'!I28="No","",EXP(-12.5826)*POWER(H28,1.148))</f>
        <v/>
      </c>
      <c r="AG28" s="7" t="str">
        <f>IF('Used data'!I28="No","",EXP(-11.3408)*POWER(H28,0.7373))</f>
        <v/>
      </c>
      <c r="AH28" s="7" t="str">
        <f>IF('Used data'!I28="No","",EXP(-10.8985)*POWER(H28,0.841))</f>
        <v/>
      </c>
      <c r="AI28" s="7" t="str">
        <f>IF('Used data'!I28="No","",EXP(-12.4273)*POWER(H28,1.0197))</f>
        <v/>
      </c>
      <c r="AJ28" s="9" t="str">
        <f>IF('Used data'!I28="No","",SUM(AD28:AE28)*740934+AG28*29492829+AH28*4654307+AI28*608667)</f>
        <v/>
      </c>
    </row>
    <row r="29" spans="1:36" x14ac:dyDescent="0.3">
      <c r="A29" s="4" t="str">
        <f>IF('Input data'!A35="","",'Input data'!A35)</f>
        <v/>
      </c>
      <c r="B29" s="4" t="str">
        <f>IF('Input data'!B35="","",'Input data'!B35)</f>
        <v/>
      </c>
      <c r="C29" s="4" t="str">
        <f>IF('Input data'!C35="","",'Input data'!C35)</f>
        <v/>
      </c>
      <c r="D29" s="4" t="str">
        <f>IF('Input data'!D35="","",'Input data'!D35)</f>
        <v/>
      </c>
      <c r="E29" s="4" t="str">
        <f>IF('Input data'!E35="","",'Input data'!E35)</f>
        <v/>
      </c>
      <c r="F29" s="4" t="str">
        <f>IF('Input data'!F35="","",'Input data'!F35)</f>
        <v/>
      </c>
      <c r="G29" s="20" t="str">
        <f>IF('Input data'!G35=0,"",'Input data'!G35)</f>
        <v/>
      </c>
      <c r="H29" s="9" t="str">
        <f>IF('Input data'!H35="","",'Input data'!H35)</f>
        <v/>
      </c>
      <c r="I29" s="6" t="str">
        <f>IF('Used data'!I29="No","",IF('Used data'!L29&lt;10,1.1-'Used data'!L29*0.01,IF('Used data'!L29&lt;120,POWER(1.003,'Used data'!L29)/POWER(1.003,10),1.4)))</f>
        <v/>
      </c>
      <c r="J29" s="6" t="str">
        <f>IF('Used data'!I29="No","",IF('Used data'!M29&gt;9,1.41,IF('Used data'!M29&lt;2,0.96+'Used data'!M29*0.02,POWER(1.05,'Used data'!M29)/POWER(1.05,2))))</f>
        <v/>
      </c>
      <c r="K29" s="6" t="str">
        <f>IF('Used data'!I29="No","",IF('Used data'!M29&gt;9,1.15,IF('Used data'!M29&lt;2,0.98+'Used data'!M29*0.01,POWER(1.02,'Used data'!M29)/POWER(1.02,2))))</f>
        <v/>
      </c>
      <c r="L29" s="6" t="str">
        <f>IF('Used data'!I29="No","",IF('Used data'!N29="Partly",0.9,IF('Used data'!N29="Yes",0.75,1)))</f>
        <v/>
      </c>
      <c r="M29" s="6" t="str">
        <f>IF('Used data'!I29="No","",IF('Used data'!N29="Partly",0.97,IF('Used data'!N29="Yes",0.95,1)))</f>
        <v/>
      </c>
      <c r="N29" s="6" t="str">
        <f>IF('Used data'!I29="No","",IF('Used data'!O29&gt;4.25,1.06,IF('Used data'!O29&lt;3.75,1.84-'Used data'!O29*0.24,0.04+'Used data'!O29*0.24)))</f>
        <v/>
      </c>
      <c r="O29" s="6" t="str">
        <f>IF('Used data'!I29="No","",IF('Used data'!P29&gt;1.99,0.81,IF('Used data'!P29&lt;0.2,1.12,1.05-'Used data'!P29*0.1)))</f>
        <v/>
      </c>
      <c r="P29" s="6" t="str">
        <f>IF('Used data'!I29="No","",IF('Used data'!Q29&gt;3,0.96,IF('Used data'!Q29&lt;2,1.12-0.06*'Used data'!Q29,1.08-0.04*'Used data'!Q29)))</f>
        <v/>
      </c>
      <c r="Q29" s="6" t="str">
        <f>IF('Used data'!I29="No","",IF('Used data'!R29="Yes",0.91,1))</f>
        <v/>
      </c>
      <c r="R29" s="6" t="str">
        <f>IF('Used data'!I29="No","",IF('Used data'!R29="Yes",0.96,1))</f>
        <v/>
      </c>
      <c r="S29" s="6" t="str">
        <f>IF('Used data'!I29="No","",IF('Used data'!R29="Yes",0.82,1))</f>
        <v/>
      </c>
      <c r="T29" s="6" t="str">
        <f>IF('Used data'!I29="No","",IF('Used data'!R29="Yes",0.9,1))</f>
        <v/>
      </c>
      <c r="U29" s="6" t="str">
        <f>IF('Used data'!I29="No","",IF('Used data'!R29="Yes",0.93,1))</f>
        <v/>
      </c>
      <c r="V29" s="6" t="str">
        <f>IF('Used data'!I29="No","",IF('Used data'!S29="Yes",0.85,1))</f>
        <v/>
      </c>
      <c r="W29" s="6" t="str">
        <f>IF('Used data'!I29="No","",IF('Used data'!T29&gt;5,1.4,1+0.08*'Used data'!T29))</f>
        <v/>
      </c>
      <c r="X29" s="6" t="str">
        <f>IF('Used data'!I29="No","",IF('Used data'!U29=80,1,POWER((80-0.0058*('Used data'!U29-80)^2+0.2781*('Used data'!U29-80)-0.2343)/80,1.6)))</f>
        <v/>
      </c>
      <c r="Y29" s="6" t="str">
        <f>IF('Used data'!I29="No","",IF('Used data'!U29=80,1,POWER((80-0.0058*('Used data'!U29-80)^2+0.2781*('Used data'!U29-80)-0.2343)/80,1.5)))</f>
        <v/>
      </c>
      <c r="Z29" s="6" t="str">
        <f>IF('Used data'!I29="No","",IF('Used data'!U29=80,1,POWER((80-0.0058*('Used data'!U29-80)^2+0.2781*('Used data'!U29-80)-0.2343)/80,4.6)))</f>
        <v/>
      </c>
      <c r="AA29" s="6" t="str">
        <f>IF('Used data'!I29="No","",IF('Used data'!U29=80,1,POWER((80-0.0058*('Used data'!U29-80)^2+0.2781*('Used data'!U29-80)-0.2343)/80,3.5)))</f>
        <v/>
      </c>
      <c r="AB29" s="6" t="str">
        <f>IF('Used data'!I29="No","",IF('Used data'!U29=80,1,POWER((80-0.0058*('Used data'!U29-80)^2+0.2781*('Used data'!U29-80)-0.2343)/80,1.4)))</f>
        <v/>
      </c>
      <c r="AC29" s="6"/>
      <c r="AD29" s="7" t="str">
        <f>IF('Used data'!I29="No","",EXP(-10.0958)*POWER(H29,0.8138))</f>
        <v/>
      </c>
      <c r="AE29" s="7" t="str">
        <f>IF('Used data'!I29="No","",EXP(-9.9896)*POWER(H29,0.8381))</f>
        <v/>
      </c>
      <c r="AF29" s="7" t="str">
        <f>IF('Used data'!I29="No","",EXP(-12.5826)*POWER(H29,1.148))</f>
        <v/>
      </c>
      <c r="AG29" s="7" t="str">
        <f>IF('Used data'!I29="No","",EXP(-11.3408)*POWER(H29,0.7373))</f>
        <v/>
      </c>
      <c r="AH29" s="7" t="str">
        <f>IF('Used data'!I29="No","",EXP(-10.8985)*POWER(H29,0.841))</f>
        <v/>
      </c>
      <c r="AI29" s="7" t="str">
        <f>IF('Used data'!I29="No","",EXP(-12.4273)*POWER(H29,1.0197))</f>
        <v/>
      </c>
      <c r="AJ29" s="9" t="str">
        <f>IF('Used data'!I29="No","",SUM(AD29:AE29)*740934+AG29*29492829+AH29*4654307+AI29*608667)</f>
        <v/>
      </c>
    </row>
    <row r="30" spans="1:36" x14ac:dyDescent="0.3">
      <c r="A30" s="4" t="str">
        <f>IF('Input data'!A36="","",'Input data'!A36)</f>
        <v/>
      </c>
      <c r="B30" s="4" t="str">
        <f>IF('Input data'!B36="","",'Input data'!B36)</f>
        <v/>
      </c>
      <c r="C30" s="4" t="str">
        <f>IF('Input data'!C36="","",'Input data'!C36)</f>
        <v/>
      </c>
      <c r="D30" s="4" t="str">
        <f>IF('Input data'!D36="","",'Input data'!D36)</f>
        <v/>
      </c>
      <c r="E30" s="4" t="str">
        <f>IF('Input data'!E36="","",'Input data'!E36)</f>
        <v/>
      </c>
      <c r="F30" s="4" t="str">
        <f>IF('Input data'!F36="","",'Input data'!F36)</f>
        <v/>
      </c>
      <c r="G30" s="20" t="str">
        <f>IF('Input data'!G36=0,"",'Input data'!G36)</f>
        <v/>
      </c>
      <c r="H30" s="9" t="str">
        <f>IF('Input data'!H36="","",'Input data'!H36)</f>
        <v/>
      </c>
      <c r="I30" s="6" t="str">
        <f>IF('Used data'!I30="No","",IF('Used data'!L30&lt;10,1.1-'Used data'!L30*0.01,IF('Used data'!L30&lt;120,POWER(1.003,'Used data'!L30)/POWER(1.003,10),1.4)))</f>
        <v/>
      </c>
      <c r="J30" s="6" t="str">
        <f>IF('Used data'!I30="No","",IF('Used data'!M30&gt;9,1.41,IF('Used data'!M30&lt;2,0.96+'Used data'!M30*0.02,POWER(1.05,'Used data'!M30)/POWER(1.05,2))))</f>
        <v/>
      </c>
      <c r="K30" s="6" t="str">
        <f>IF('Used data'!I30="No","",IF('Used data'!M30&gt;9,1.15,IF('Used data'!M30&lt;2,0.98+'Used data'!M30*0.01,POWER(1.02,'Used data'!M30)/POWER(1.02,2))))</f>
        <v/>
      </c>
      <c r="L30" s="6" t="str">
        <f>IF('Used data'!I30="No","",IF('Used data'!N30="Partly",0.9,IF('Used data'!N30="Yes",0.75,1)))</f>
        <v/>
      </c>
      <c r="M30" s="6" t="str">
        <f>IF('Used data'!I30="No","",IF('Used data'!N30="Partly",0.97,IF('Used data'!N30="Yes",0.95,1)))</f>
        <v/>
      </c>
      <c r="N30" s="6" t="str">
        <f>IF('Used data'!I30="No","",IF('Used data'!O30&gt;4.25,1.06,IF('Used data'!O30&lt;3.75,1.84-'Used data'!O30*0.24,0.04+'Used data'!O30*0.24)))</f>
        <v/>
      </c>
      <c r="O30" s="6" t="str">
        <f>IF('Used data'!I30="No","",IF('Used data'!P30&gt;1.99,0.81,IF('Used data'!P30&lt;0.2,1.12,1.05-'Used data'!P30*0.1)))</f>
        <v/>
      </c>
      <c r="P30" s="6" t="str">
        <f>IF('Used data'!I30="No","",IF('Used data'!Q30&gt;3,0.96,IF('Used data'!Q30&lt;2,1.12-0.06*'Used data'!Q30,1.08-0.04*'Used data'!Q30)))</f>
        <v/>
      </c>
      <c r="Q30" s="6" t="str">
        <f>IF('Used data'!I30="No","",IF('Used data'!R30="Yes",0.91,1))</f>
        <v/>
      </c>
      <c r="R30" s="6" t="str">
        <f>IF('Used data'!I30="No","",IF('Used data'!R30="Yes",0.96,1))</f>
        <v/>
      </c>
      <c r="S30" s="6" t="str">
        <f>IF('Used data'!I30="No","",IF('Used data'!R30="Yes",0.82,1))</f>
        <v/>
      </c>
      <c r="T30" s="6" t="str">
        <f>IF('Used data'!I30="No","",IF('Used data'!R30="Yes",0.9,1))</f>
        <v/>
      </c>
      <c r="U30" s="6" t="str">
        <f>IF('Used data'!I30="No","",IF('Used data'!R30="Yes",0.93,1))</f>
        <v/>
      </c>
      <c r="V30" s="6" t="str">
        <f>IF('Used data'!I30="No","",IF('Used data'!S30="Yes",0.85,1))</f>
        <v/>
      </c>
      <c r="W30" s="6" t="str">
        <f>IF('Used data'!I30="No","",IF('Used data'!T30&gt;5,1.4,1+0.08*'Used data'!T30))</f>
        <v/>
      </c>
      <c r="X30" s="6" t="str">
        <f>IF('Used data'!I30="No","",IF('Used data'!U30=80,1,POWER((80-0.0058*('Used data'!U30-80)^2+0.2781*('Used data'!U30-80)-0.2343)/80,1.6)))</f>
        <v/>
      </c>
      <c r="Y30" s="6" t="str">
        <f>IF('Used data'!I30="No","",IF('Used data'!U30=80,1,POWER((80-0.0058*('Used data'!U30-80)^2+0.2781*('Used data'!U30-80)-0.2343)/80,1.5)))</f>
        <v/>
      </c>
      <c r="Z30" s="6" t="str">
        <f>IF('Used data'!I30="No","",IF('Used data'!U30=80,1,POWER((80-0.0058*('Used data'!U30-80)^2+0.2781*('Used data'!U30-80)-0.2343)/80,4.6)))</f>
        <v/>
      </c>
      <c r="AA30" s="6" t="str">
        <f>IF('Used data'!I30="No","",IF('Used data'!U30=80,1,POWER((80-0.0058*('Used data'!U30-80)^2+0.2781*('Used data'!U30-80)-0.2343)/80,3.5)))</f>
        <v/>
      </c>
      <c r="AB30" s="6" t="str">
        <f>IF('Used data'!I30="No","",IF('Used data'!U30=80,1,POWER((80-0.0058*('Used data'!U30-80)^2+0.2781*('Used data'!U30-80)-0.2343)/80,1.4)))</f>
        <v/>
      </c>
      <c r="AC30" s="6"/>
      <c r="AD30" s="7" t="str">
        <f>IF('Used data'!I30="No","",EXP(-10.0958)*POWER(H30,0.8138))</f>
        <v/>
      </c>
      <c r="AE30" s="7" t="str">
        <f>IF('Used data'!I30="No","",EXP(-9.9896)*POWER(H30,0.8381))</f>
        <v/>
      </c>
      <c r="AF30" s="7" t="str">
        <f>IF('Used data'!I30="No","",EXP(-12.5826)*POWER(H30,1.148))</f>
        <v/>
      </c>
      <c r="AG30" s="7" t="str">
        <f>IF('Used data'!I30="No","",EXP(-11.3408)*POWER(H30,0.7373))</f>
        <v/>
      </c>
      <c r="AH30" s="7" t="str">
        <f>IF('Used data'!I30="No","",EXP(-10.8985)*POWER(H30,0.841))</f>
        <v/>
      </c>
      <c r="AI30" s="7" t="str">
        <f>IF('Used data'!I30="No","",EXP(-12.4273)*POWER(H30,1.0197))</f>
        <v/>
      </c>
      <c r="AJ30" s="9" t="str">
        <f>IF('Used data'!I30="No","",SUM(AD30:AE30)*740934+AG30*29492829+AH30*4654307+AI30*608667)</f>
        <v/>
      </c>
    </row>
    <row r="31" spans="1:36" x14ac:dyDescent="0.3">
      <c r="A31" s="4" t="str">
        <f>IF('Input data'!A37="","",'Input data'!A37)</f>
        <v/>
      </c>
      <c r="B31" s="4" t="str">
        <f>IF('Input data'!B37="","",'Input data'!B37)</f>
        <v/>
      </c>
      <c r="C31" s="4" t="str">
        <f>IF('Input data'!C37="","",'Input data'!C37)</f>
        <v/>
      </c>
      <c r="D31" s="4" t="str">
        <f>IF('Input data'!D37="","",'Input data'!D37)</f>
        <v/>
      </c>
      <c r="E31" s="4" t="str">
        <f>IF('Input data'!E37="","",'Input data'!E37)</f>
        <v/>
      </c>
      <c r="F31" s="4" t="str">
        <f>IF('Input data'!F37="","",'Input data'!F37)</f>
        <v/>
      </c>
      <c r="G31" s="20" t="str">
        <f>IF('Input data'!G37=0,"",'Input data'!G37)</f>
        <v/>
      </c>
      <c r="H31" s="9" t="str">
        <f>IF('Input data'!H37="","",'Input data'!H37)</f>
        <v/>
      </c>
      <c r="I31" s="6" t="str">
        <f>IF('Used data'!I31="No","",IF('Used data'!L31&lt;10,1.1-'Used data'!L31*0.01,IF('Used data'!L31&lt;120,POWER(1.003,'Used data'!L31)/POWER(1.003,10),1.4)))</f>
        <v/>
      </c>
      <c r="J31" s="6" t="str">
        <f>IF('Used data'!I31="No","",IF('Used data'!M31&gt;9,1.41,IF('Used data'!M31&lt;2,0.96+'Used data'!M31*0.02,POWER(1.05,'Used data'!M31)/POWER(1.05,2))))</f>
        <v/>
      </c>
      <c r="K31" s="6" t="str">
        <f>IF('Used data'!I31="No","",IF('Used data'!M31&gt;9,1.15,IF('Used data'!M31&lt;2,0.98+'Used data'!M31*0.01,POWER(1.02,'Used data'!M31)/POWER(1.02,2))))</f>
        <v/>
      </c>
      <c r="L31" s="6" t="str">
        <f>IF('Used data'!I31="No","",IF('Used data'!N31="Partly",0.9,IF('Used data'!N31="Yes",0.75,1)))</f>
        <v/>
      </c>
      <c r="M31" s="6" t="str">
        <f>IF('Used data'!I31="No","",IF('Used data'!N31="Partly",0.97,IF('Used data'!N31="Yes",0.95,1)))</f>
        <v/>
      </c>
      <c r="N31" s="6" t="str">
        <f>IF('Used data'!I31="No","",IF('Used data'!O31&gt;4.25,1.06,IF('Used data'!O31&lt;3.75,1.84-'Used data'!O31*0.24,0.04+'Used data'!O31*0.24)))</f>
        <v/>
      </c>
      <c r="O31" s="6" t="str">
        <f>IF('Used data'!I31="No","",IF('Used data'!P31&gt;1.99,0.81,IF('Used data'!P31&lt;0.2,1.12,1.05-'Used data'!P31*0.1)))</f>
        <v/>
      </c>
      <c r="P31" s="6" t="str">
        <f>IF('Used data'!I31="No","",IF('Used data'!Q31&gt;3,0.96,IF('Used data'!Q31&lt;2,1.12-0.06*'Used data'!Q31,1.08-0.04*'Used data'!Q31)))</f>
        <v/>
      </c>
      <c r="Q31" s="6" t="str">
        <f>IF('Used data'!I31="No","",IF('Used data'!R31="Yes",0.91,1))</f>
        <v/>
      </c>
      <c r="R31" s="6" t="str">
        <f>IF('Used data'!I31="No","",IF('Used data'!R31="Yes",0.96,1))</f>
        <v/>
      </c>
      <c r="S31" s="6" t="str">
        <f>IF('Used data'!I31="No","",IF('Used data'!R31="Yes",0.82,1))</f>
        <v/>
      </c>
      <c r="T31" s="6" t="str">
        <f>IF('Used data'!I31="No","",IF('Used data'!R31="Yes",0.9,1))</f>
        <v/>
      </c>
      <c r="U31" s="6" t="str">
        <f>IF('Used data'!I31="No","",IF('Used data'!R31="Yes",0.93,1))</f>
        <v/>
      </c>
      <c r="V31" s="6" t="str">
        <f>IF('Used data'!I31="No","",IF('Used data'!S31="Yes",0.85,1))</f>
        <v/>
      </c>
      <c r="W31" s="6" t="str">
        <f>IF('Used data'!I31="No","",IF('Used data'!T31&gt;5,1.4,1+0.08*'Used data'!T31))</f>
        <v/>
      </c>
      <c r="X31" s="6" t="str">
        <f>IF('Used data'!I31="No","",IF('Used data'!U31=80,1,POWER((80-0.0058*('Used data'!U31-80)^2+0.2781*('Used data'!U31-80)-0.2343)/80,1.6)))</f>
        <v/>
      </c>
      <c r="Y31" s="6" t="str">
        <f>IF('Used data'!I31="No","",IF('Used data'!U31=80,1,POWER((80-0.0058*('Used data'!U31-80)^2+0.2781*('Used data'!U31-80)-0.2343)/80,1.5)))</f>
        <v/>
      </c>
      <c r="Z31" s="6" t="str">
        <f>IF('Used data'!I31="No","",IF('Used data'!U31=80,1,POWER((80-0.0058*('Used data'!U31-80)^2+0.2781*('Used data'!U31-80)-0.2343)/80,4.6)))</f>
        <v/>
      </c>
      <c r="AA31" s="6" t="str">
        <f>IF('Used data'!I31="No","",IF('Used data'!U31=80,1,POWER((80-0.0058*('Used data'!U31-80)^2+0.2781*('Used data'!U31-80)-0.2343)/80,3.5)))</f>
        <v/>
      </c>
      <c r="AB31" s="6" t="str">
        <f>IF('Used data'!I31="No","",IF('Used data'!U31=80,1,POWER((80-0.0058*('Used data'!U31-80)^2+0.2781*('Used data'!U31-80)-0.2343)/80,1.4)))</f>
        <v/>
      </c>
      <c r="AC31" s="6"/>
      <c r="AD31" s="7" t="str">
        <f>IF('Used data'!I31="No","",EXP(-10.0958)*POWER(H31,0.8138))</f>
        <v/>
      </c>
      <c r="AE31" s="7" t="str">
        <f>IF('Used data'!I31="No","",EXP(-9.9896)*POWER(H31,0.8381))</f>
        <v/>
      </c>
      <c r="AF31" s="7" t="str">
        <f>IF('Used data'!I31="No","",EXP(-12.5826)*POWER(H31,1.148))</f>
        <v/>
      </c>
      <c r="AG31" s="7" t="str">
        <f>IF('Used data'!I31="No","",EXP(-11.3408)*POWER(H31,0.7373))</f>
        <v/>
      </c>
      <c r="AH31" s="7" t="str">
        <f>IF('Used data'!I31="No","",EXP(-10.8985)*POWER(H31,0.841))</f>
        <v/>
      </c>
      <c r="AI31" s="7" t="str">
        <f>IF('Used data'!I31="No","",EXP(-12.4273)*POWER(H31,1.0197))</f>
        <v/>
      </c>
      <c r="AJ31" s="9" t="str">
        <f>IF('Used data'!I31="No","",SUM(AD31:AE31)*740934+AG31*29492829+AH31*4654307+AI31*608667)</f>
        <v/>
      </c>
    </row>
    <row r="32" spans="1:36" x14ac:dyDescent="0.3">
      <c r="A32" s="4" t="str">
        <f>IF('Input data'!A38="","",'Input data'!A38)</f>
        <v/>
      </c>
      <c r="B32" s="4" t="str">
        <f>IF('Input data'!B38="","",'Input data'!B38)</f>
        <v/>
      </c>
      <c r="C32" s="4" t="str">
        <f>IF('Input data'!C38="","",'Input data'!C38)</f>
        <v/>
      </c>
      <c r="D32" s="4" t="str">
        <f>IF('Input data'!D38="","",'Input data'!D38)</f>
        <v/>
      </c>
      <c r="E32" s="4" t="str">
        <f>IF('Input data'!E38="","",'Input data'!E38)</f>
        <v/>
      </c>
      <c r="F32" s="4" t="str">
        <f>IF('Input data'!F38="","",'Input data'!F38)</f>
        <v/>
      </c>
      <c r="G32" s="20" t="str">
        <f>IF('Input data'!G38=0,"",'Input data'!G38)</f>
        <v/>
      </c>
      <c r="H32" s="9" t="str">
        <f>IF('Input data'!H38="","",'Input data'!H38)</f>
        <v/>
      </c>
      <c r="I32" s="6" t="str">
        <f>IF('Used data'!I32="No","",IF('Used data'!L32&lt;10,1.1-'Used data'!L32*0.01,IF('Used data'!L32&lt;120,POWER(1.003,'Used data'!L32)/POWER(1.003,10),1.4)))</f>
        <v/>
      </c>
      <c r="J32" s="6" t="str">
        <f>IF('Used data'!I32="No","",IF('Used data'!M32&gt;9,1.41,IF('Used data'!M32&lt;2,0.96+'Used data'!M32*0.02,POWER(1.05,'Used data'!M32)/POWER(1.05,2))))</f>
        <v/>
      </c>
      <c r="K32" s="6" t="str">
        <f>IF('Used data'!I32="No","",IF('Used data'!M32&gt;9,1.15,IF('Used data'!M32&lt;2,0.98+'Used data'!M32*0.01,POWER(1.02,'Used data'!M32)/POWER(1.02,2))))</f>
        <v/>
      </c>
      <c r="L32" s="6" t="str">
        <f>IF('Used data'!I32="No","",IF('Used data'!N32="Partly",0.9,IF('Used data'!N32="Yes",0.75,1)))</f>
        <v/>
      </c>
      <c r="M32" s="6" t="str">
        <f>IF('Used data'!I32="No","",IF('Used data'!N32="Partly",0.97,IF('Used data'!N32="Yes",0.95,1)))</f>
        <v/>
      </c>
      <c r="N32" s="6" t="str">
        <f>IF('Used data'!I32="No","",IF('Used data'!O32&gt;4.25,1.06,IF('Used data'!O32&lt;3.75,1.84-'Used data'!O32*0.24,0.04+'Used data'!O32*0.24)))</f>
        <v/>
      </c>
      <c r="O32" s="6" t="str">
        <f>IF('Used data'!I32="No","",IF('Used data'!P32&gt;1.99,0.81,IF('Used data'!P32&lt;0.2,1.12,1.05-'Used data'!P32*0.1)))</f>
        <v/>
      </c>
      <c r="P32" s="6" t="str">
        <f>IF('Used data'!I32="No","",IF('Used data'!Q32&gt;3,0.96,IF('Used data'!Q32&lt;2,1.12-0.06*'Used data'!Q32,1.08-0.04*'Used data'!Q32)))</f>
        <v/>
      </c>
      <c r="Q32" s="6" t="str">
        <f>IF('Used data'!I32="No","",IF('Used data'!R32="Yes",0.91,1))</f>
        <v/>
      </c>
      <c r="R32" s="6" t="str">
        <f>IF('Used data'!I32="No","",IF('Used data'!R32="Yes",0.96,1))</f>
        <v/>
      </c>
      <c r="S32" s="6" t="str">
        <f>IF('Used data'!I32="No","",IF('Used data'!R32="Yes",0.82,1))</f>
        <v/>
      </c>
      <c r="T32" s="6" t="str">
        <f>IF('Used data'!I32="No","",IF('Used data'!R32="Yes",0.9,1))</f>
        <v/>
      </c>
      <c r="U32" s="6" t="str">
        <f>IF('Used data'!I32="No","",IF('Used data'!R32="Yes",0.93,1))</f>
        <v/>
      </c>
      <c r="V32" s="6" t="str">
        <f>IF('Used data'!I32="No","",IF('Used data'!S32="Yes",0.85,1))</f>
        <v/>
      </c>
      <c r="W32" s="6" t="str">
        <f>IF('Used data'!I32="No","",IF('Used data'!T32&gt;5,1.4,1+0.08*'Used data'!T32))</f>
        <v/>
      </c>
      <c r="X32" s="6" t="str">
        <f>IF('Used data'!I32="No","",IF('Used data'!U32=80,1,POWER((80-0.0058*('Used data'!U32-80)^2+0.2781*('Used data'!U32-80)-0.2343)/80,1.6)))</f>
        <v/>
      </c>
      <c r="Y32" s="6" t="str">
        <f>IF('Used data'!I32="No","",IF('Used data'!U32=80,1,POWER((80-0.0058*('Used data'!U32-80)^2+0.2781*('Used data'!U32-80)-0.2343)/80,1.5)))</f>
        <v/>
      </c>
      <c r="Z32" s="6" t="str">
        <f>IF('Used data'!I32="No","",IF('Used data'!U32=80,1,POWER((80-0.0058*('Used data'!U32-80)^2+0.2781*('Used data'!U32-80)-0.2343)/80,4.6)))</f>
        <v/>
      </c>
      <c r="AA32" s="6" t="str">
        <f>IF('Used data'!I32="No","",IF('Used data'!U32=80,1,POWER((80-0.0058*('Used data'!U32-80)^2+0.2781*('Used data'!U32-80)-0.2343)/80,3.5)))</f>
        <v/>
      </c>
      <c r="AB32" s="6" t="str">
        <f>IF('Used data'!I32="No","",IF('Used data'!U32=80,1,POWER((80-0.0058*('Used data'!U32-80)^2+0.2781*('Used data'!U32-80)-0.2343)/80,1.4)))</f>
        <v/>
      </c>
      <c r="AC32" s="6"/>
      <c r="AD32" s="7" t="str">
        <f>IF('Used data'!I32="No","",EXP(-10.0958)*POWER(H32,0.8138))</f>
        <v/>
      </c>
      <c r="AE32" s="7" t="str">
        <f>IF('Used data'!I32="No","",EXP(-9.9896)*POWER(H32,0.8381))</f>
        <v/>
      </c>
      <c r="AF32" s="7" t="str">
        <f>IF('Used data'!I32="No","",EXP(-12.5826)*POWER(H32,1.148))</f>
        <v/>
      </c>
      <c r="AG32" s="7" t="str">
        <f>IF('Used data'!I32="No","",EXP(-11.3408)*POWER(H32,0.7373))</f>
        <v/>
      </c>
      <c r="AH32" s="7" t="str">
        <f>IF('Used data'!I32="No","",EXP(-10.8985)*POWER(H32,0.841))</f>
        <v/>
      </c>
      <c r="AI32" s="7" t="str">
        <f>IF('Used data'!I32="No","",EXP(-12.4273)*POWER(H32,1.0197))</f>
        <v/>
      </c>
      <c r="AJ32" s="9" t="str">
        <f>IF('Used data'!I32="No","",SUM(AD32:AE32)*740934+AG32*29492829+AH32*4654307+AI32*608667)</f>
        <v/>
      </c>
    </row>
    <row r="33" spans="1:36" x14ac:dyDescent="0.3">
      <c r="A33" s="4" t="str">
        <f>IF('Input data'!A39="","",'Input data'!A39)</f>
        <v/>
      </c>
      <c r="B33" s="4" t="str">
        <f>IF('Input data'!B39="","",'Input data'!B39)</f>
        <v/>
      </c>
      <c r="C33" s="4" t="str">
        <f>IF('Input data'!C39="","",'Input data'!C39)</f>
        <v/>
      </c>
      <c r="D33" s="4" t="str">
        <f>IF('Input data'!D39="","",'Input data'!D39)</f>
        <v/>
      </c>
      <c r="E33" s="4" t="str">
        <f>IF('Input data'!E39="","",'Input data'!E39)</f>
        <v/>
      </c>
      <c r="F33" s="4" t="str">
        <f>IF('Input data'!F39="","",'Input data'!F39)</f>
        <v/>
      </c>
      <c r="G33" s="20" t="str">
        <f>IF('Input data'!G39=0,"",'Input data'!G39)</f>
        <v/>
      </c>
      <c r="H33" s="9" t="str">
        <f>IF('Input data'!H39="","",'Input data'!H39)</f>
        <v/>
      </c>
      <c r="I33" s="6" t="str">
        <f>IF('Used data'!I33="No","",IF('Used data'!L33&lt;10,1.1-'Used data'!L33*0.01,IF('Used data'!L33&lt;120,POWER(1.003,'Used data'!L33)/POWER(1.003,10),1.4)))</f>
        <v/>
      </c>
      <c r="J33" s="6" t="str">
        <f>IF('Used data'!I33="No","",IF('Used data'!M33&gt;9,1.41,IF('Used data'!M33&lt;2,0.96+'Used data'!M33*0.02,POWER(1.05,'Used data'!M33)/POWER(1.05,2))))</f>
        <v/>
      </c>
      <c r="K33" s="6" t="str">
        <f>IF('Used data'!I33="No","",IF('Used data'!M33&gt;9,1.15,IF('Used data'!M33&lt;2,0.98+'Used data'!M33*0.01,POWER(1.02,'Used data'!M33)/POWER(1.02,2))))</f>
        <v/>
      </c>
      <c r="L33" s="6" t="str">
        <f>IF('Used data'!I33="No","",IF('Used data'!N33="Partly",0.9,IF('Used data'!N33="Yes",0.75,1)))</f>
        <v/>
      </c>
      <c r="M33" s="6" t="str">
        <f>IF('Used data'!I33="No","",IF('Used data'!N33="Partly",0.97,IF('Used data'!N33="Yes",0.95,1)))</f>
        <v/>
      </c>
      <c r="N33" s="6" t="str">
        <f>IF('Used data'!I33="No","",IF('Used data'!O33&gt;4.25,1.06,IF('Used data'!O33&lt;3.75,1.84-'Used data'!O33*0.24,0.04+'Used data'!O33*0.24)))</f>
        <v/>
      </c>
      <c r="O33" s="6" t="str">
        <f>IF('Used data'!I33="No","",IF('Used data'!P33&gt;1.99,0.81,IF('Used data'!P33&lt;0.2,1.12,1.05-'Used data'!P33*0.1)))</f>
        <v/>
      </c>
      <c r="P33" s="6" t="str">
        <f>IF('Used data'!I33="No","",IF('Used data'!Q33&gt;3,0.96,IF('Used data'!Q33&lt;2,1.12-0.06*'Used data'!Q33,1.08-0.04*'Used data'!Q33)))</f>
        <v/>
      </c>
      <c r="Q33" s="6" t="str">
        <f>IF('Used data'!I33="No","",IF('Used data'!R33="Yes",0.91,1))</f>
        <v/>
      </c>
      <c r="R33" s="6" t="str">
        <f>IF('Used data'!I33="No","",IF('Used data'!R33="Yes",0.96,1))</f>
        <v/>
      </c>
      <c r="S33" s="6" t="str">
        <f>IF('Used data'!I33="No","",IF('Used data'!R33="Yes",0.82,1))</f>
        <v/>
      </c>
      <c r="T33" s="6" t="str">
        <f>IF('Used data'!I33="No","",IF('Used data'!R33="Yes",0.9,1))</f>
        <v/>
      </c>
      <c r="U33" s="6" t="str">
        <f>IF('Used data'!I33="No","",IF('Used data'!R33="Yes",0.93,1))</f>
        <v/>
      </c>
      <c r="V33" s="6" t="str">
        <f>IF('Used data'!I33="No","",IF('Used data'!S33="Yes",0.85,1))</f>
        <v/>
      </c>
      <c r="W33" s="6" t="str">
        <f>IF('Used data'!I33="No","",IF('Used data'!T33&gt;5,1.4,1+0.08*'Used data'!T33))</f>
        <v/>
      </c>
      <c r="X33" s="6" t="str">
        <f>IF('Used data'!I33="No","",IF('Used data'!U33=80,1,POWER((80-0.0058*('Used data'!U33-80)^2+0.2781*('Used data'!U33-80)-0.2343)/80,1.6)))</f>
        <v/>
      </c>
      <c r="Y33" s="6" t="str">
        <f>IF('Used data'!I33="No","",IF('Used data'!U33=80,1,POWER((80-0.0058*('Used data'!U33-80)^2+0.2781*('Used data'!U33-80)-0.2343)/80,1.5)))</f>
        <v/>
      </c>
      <c r="Z33" s="6" t="str">
        <f>IF('Used data'!I33="No","",IF('Used data'!U33=80,1,POWER((80-0.0058*('Used data'!U33-80)^2+0.2781*('Used data'!U33-80)-0.2343)/80,4.6)))</f>
        <v/>
      </c>
      <c r="AA33" s="6" t="str">
        <f>IF('Used data'!I33="No","",IF('Used data'!U33=80,1,POWER((80-0.0058*('Used data'!U33-80)^2+0.2781*('Used data'!U33-80)-0.2343)/80,3.5)))</f>
        <v/>
      </c>
      <c r="AB33" s="6" t="str">
        <f>IF('Used data'!I33="No","",IF('Used data'!U33=80,1,POWER((80-0.0058*('Used data'!U33-80)^2+0.2781*('Used data'!U33-80)-0.2343)/80,1.4)))</f>
        <v/>
      </c>
      <c r="AC33" s="6"/>
      <c r="AD33" s="7" t="str">
        <f>IF('Used data'!I33="No","",EXP(-10.0958)*POWER(H33,0.8138))</f>
        <v/>
      </c>
      <c r="AE33" s="7" t="str">
        <f>IF('Used data'!I33="No","",EXP(-9.9896)*POWER(H33,0.8381))</f>
        <v/>
      </c>
      <c r="AF33" s="7" t="str">
        <f>IF('Used data'!I33="No","",EXP(-12.5826)*POWER(H33,1.148))</f>
        <v/>
      </c>
      <c r="AG33" s="7" t="str">
        <f>IF('Used data'!I33="No","",EXP(-11.3408)*POWER(H33,0.7373))</f>
        <v/>
      </c>
      <c r="AH33" s="7" t="str">
        <f>IF('Used data'!I33="No","",EXP(-10.8985)*POWER(H33,0.841))</f>
        <v/>
      </c>
      <c r="AI33" s="7" t="str">
        <f>IF('Used data'!I33="No","",EXP(-12.4273)*POWER(H33,1.0197))</f>
        <v/>
      </c>
      <c r="AJ33" s="9" t="str">
        <f>IF('Used data'!I33="No","",SUM(AD33:AE33)*740934+AG33*29492829+AH33*4654307+AI33*608667)</f>
        <v/>
      </c>
    </row>
    <row r="34" spans="1:36" x14ac:dyDescent="0.3">
      <c r="A34" s="4" t="str">
        <f>IF('Input data'!A40="","",'Input data'!A40)</f>
        <v/>
      </c>
      <c r="B34" s="4" t="str">
        <f>IF('Input data'!B40="","",'Input data'!B40)</f>
        <v/>
      </c>
      <c r="C34" s="4" t="str">
        <f>IF('Input data'!C40="","",'Input data'!C40)</f>
        <v/>
      </c>
      <c r="D34" s="4" t="str">
        <f>IF('Input data'!D40="","",'Input data'!D40)</f>
        <v/>
      </c>
      <c r="E34" s="4" t="str">
        <f>IF('Input data'!E40="","",'Input data'!E40)</f>
        <v/>
      </c>
      <c r="F34" s="4" t="str">
        <f>IF('Input data'!F40="","",'Input data'!F40)</f>
        <v/>
      </c>
      <c r="G34" s="20" t="str">
        <f>IF('Input data'!G40=0,"",'Input data'!G40)</f>
        <v/>
      </c>
      <c r="H34" s="9" t="str">
        <f>IF('Input data'!H40="","",'Input data'!H40)</f>
        <v/>
      </c>
      <c r="I34" s="6" t="str">
        <f>IF('Used data'!I34="No","",IF('Used data'!L34&lt;10,1.1-'Used data'!L34*0.01,IF('Used data'!L34&lt;120,POWER(1.003,'Used data'!L34)/POWER(1.003,10),1.4)))</f>
        <v/>
      </c>
      <c r="J34" s="6" t="str">
        <f>IF('Used data'!I34="No","",IF('Used data'!M34&gt;9,1.41,IF('Used data'!M34&lt;2,0.96+'Used data'!M34*0.02,POWER(1.05,'Used data'!M34)/POWER(1.05,2))))</f>
        <v/>
      </c>
      <c r="K34" s="6" t="str">
        <f>IF('Used data'!I34="No","",IF('Used data'!M34&gt;9,1.15,IF('Used data'!M34&lt;2,0.98+'Used data'!M34*0.01,POWER(1.02,'Used data'!M34)/POWER(1.02,2))))</f>
        <v/>
      </c>
      <c r="L34" s="6" t="str">
        <f>IF('Used data'!I34="No","",IF('Used data'!N34="Partly",0.9,IF('Used data'!N34="Yes",0.75,1)))</f>
        <v/>
      </c>
      <c r="M34" s="6" t="str">
        <f>IF('Used data'!I34="No","",IF('Used data'!N34="Partly",0.97,IF('Used data'!N34="Yes",0.95,1)))</f>
        <v/>
      </c>
      <c r="N34" s="6" t="str">
        <f>IF('Used data'!I34="No","",IF('Used data'!O34&gt;4.25,1.06,IF('Used data'!O34&lt;3.75,1.84-'Used data'!O34*0.24,0.04+'Used data'!O34*0.24)))</f>
        <v/>
      </c>
      <c r="O34" s="6" t="str">
        <f>IF('Used data'!I34="No","",IF('Used data'!P34&gt;1.99,0.81,IF('Used data'!P34&lt;0.2,1.12,1.05-'Used data'!P34*0.1)))</f>
        <v/>
      </c>
      <c r="P34" s="6" t="str">
        <f>IF('Used data'!I34="No","",IF('Used data'!Q34&gt;3,0.96,IF('Used data'!Q34&lt;2,1.12-0.06*'Used data'!Q34,1.08-0.04*'Used data'!Q34)))</f>
        <v/>
      </c>
      <c r="Q34" s="6" t="str">
        <f>IF('Used data'!I34="No","",IF('Used data'!R34="Yes",0.91,1))</f>
        <v/>
      </c>
      <c r="R34" s="6" t="str">
        <f>IF('Used data'!I34="No","",IF('Used data'!R34="Yes",0.96,1))</f>
        <v/>
      </c>
      <c r="S34" s="6" t="str">
        <f>IF('Used data'!I34="No","",IF('Used data'!R34="Yes",0.82,1))</f>
        <v/>
      </c>
      <c r="T34" s="6" t="str">
        <f>IF('Used data'!I34="No","",IF('Used data'!R34="Yes",0.9,1))</f>
        <v/>
      </c>
      <c r="U34" s="6" t="str">
        <f>IF('Used data'!I34="No","",IF('Used data'!R34="Yes",0.93,1))</f>
        <v/>
      </c>
      <c r="V34" s="6" t="str">
        <f>IF('Used data'!I34="No","",IF('Used data'!S34="Yes",0.85,1))</f>
        <v/>
      </c>
      <c r="W34" s="6" t="str">
        <f>IF('Used data'!I34="No","",IF('Used data'!T34&gt;5,1.4,1+0.08*'Used data'!T34))</f>
        <v/>
      </c>
      <c r="X34" s="6" t="str">
        <f>IF('Used data'!I34="No","",IF('Used data'!U34=80,1,POWER((80-0.0058*('Used data'!U34-80)^2+0.2781*('Used data'!U34-80)-0.2343)/80,1.6)))</f>
        <v/>
      </c>
      <c r="Y34" s="6" t="str">
        <f>IF('Used data'!I34="No","",IF('Used data'!U34=80,1,POWER((80-0.0058*('Used data'!U34-80)^2+0.2781*('Used data'!U34-80)-0.2343)/80,1.5)))</f>
        <v/>
      </c>
      <c r="Z34" s="6" t="str">
        <f>IF('Used data'!I34="No","",IF('Used data'!U34=80,1,POWER((80-0.0058*('Used data'!U34-80)^2+0.2781*('Used data'!U34-80)-0.2343)/80,4.6)))</f>
        <v/>
      </c>
      <c r="AA34" s="6" t="str">
        <f>IF('Used data'!I34="No","",IF('Used data'!U34=80,1,POWER((80-0.0058*('Used data'!U34-80)^2+0.2781*('Used data'!U34-80)-0.2343)/80,3.5)))</f>
        <v/>
      </c>
      <c r="AB34" s="6" t="str">
        <f>IF('Used data'!I34="No","",IF('Used data'!U34=80,1,POWER((80-0.0058*('Used data'!U34-80)^2+0.2781*('Used data'!U34-80)-0.2343)/80,1.4)))</f>
        <v/>
      </c>
      <c r="AC34" s="6"/>
      <c r="AD34" s="7" t="str">
        <f>IF('Used data'!I34="No","",EXP(-10.0958)*POWER(H34,0.8138))</f>
        <v/>
      </c>
      <c r="AE34" s="7" t="str">
        <f>IF('Used data'!I34="No","",EXP(-9.9896)*POWER(H34,0.8381))</f>
        <v/>
      </c>
      <c r="AF34" s="7" t="str">
        <f>IF('Used data'!I34="No","",EXP(-12.5826)*POWER(H34,1.148))</f>
        <v/>
      </c>
      <c r="AG34" s="7" t="str">
        <f>IF('Used data'!I34="No","",EXP(-11.3408)*POWER(H34,0.7373))</f>
        <v/>
      </c>
      <c r="AH34" s="7" t="str">
        <f>IF('Used data'!I34="No","",EXP(-10.8985)*POWER(H34,0.841))</f>
        <v/>
      </c>
      <c r="AI34" s="7" t="str">
        <f>IF('Used data'!I34="No","",EXP(-12.4273)*POWER(H34,1.0197))</f>
        <v/>
      </c>
      <c r="AJ34" s="9" t="str">
        <f>IF('Used data'!I34="No","",SUM(AD34:AE34)*740934+AG34*29492829+AH34*4654307+AI34*608667)</f>
        <v/>
      </c>
    </row>
    <row r="35" spans="1:36" x14ac:dyDescent="0.3">
      <c r="A35" s="4" t="str">
        <f>IF('Input data'!A41="","",'Input data'!A41)</f>
        <v/>
      </c>
      <c r="B35" s="4" t="str">
        <f>IF('Input data'!B41="","",'Input data'!B41)</f>
        <v/>
      </c>
      <c r="C35" s="4" t="str">
        <f>IF('Input data'!C41="","",'Input data'!C41)</f>
        <v/>
      </c>
      <c r="D35" s="4" t="str">
        <f>IF('Input data'!D41="","",'Input data'!D41)</f>
        <v/>
      </c>
      <c r="E35" s="4" t="str">
        <f>IF('Input data'!E41="","",'Input data'!E41)</f>
        <v/>
      </c>
      <c r="F35" s="4" t="str">
        <f>IF('Input data'!F41="","",'Input data'!F41)</f>
        <v/>
      </c>
      <c r="G35" s="20" t="str">
        <f>IF('Input data'!G41=0,"",'Input data'!G41)</f>
        <v/>
      </c>
      <c r="H35" s="9" t="str">
        <f>IF('Input data'!H41="","",'Input data'!H41)</f>
        <v/>
      </c>
      <c r="I35" s="6" t="str">
        <f>IF('Used data'!I35="No","",IF('Used data'!L35&lt;10,1.1-'Used data'!L35*0.01,IF('Used data'!L35&lt;120,POWER(1.003,'Used data'!L35)/POWER(1.003,10),1.4)))</f>
        <v/>
      </c>
      <c r="J35" s="6" t="str">
        <f>IF('Used data'!I35="No","",IF('Used data'!M35&gt;9,1.41,IF('Used data'!M35&lt;2,0.96+'Used data'!M35*0.02,POWER(1.05,'Used data'!M35)/POWER(1.05,2))))</f>
        <v/>
      </c>
      <c r="K35" s="6" t="str">
        <f>IF('Used data'!I35="No","",IF('Used data'!M35&gt;9,1.15,IF('Used data'!M35&lt;2,0.98+'Used data'!M35*0.01,POWER(1.02,'Used data'!M35)/POWER(1.02,2))))</f>
        <v/>
      </c>
      <c r="L35" s="6" t="str">
        <f>IF('Used data'!I35="No","",IF('Used data'!N35="Partly",0.9,IF('Used data'!N35="Yes",0.75,1)))</f>
        <v/>
      </c>
      <c r="M35" s="6" t="str">
        <f>IF('Used data'!I35="No","",IF('Used data'!N35="Partly",0.97,IF('Used data'!N35="Yes",0.95,1)))</f>
        <v/>
      </c>
      <c r="N35" s="6" t="str">
        <f>IF('Used data'!I35="No","",IF('Used data'!O35&gt;4.25,1.06,IF('Used data'!O35&lt;3.75,1.84-'Used data'!O35*0.24,0.04+'Used data'!O35*0.24)))</f>
        <v/>
      </c>
      <c r="O35" s="6" t="str">
        <f>IF('Used data'!I35="No","",IF('Used data'!P35&gt;1.99,0.81,IF('Used data'!P35&lt;0.2,1.12,1.05-'Used data'!P35*0.1)))</f>
        <v/>
      </c>
      <c r="P35" s="6" t="str">
        <f>IF('Used data'!I35="No","",IF('Used data'!Q35&gt;3,0.96,IF('Used data'!Q35&lt;2,1.12-0.06*'Used data'!Q35,1.08-0.04*'Used data'!Q35)))</f>
        <v/>
      </c>
      <c r="Q35" s="6" t="str">
        <f>IF('Used data'!I35="No","",IF('Used data'!R35="Yes",0.91,1))</f>
        <v/>
      </c>
      <c r="R35" s="6" t="str">
        <f>IF('Used data'!I35="No","",IF('Used data'!R35="Yes",0.96,1))</f>
        <v/>
      </c>
      <c r="S35" s="6" t="str">
        <f>IF('Used data'!I35="No","",IF('Used data'!R35="Yes",0.82,1))</f>
        <v/>
      </c>
      <c r="T35" s="6" t="str">
        <f>IF('Used data'!I35="No","",IF('Used data'!R35="Yes",0.9,1))</f>
        <v/>
      </c>
      <c r="U35" s="6" t="str">
        <f>IF('Used data'!I35="No","",IF('Used data'!R35="Yes",0.93,1))</f>
        <v/>
      </c>
      <c r="V35" s="6" t="str">
        <f>IF('Used data'!I35="No","",IF('Used data'!S35="Yes",0.85,1))</f>
        <v/>
      </c>
      <c r="W35" s="6" t="str">
        <f>IF('Used data'!I35="No","",IF('Used data'!T35&gt;5,1.4,1+0.08*'Used data'!T35))</f>
        <v/>
      </c>
      <c r="X35" s="6" t="str">
        <f>IF('Used data'!I35="No","",IF('Used data'!U35=80,1,POWER((80-0.0058*('Used data'!U35-80)^2+0.2781*('Used data'!U35-80)-0.2343)/80,1.6)))</f>
        <v/>
      </c>
      <c r="Y35" s="6" t="str">
        <f>IF('Used data'!I35="No","",IF('Used data'!U35=80,1,POWER((80-0.0058*('Used data'!U35-80)^2+0.2781*('Used data'!U35-80)-0.2343)/80,1.5)))</f>
        <v/>
      </c>
      <c r="Z35" s="6" t="str">
        <f>IF('Used data'!I35="No","",IF('Used data'!U35=80,1,POWER((80-0.0058*('Used data'!U35-80)^2+0.2781*('Used data'!U35-80)-0.2343)/80,4.6)))</f>
        <v/>
      </c>
      <c r="AA35" s="6" t="str">
        <f>IF('Used data'!I35="No","",IF('Used data'!U35=80,1,POWER((80-0.0058*('Used data'!U35-80)^2+0.2781*('Used data'!U35-80)-0.2343)/80,3.5)))</f>
        <v/>
      </c>
      <c r="AB35" s="6" t="str">
        <f>IF('Used data'!I35="No","",IF('Used data'!U35=80,1,POWER((80-0.0058*('Used data'!U35-80)^2+0.2781*('Used data'!U35-80)-0.2343)/80,1.4)))</f>
        <v/>
      </c>
      <c r="AC35" s="6"/>
      <c r="AD35" s="7" t="str">
        <f>IF('Used data'!I35="No","",EXP(-10.0958)*POWER(H35,0.8138))</f>
        <v/>
      </c>
      <c r="AE35" s="7" t="str">
        <f>IF('Used data'!I35="No","",EXP(-9.9896)*POWER(H35,0.8381))</f>
        <v/>
      </c>
      <c r="AF35" s="7" t="str">
        <f>IF('Used data'!I35="No","",EXP(-12.5826)*POWER(H35,1.148))</f>
        <v/>
      </c>
      <c r="AG35" s="7" t="str">
        <f>IF('Used data'!I35="No","",EXP(-11.3408)*POWER(H35,0.7373))</f>
        <v/>
      </c>
      <c r="AH35" s="7" t="str">
        <f>IF('Used data'!I35="No","",EXP(-10.8985)*POWER(H35,0.841))</f>
        <v/>
      </c>
      <c r="AI35" s="7" t="str">
        <f>IF('Used data'!I35="No","",EXP(-12.4273)*POWER(H35,1.0197))</f>
        <v/>
      </c>
      <c r="AJ35" s="9" t="str">
        <f>IF('Used data'!I35="No","",SUM(AD35:AE35)*740934+AG35*29492829+AH35*4654307+AI35*608667)</f>
        <v/>
      </c>
    </row>
    <row r="36" spans="1:36" x14ac:dyDescent="0.3">
      <c r="A36" s="4" t="str">
        <f>IF('Input data'!A42="","",'Input data'!A42)</f>
        <v/>
      </c>
      <c r="B36" s="4" t="str">
        <f>IF('Input data'!B42="","",'Input data'!B42)</f>
        <v/>
      </c>
      <c r="C36" s="4" t="str">
        <f>IF('Input data'!C42="","",'Input data'!C42)</f>
        <v/>
      </c>
      <c r="D36" s="4" t="str">
        <f>IF('Input data'!D42="","",'Input data'!D42)</f>
        <v/>
      </c>
      <c r="E36" s="4" t="str">
        <f>IF('Input data'!E42="","",'Input data'!E42)</f>
        <v/>
      </c>
      <c r="F36" s="4" t="str">
        <f>IF('Input data'!F42="","",'Input data'!F42)</f>
        <v/>
      </c>
      <c r="G36" s="20" t="str">
        <f>IF('Input data'!G42=0,"",'Input data'!G42)</f>
        <v/>
      </c>
      <c r="H36" s="9" t="str">
        <f>IF('Input data'!H42="","",'Input data'!H42)</f>
        <v/>
      </c>
      <c r="I36" s="6" t="str">
        <f>IF('Used data'!I36="No","",IF('Used data'!L36&lt;10,1.1-'Used data'!L36*0.01,IF('Used data'!L36&lt;120,POWER(1.003,'Used data'!L36)/POWER(1.003,10),1.4)))</f>
        <v/>
      </c>
      <c r="J36" s="6" t="str">
        <f>IF('Used data'!I36="No","",IF('Used data'!M36&gt;9,1.41,IF('Used data'!M36&lt;2,0.96+'Used data'!M36*0.02,POWER(1.05,'Used data'!M36)/POWER(1.05,2))))</f>
        <v/>
      </c>
      <c r="K36" s="6" t="str">
        <f>IF('Used data'!I36="No","",IF('Used data'!M36&gt;9,1.15,IF('Used data'!M36&lt;2,0.98+'Used data'!M36*0.01,POWER(1.02,'Used data'!M36)/POWER(1.02,2))))</f>
        <v/>
      </c>
      <c r="L36" s="6" t="str">
        <f>IF('Used data'!I36="No","",IF('Used data'!N36="Partly",0.9,IF('Used data'!N36="Yes",0.75,1)))</f>
        <v/>
      </c>
      <c r="M36" s="6" t="str">
        <f>IF('Used data'!I36="No","",IF('Used data'!N36="Partly",0.97,IF('Used data'!N36="Yes",0.95,1)))</f>
        <v/>
      </c>
      <c r="N36" s="6" t="str">
        <f>IF('Used data'!I36="No","",IF('Used data'!O36&gt;4.25,1.06,IF('Used data'!O36&lt;3.75,1.84-'Used data'!O36*0.24,0.04+'Used data'!O36*0.24)))</f>
        <v/>
      </c>
      <c r="O36" s="6" t="str">
        <f>IF('Used data'!I36="No","",IF('Used data'!P36&gt;1.99,0.81,IF('Used data'!P36&lt;0.2,1.12,1.05-'Used data'!P36*0.1)))</f>
        <v/>
      </c>
      <c r="P36" s="6" t="str">
        <f>IF('Used data'!I36="No","",IF('Used data'!Q36&gt;3,0.96,IF('Used data'!Q36&lt;2,1.12-0.06*'Used data'!Q36,1.08-0.04*'Used data'!Q36)))</f>
        <v/>
      </c>
      <c r="Q36" s="6" t="str">
        <f>IF('Used data'!I36="No","",IF('Used data'!R36="Yes",0.91,1))</f>
        <v/>
      </c>
      <c r="R36" s="6" t="str">
        <f>IF('Used data'!I36="No","",IF('Used data'!R36="Yes",0.96,1))</f>
        <v/>
      </c>
      <c r="S36" s="6" t="str">
        <f>IF('Used data'!I36="No","",IF('Used data'!R36="Yes",0.82,1))</f>
        <v/>
      </c>
      <c r="T36" s="6" t="str">
        <f>IF('Used data'!I36="No","",IF('Used data'!R36="Yes",0.9,1))</f>
        <v/>
      </c>
      <c r="U36" s="6" t="str">
        <f>IF('Used data'!I36="No","",IF('Used data'!R36="Yes",0.93,1))</f>
        <v/>
      </c>
      <c r="V36" s="6" t="str">
        <f>IF('Used data'!I36="No","",IF('Used data'!S36="Yes",0.85,1))</f>
        <v/>
      </c>
      <c r="W36" s="6" t="str">
        <f>IF('Used data'!I36="No","",IF('Used data'!T36&gt;5,1.4,1+0.08*'Used data'!T36))</f>
        <v/>
      </c>
      <c r="X36" s="6" t="str">
        <f>IF('Used data'!I36="No","",IF('Used data'!U36=80,1,POWER((80-0.0058*('Used data'!U36-80)^2+0.2781*('Used data'!U36-80)-0.2343)/80,1.6)))</f>
        <v/>
      </c>
      <c r="Y36" s="6" t="str">
        <f>IF('Used data'!I36="No","",IF('Used data'!U36=80,1,POWER((80-0.0058*('Used data'!U36-80)^2+0.2781*('Used data'!U36-80)-0.2343)/80,1.5)))</f>
        <v/>
      </c>
      <c r="Z36" s="6" t="str">
        <f>IF('Used data'!I36="No","",IF('Used data'!U36=80,1,POWER((80-0.0058*('Used data'!U36-80)^2+0.2781*('Used data'!U36-80)-0.2343)/80,4.6)))</f>
        <v/>
      </c>
      <c r="AA36" s="6" t="str">
        <f>IF('Used data'!I36="No","",IF('Used data'!U36=80,1,POWER((80-0.0058*('Used data'!U36-80)^2+0.2781*('Used data'!U36-80)-0.2343)/80,3.5)))</f>
        <v/>
      </c>
      <c r="AB36" s="6" t="str">
        <f>IF('Used data'!I36="No","",IF('Used data'!U36=80,1,POWER((80-0.0058*('Used data'!U36-80)^2+0.2781*('Used data'!U36-80)-0.2343)/80,1.4)))</f>
        <v/>
      </c>
      <c r="AC36" s="6"/>
      <c r="AD36" s="7" t="str">
        <f>IF('Used data'!I36="No","",EXP(-10.0958)*POWER(H36,0.8138))</f>
        <v/>
      </c>
      <c r="AE36" s="7" t="str">
        <f>IF('Used data'!I36="No","",EXP(-9.9896)*POWER(H36,0.8381))</f>
        <v/>
      </c>
      <c r="AF36" s="7" t="str">
        <f>IF('Used data'!I36="No","",EXP(-12.5826)*POWER(H36,1.148))</f>
        <v/>
      </c>
      <c r="AG36" s="7" t="str">
        <f>IF('Used data'!I36="No","",EXP(-11.3408)*POWER(H36,0.7373))</f>
        <v/>
      </c>
      <c r="AH36" s="7" t="str">
        <f>IF('Used data'!I36="No","",EXP(-10.8985)*POWER(H36,0.841))</f>
        <v/>
      </c>
      <c r="AI36" s="7" t="str">
        <f>IF('Used data'!I36="No","",EXP(-12.4273)*POWER(H36,1.0197))</f>
        <v/>
      </c>
      <c r="AJ36" s="9" t="str">
        <f>IF('Used data'!I36="No","",SUM(AD36:AE36)*740934+AG36*29492829+AH36*4654307+AI36*608667)</f>
        <v/>
      </c>
    </row>
    <row r="37" spans="1:36" x14ac:dyDescent="0.3">
      <c r="A37" s="4" t="str">
        <f>IF('Input data'!A43="","",'Input data'!A43)</f>
        <v/>
      </c>
      <c r="B37" s="4" t="str">
        <f>IF('Input data'!B43="","",'Input data'!B43)</f>
        <v/>
      </c>
      <c r="C37" s="4" t="str">
        <f>IF('Input data'!C43="","",'Input data'!C43)</f>
        <v/>
      </c>
      <c r="D37" s="4" t="str">
        <f>IF('Input data'!D43="","",'Input data'!D43)</f>
        <v/>
      </c>
      <c r="E37" s="4" t="str">
        <f>IF('Input data'!E43="","",'Input data'!E43)</f>
        <v/>
      </c>
      <c r="F37" s="4" t="str">
        <f>IF('Input data'!F43="","",'Input data'!F43)</f>
        <v/>
      </c>
      <c r="G37" s="20" t="str">
        <f>IF('Input data'!G43=0,"",'Input data'!G43)</f>
        <v/>
      </c>
      <c r="H37" s="9" t="str">
        <f>IF('Input data'!H43="","",'Input data'!H43)</f>
        <v/>
      </c>
      <c r="I37" s="6" t="str">
        <f>IF('Used data'!I37="No","",IF('Used data'!L37&lt;10,1.1-'Used data'!L37*0.01,IF('Used data'!L37&lt;120,POWER(1.003,'Used data'!L37)/POWER(1.003,10),1.4)))</f>
        <v/>
      </c>
      <c r="J37" s="6" t="str">
        <f>IF('Used data'!I37="No","",IF('Used data'!M37&gt;9,1.41,IF('Used data'!M37&lt;2,0.96+'Used data'!M37*0.02,POWER(1.05,'Used data'!M37)/POWER(1.05,2))))</f>
        <v/>
      </c>
      <c r="K37" s="6" t="str">
        <f>IF('Used data'!I37="No","",IF('Used data'!M37&gt;9,1.15,IF('Used data'!M37&lt;2,0.98+'Used data'!M37*0.01,POWER(1.02,'Used data'!M37)/POWER(1.02,2))))</f>
        <v/>
      </c>
      <c r="L37" s="6" t="str">
        <f>IF('Used data'!I37="No","",IF('Used data'!N37="Partly",0.9,IF('Used data'!N37="Yes",0.75,1)))</f>
        <v/>
      </c>
      <c r="M37" s="6" t="str">
        <f>IF('Used data'!I37="No","",IF('Used data'!N37="Partly",0.97,IF('Used data'!N37="Yes",0.95,1)))</f>
        <v/>
      </c>
      <c r="N37" s="6" t="str">
        <f>IF('Used data'!I37="No","",IF('Used data'!O37&gt;4.25,1.06,IF('Used data'!O37&lt;3.75,1.84-'Used data'!O37*0.24,0.04+'Used data'!O37*0.24)))</f>
        <v/>
      </c>
      <c r="O37" s="6" t="str">
        <f>IF('Used data'!I37="No","",IF('Used data'!P37&gt;1.99,0.81,IF('Used data'!P37&lt;0.2,1.12,1.05-'Used data'!P37*0.1)))</f>
        <v/>
      </c>
      <c r="P37" s="6" t="str">
        <f>IF('Used data'!I37="No","",IF('Used data'!Q37&gt;3,0.96,IF('Used data'!Q37&lt;2,1.12-0.06*'Used data'!Q37,1.08-0.04*'Used data'!Q37)))</f>
        <v/>
      </c>
      <c r="Q37" s="6" t="str">
        <f>IF('Used data'!I37="No","",IF('Used data'!R37="Yes",0.91,1))</f>
        <v/>
      </c>
      <c r="R37" s="6" t="str">
        <f>IF('Used data'!I37="No","",IF('Used data'!R37="Yes",0.96,1))</f>
        <v/>
      </c>
      <c r="S37" s="6" t="str">
        <f>IF('Used data'!I37="No","",IF('Used data'!R37="Yes",0.82,1))</f>
        <v/>
      </c>
      <c r="T37" s="6" t="str">
        <f>IF('Used data'!I37="No","",IF('Used data'!R37="Yes",0.9,1))</f>
        <v/>
      </c>
      <c r="U37" s="6" t="str">
        <f>IF('Used data'!I37="No","",IF('Used data'!R37="Yes",0.93,1))</f>
        <v/>
      </c>
      <c r="V37" s="6" t="str">
        <f>IF('Used data'!I37="No","",IF('Used data'!S37="Yes",0.85,1))</f>
        <v/>
      </c>
      <c r="W37" s="6" t="str">
        <f>IF('Used data'!I37="No","",IF('Used data'!T37&gt;5,1.4,1+0.08*'Used data'!T37))</f>
        <v/>
      </c>
      <c r="X37" s="6" t="str">
        <f>IF('Used data'!I37="No","",IF('Used data'!U37=80,1,POWER((80-0.0058*('Used data'!U37-80)^2+0.2781*('Used data'!U37-80)-0.2343)/80,1.6)))</f>
        <v/>
      </c>
      <c r="Y37" s="6" t="str">
        <f>IF('Used data'!I37="No","",IF('Used data'!U37=80,1,POWER((80-0.0058*('Used data'!U37-80)^2+0.2781*('Used data'!U37-80)-0.2343)/80,1.5)))</f>
        <v/>
      </c>
      <c r="Z37" s="6" t="str">
        <f>IF('Used data'!I37="No","",IF('Used data'!U37=80,1,POWER((80-0.0058*('Used data'!U37-80)^2+0.2781*('Used data'!U37-80)-0.2343)/80,4.6)))</f>
        <v/>
      </c>
      <c r="AA37" s="6" t="str">
        <f>IF('Used data'!I37="No","",IF('Used data'!U37=80,1,POWER((80-0.0058*('Used data'!U37-80)^2+0.2781*('Used data'!U37-80)-0.2343)/80,3.5)))</f>
        <v/>
      </c>
      <c r="AB37" s="6" t="str">
        <f>IF('Used data'!I37="No","",IF('Used data'!U37=80,1,POWER((80-0.0058*('Used data'!U37-80)^2+0.2781*('Used data'!U37-80)-0.2343)/80,1.4)))</f>
        <v/>
      </c>
      <c r="AC37" s="6"/>
      <c r="AD37" s="7" t="str">
        <f>IF('Used data'!I37="No","",EXP(-10.0958)*POWER(H37,0.8138))</f>
        <v/>
      </c>
      <c r="AE37" s="7" t="str">
        <f>IF('Used data'!I37="No","",EXP(-9.9896)*POWER(H37,0.8381))</f>
        <v/>
      </c>
      <c r="AF37" s="7" t="str">
        <f>IF('Used data'!I37="No","",EXP(-12.5826)*POWER(H37,1.148))</f>
        <v/>
      </c>
      <c r="AG37" s="7" t="str">
        <f>IF('Used data'!I37="No","",EXP(-11.3408)*POWER(H37,0.7373))</f>
        <v/>
      </c>
      <c r="AH37" s="7" t="str">
        <f>IF('Used data'!I37="No","",EXP(-10.8985)*POWER(H37,0.841))</f>
        <v/>
      </c>
      <c r="AI37" s="7" t="str">
        <f>IF('Used data'!I37="No","",EXP(-12.4273)*POWER(H37,1.0197))</f>
        <v/>
      </c>
      <c r="AJ37" s="9" t="str">
        <f>IF('Used data'!I37="No","",SUM(AD37:AE37)*740934+AG37*29492829+AH37*4654307+AI37*608667)</f>
        <v/>
      </c>
    </row>
    <row r="38" spans="1:36" x14ac:dyDescent="0.3">
      <c r="A38" s="4" t="str">
        <f>IF('Input data'!A44="","",'Input data'!A44)</f>
        <v/>
      </c>
      <c r="B38" s="4" t="str">
        <f>IF('Input data'!B44="","",'Input data'!B44)</f>
        <v/>
      </c>
      <c r="C38" s="4" t="str">
        <f>IF('Input data'!C44="","",'Input data'!C44)</f>
        <v/>
      </c>
      <c r="D38" s="4" t="str">
        <f>IF('Input data'!D44="","",'Input data'!D44)</f>
        <v/>
      </c>
      <c r="E38" s="4" t="str">
        <f>IF('Input data'!E44="","",'Input data'!E44)</f>
        <v/>
      </c>
      <c r="F38" s="4" t="str">
        <f>IF('Input data'!F44="","",'Input data'!F44)</f>
        <v/>
      </c>
      <c r="G38" s="20" t="str">
        <f>IF('Input data'!G44=0,"",'Input data'!G44)</f>
        <v/>
      </c>
      <c r="H38" s="9" t="str">
        <f>IF('Input data'!H44="","",'Input data'!H44)</f>
        <v/>
      </c>
      <c r="I38" s="6" t="str">
        <f>IF('Used data'!I38="No","",IF('Used data'!L38&lt;10,1.1-'Used data'!L38*0.01,IF('Used data'!L38&lt;120,POWER(1.003,'Used data'!L38)/POWER(1.003,10),1.4)))</f>
        <v/>
      </c>
      <c r="J38" s="6" t="str">
        <f>IF('Used data'!I38="No","",IF('Used data'!M38&gt;9,1.41,IF('Used data'!M38&lt;2,0.96+'Used data'!M38*0.02,POWER(1.05,'Used data'!M38)/POWER(1.05,2))))</f>
        <v/>
      </c>
      <c r="K38" s="6" t="str">
        <f>IF('Used data'!I38="No","",IF('Used data'!M38&gt;9,1.15,IF('Used data'!M38&lt;2,0.98+'Used data'!M38*0.01,POWER(1.02,'Used data'!M38)/POWER(1.02,2))))</f>
        <v/>
      </c>
      <c r="L38" s="6" t="str">
        <f>IF('Used data'!I38="No","",IF('Used data'!N38="Partly",0.9,IF('Used data'!N38="Yes",0.75,1)))</f>
        <v/>
      </c>
      <c r="M38" s="6" t="str">
        <f>IF('Used data'!I38="No","",IF('Used data'!N38="Partly",0.97,IF('Used data'!N38="Yes",0.95,1)))</f>
        <v/>
      </c>
      <c r="N38" s="6" t="str">
        <f>IF('Used data'!I38="No","",IF('Used data'!O38&gt;4.25,1.06,IF('Used data'!O38&lt;3.75,1.84-'Used data'!O38*0.24,0.04+'Used data'!O38*0.24)))</f>
        <v/>
      </c>
      <c r="O38" s="6" t="str">
        <f>IF('Used data'!I38="No","",IF('Used data'!P38&gt;1.99,0.81,IF('Used data'!P38&lt;0.2,1.12,1.05-'Used data'!P38*0.1)))</f>
        <v/>
      </c>
      <c r="P38" s="6" t="str">
        <f>IF('Used data'!I38="No","",IF('Used data'!Q38&gt;3,0.96,IF('Used data'!Q38&lt;2,1.12-0.06*'Used data'!Q38,1.08-0.04*'Used data'!Q38)))</f>
        <v/>
      </c>
      <c r="Q38" s="6" t="str">
        <f>IF('Used data'!I38="No","",IF('Used data'!R38="Yes",0.91,1))</f>
        <v/>
      </c>
      <c r="R38" s="6" t="str">
        <f>IF('Used data'!I38="No","",IF('Used data'!R38="Yes",0.96,1))</f>
        <v/>
      </c>
      <c r="S38" s="6" t="str">
        <f>IF('Used data'!I38="No","",IF('Used data'!R38="Yes",0.82,1))</f>
        <v/>
      </c>
      <c r="T38" s="6" t="str">
        <f>IF('Used data'!I38="No","",IF('Used data'!R38="Yes",0.9,1))</f>
        <v/>
      </c>
      <c r="U38" s="6" t="str">
        <f>IF('Used data'!I38="No","",IF('Used data'!R38="Yes",0.93,1))</f>
        <v/>
      </c>
      <c r="V38" s="6" t="str">
        <f>IF('Used data'!I38="No","",IF('Used data'!S38="Yes",0.85,1))</f>
        <v/>
      </c>
      <c r="W38" s="6" t="str">
        <f>IF('Used data'!I38="No","",IF('Used data'!T38&gt;5,1.4,1+0.08*'Used data'!T38))</f>
        <v/>
      </c>
      <c r="X38" s="6" t="str">
        <f>IF('Used data'!I38="No","",IF('Used data'!U38=80,1,POWER((80-0.0058*('Used data'!U38-80)^2+0.2781*('Used data'!U38-80)-0.2343)/80,1.6)))</f>
        <v/>
      </c>
      <c r="Y38" s="6" t="str">
        <f>IF('Used data'!I38="No","",IF('Used data'!U38=80,1,POWER((80-0.0058*('Used data'!U38-80)^2+0.2781*('Used data'!U38-80)-0.2343)/80,1.5)))</f>
        <v/>
      </c>
      <c r="Z38" s="6" t="str">
        <f>IF('Used data'!I38="No","",IF('Used data'!U38=80,1,POWER((80-0.0058*('Used data'!U38-80)^2+0.2781*('Used data'!U38-80)-0.2343)/80,4.6)))</f>
        <v/>
      </c>
      <c r="AA38" s="6" t="str">
        <f>IF('Used data'!I38="No","",IF('Used data'!U38=80,1,POWER((80-0.0058*('Used data'!U38-80)^2+0.2781*('Used data'!U38-80)-0.2343)/80,3.5)))</f>
        <v/>
      </c>
      <c r="AB38" s="6" t="str">
        <f>IF('Used data'!I38="No","",IF('Used data'!U38=80,1,POWER((80-0.0058*('Used data'!U38-80)^2+0.2781*('Used data'!U38-80)-0.2343)/80,1.4)))</f>
        <v/>
      </c>
      <c r="AC38" s="6"/>
      <c r="AD38" s="7" t="str">
        <f>IF('Used data'!I38="No","",EXP(-10.0958)*POWER(H38,0.8138))</f>
        <v/>
      </c>
      <c r="AE38" s="7" t="str">
        <f>IF('Used data'!I38="No","",EXP(-9.9896)*POWER(H38,0.8381))</f>
        <v/>
      </c>
      <c r="AF38" s="7" t="str">
        <f>IF('Used data'!I38="No","",EXP(-12.5826)*POWER(H38,1.148))</f>
        <v/>
      </c>
      <c r="AG38" s="7" t="str">
        <f>IF('Used data'!I38="No","",EXP(-11.3408)*POWER(H38,0.7373))</f>
        <v/>
      </c>
      <c r="AH38" s="7" t="str">
        <f>IF('Used data'!I38="No","",EXP(-10.8985)*POWER(H38,0.841))</f>
        <v/>
      </c>
      <c r="AI38" s="7" t="str">
        <f>IF('Used data'!I38="No","",EXP(-12.4273)*POWER(H38,1.0197))</f>
        <v/>
      </c>
      <c r="AJ38" s="9" t="str">
        <f>IF('Used data'!I38="No","",SUM(AD38:AE38)*740934+AG38*29492829+AH38*4654307+AI38*608667)</f>
        <v/>
      </c>
    </row>
    <row r="39" spans="1:36" x14ac:dyDescent="0.3">
      <c r="A39" s="4" t="str">
        <f>IF('Input data'!A45="","",'Input data'!A45)</f>
        <v/>
      </c>
      <c r="B39" s="4" t="str">
        <f>IF('Input data'!B45="","",'Input data'!B45)</f>
        <v/>
      </c>
      <c r="C39" s="4" t="str">
        <f>IF('Input data'!C45="","",'Input data'!C45)</f>
        <v/>
      </c>
      <c r="D39" s="4" t="str">
        <f>IF('Input data'!D45="","",'Input data'!D45)</f>
        <v/>
      </c>
      <c r="E39" s="4" t="str">
        <f>IF('Input data'!E45="","",'Input data'!E45)</f>
        <v/>
      </c>
      <c r="F39" s="4" t="str">
        <f>IF('Input data'!F45="","",'Input data'!F45)</f>
        <v/>
      </c>
      <c r="G39" s="20" t="str">
        <f>IF('Input data'!G45=0,"",'Input data'!G45)</f>
        <v/>
      </c>
      <c r="H39" s="9" t="str">
        <f>IF('Input data'!H45="","",'Input data'!H45)</f>
        <v/>
      </c>
      <c r="I39" s="6" t="str">
        <f>IF('Used data'!I39="No","",IF('Used data'!L39&lt;10,1.1-'Used data'!L39*0.01,IF('Used data'!L39&lt;120,POWER(1.003,'Used data'!L39)/POWER(1.003,10),1.4)))</f>
        <v/>
      </c>
      <c r="J39" s="6" t="str">
        <f>IF('Used data'!I39="No","",IF('Used data'!M39&gt;9,1.41,IF('Used data'!M39&lt;2,0.96+'Used data'!M39*0.02,POWER(1.05,'Used data'!M39)/POWER(1.05,2))))</f>
        <v/>
      </c>
      <c r="K39" s="6" t="str">
        <f>IF('Used data'!I39="No","",IF('Used data'!M39&gt;9,1.15,IF('Used data'!M39&lt;2,0.98+'Used data'!M39*0.01,POWER(1.02,'Used data'!M39)/POWER(1.02,2))))</f>
        <v/>
      </c>
      <c r="L39" s="6" t="str">
        <f>IF('Used data'!I39="No","",IF('Used data'!N39="Partly",0.9,IF('Used data'!N39="Yes",0.75,1)))</f>
        <v/>
      </c>
      <c r="M39" s="6" t="str">
        <f>IF('Used data'!I39="No","",IF('Used data'!N39="Partly",0.97,IF('Used data'!N39="Yes",0.95,1)))</f>
        <v/>
      </c>
      <c r="N39" s="6" t="str">
        <f>IF('Used data'!I39="No","",IF('Used data'!O39&gt;4.25,1.06,IF('Used data'!O39&lt;3.75,1.84-'Used data'!O39*0.24,0.04+'Used data'!O39*0.24)))</f>
        <v/>
      </c>
      <c r="O39" s="6" t="str">
        <f>IF('Used data'!I39="No","",IF('Used data'!P39&gt;1.99,0.81,IF('Used data'!P39&lt;0.2,1.12,1.05-'Used data'!P39*0.1)))</f>
        <v/>
      </c>
      <c r="P39" s="6" t="str">
        <f>IF('Used data'!I39="No","",IF('Used data'!Q39&gt;3,0.96,IF('Used data'!Q39&lt;2,1.12-0.06*'Used data'!Q39,1.08-0.04*'Used data'!Q39)))</f>
        <v/>
      </c>
      <c r="Q39" s="6" t="str">
        <f>IF('Used data'!I39="No","",IF('Used data'!R39="Yes",0.91,1))</f>
        <v/>
      </c>
      <c r="R39" s="6" t="str">
        <f>IF('Used data'!I39="No","",IF('Used data'!R39="Yes",0.96,1))</f>
        <v/>
      </c>
      <c r="S39" s="6" t="str">
        <f>IF('Used data'!I39="No","",IF('Used data'!R39="Yes",0.82,1))</f>
        <v/>
      </c>
      <c r="T39" s="6" t="str">
        <f>IF('Used data'!I39="No","",IF('Used data'!R39="Yes",0.9,1))</f>
        <v/>
      </c>
      <c r="U39" s="6" t="str">
        <f>IF('Used data'!I39="No","",IF('Used data'!R39="Yes",0.93,1))</f>
        <v/>
      </c>
      <c r="V39" s="6" t="str">
        <f>IF('Used data'!I39="No","",IF('Used data'!S39="Yes",0.85,1))</f>
        <v/>
      </c>
      <c r="W39" s="6" t="str">
        <f>IF('Used data'!I39="No","",IF('Used data'!T39&gt;5,1.4,1+0.08*'Used data'!T39))</f>
        <v/>
      </c>
      <c r="X39" s="6" t="str">
        <f>IF('Used data'!I39="No","",IF('Used data'!U39=80,1,POWER((80-0.0058*('Used data'!U39-80)^2+0.2781*('Used data'!U39-80)-0.2343)/80,1.6)))</f>
        <v/>
      </c>
      <c r="Y39" s="6" t="str">
        <f>IF('Used data'!I39="No","",IF('Used data'!U39=80,1,POWER((80-0.0058*('Used data'!U39-80)^2+0.2781*('Used data'!U39-80)-0.2343)/80,1.5)))</f>
        <v/>
      </c>
      <c r="Z39" s="6" t="str">
        <f>IF('Used data'!I39="No","",IF('Used data'!U39=80,1,POWER((80-0.0058*('Used data'!U39-80)^2+0.2781*('Used data'!U39-80)-0.2343)/80,4.6)))</f>
        <v/>
      </c>
      <c r="AA39" s="6" t="str">
        <f>IF('Used data'!I39="No","",IF('Used data'!U39=80,1,POWER((80-0.0058*('Used data'!U39-80)^2+0.2781*('Used data'!U39-80)-0.2343)/80,3.5)))</f>
        <v/>
      </c>
      <c r="AB39" s="6" t="str">
        <f>IF('Used data'!I39="No","",IF('Used data'!U39=80,1,POWER((80-0.0058*('Used data'!U39-80)^2+0.2781*('Used data'!U39-80)-0.2343)/80,1.4)))</f>
        <v/>
      </c>
      <c r="AC39" s="6"/>
      <c r="AD39" s="7" t="str">
        <f>IF('Used data'!I39="No","",EXP(-10.0958)*POWER(H39,0.8138))</f>
        <v/>
      </c>
      <c r="AE39" s="7" t="str">
        <f>IF('Used data'!I39="No","",EXP(-9.9896)*POWER(H39,0.8381))</f>
        <v/>
      </c>
      <c r="AF39" s="7" t="str">
        <f>IF('Used data'!I39="No","",EXP(-12.5826)*POWER(H39,1.148))</f>
        <v/>
      </c>
      <c r="AG39" s="7" t="str">
        <f>IF('Used data'!I39="No","",EXP(-11.3408)*POWER(H39,0.7373))</f>
        <v/>
      </c>
      <c r="AH39" s="7" t="str">
        <f>IF('Used data'!I39="No","",EXP(-10.8985)*POWER(H39,0.841))</f>
        <v/>
      </c>
      <c r="AI39" s="7" t="str">
        <f>IF('Used data'!I39="No","",EXP(-12.4273)*POWER(H39,1.0197))</f>
        <v/>
      </c>
      <c r="AJ39" s="9" t="str">
        <f>IF('Used data'!I39="No","",SUM(AD39:AE39)*740934+AG39*29492829+AH39*4654307+AI39*608667)</f>
        <v/>
      </c>
    </row>
    <row r="40" spans="1:36" x14ac:dyDescent="0.3">
      <c r="A40" s="4" t="str">
        <f>IF('Input data'!A46="","",'Input data'!A46)</f>
        <v/>
      </c>
      <c r="B40" s="4" t="str">
        <f>IF('Input data'!B46="","",'Input data'!B46)</f>
        <v/>
      </c>
      <c r="C40" s="4" t="str">
        <f>IF('Input data'!C46="","",'Input data'!C46)</f>
        <v/>
      </c>
      <c r="D40" s="4" t="str">
        <f>IF('Input data'!D46="","",'Input data'!D46)</f>
        <v/>
      </c>
      <c r="E40" s="4" t="str">
        <f>IF('Input data'!E46="","",'Input data'!E46)</f>
        <v/>
      </c>
      <c r="F40" s="4" t="str">
        <f>IF('Input data'!F46="","",'Input data'!F46)</f>
        <v/>
      </c>
      <c r="G40" s="20" t="str">
        <f>IF('Input data'!G46=0,"",'Input data'!G46)</f>
        <v/>
      </c>
      <c r="H40" s="9" t="str">
        <f>IF('Input data'!H46="","",'Input data'!H46)</f>
        <v/>
      </c>
      <c r="I40" s="6" t="str">
        <f>IF('Used data'!I40="No","",IF('Used data'!L40&lt;10,1.1-'Used data'!L40*0.01,IF('Used data'!L40&lt;120,POWER(1.003,'Used data'!L40)/POWER(1.003,10),1.4)))</f>
        <v/>
      </c>
      <c r="J40" s="6" t="str">
        <f>IF('Used data'!I40="No","",IF('Used data'!M40&gt;9,1.41,IF('Used data'!M40&lt;2,0.96+'Used data'!M40*0.02,POWER(1.05,'Used data'!M40)/POWER(1.05,2))))</f>
        <v/>
      </c>
      <c r="K40" s="6" t="str">
        <f>IF('Used data'!I40="No","",IF('Used data'!M40&gt;9,1.15,IF('Used data'!M40&lt;2,0.98+'Used data'!M40*0.01,POWER(1.02,'Used data'!M40)/POWER(1.02,2))))</f>
        <v/>
      </c>
      <c r="L40" s="6" t="str">
        <f>IF('Used data'!I40="No","",IF('Used data'!N40="Partly",0.9,IF('Used data'!N40="Yes",0.75,1)))</f>
        <v/>
      </c>
      <c r="M40" s="6" t="str">
        <f>IF('Used data'!I40="No","",IF('Used data'!N40="Partly",0.97,IF('Used data'!N40="Yes",0.95,1)))</f>
        <v/>
      </c>
      <c r="N40" s="6" t="str">
        <f>IF('Used data'!I40="No","",IF('Used data'!O40&gt;4.25,1.06,IF('Used data'!O40&lt;3.75,1.84-'Used data'!O40*0.24,0.04+'Used data'!O40*0.24)))</f>
        <v/>
      </c>
      <c r="O40" s="6" t="str">
        <f>IF('Used data'!I40="No","",IF('Used data'!P40&gt;1.99,0.81,IF('Used data'!P40&lt;0.2,1.12,1.05-'Used data'!P40*0.1)))</f>
        <v/>
      </c>
      <c r="P40" s="6" t="str">
        <f>IF('Used data'!I40="No","",IF('Used data'!Q40&gt;3,0.96,IF('Used data'!Q40&lt;2,1.12-0.06*'Used data'!Q40,1.08-0.04*'Used data'!Q40)))</f>
        <v/>
      </c>
      <c r="Q40" s="6" t="str">
        <f>IF('Used data'!I40="No","",IF('Used data'!R40="Yes",0.91,1))</f>
        <v/>
      </c>
      <c r="R40" s="6" t="str">
        <f>IF('Used data'!I40="No","",IF('Used data'!R40="Yes",0.96,1))</f>
        <v/>
      </c>
      <c r="S40" s="6" t="str">
        <f>IF('Used data'!I40="No","",IF('Used data'!R40="Yes",0.82,1))</f>
        <v/>
      </c>
      <c r="T40" s="6" t="str">
        <f>IF('Used data'!I40="No","",IF('Used data'!R40="Yes",0.9,1))</f>
        <v/>
      </c>
      <c r="U40" s="6" t="str">
        <f>IF('Used data'!I40="No","",IF('Used data'!R40="Yes",0.93,1))</f>
        <v/>
      </c>
      <c r="V40" s="6" t="str">
        <f>IF('Used data'!I40="No","",IF('Used data'!S40="Yes",0.85,1))</f>
        <v/>
      </c>
      <c r="W40" s="6" t="str">
        <f>IF('Used data'!I40="No","",IF('Used data'!T40&gt;5,1.4,1+0.08*'Used data'!T40))</f>
        <v/>
      </c>
      <c r="X40" s="6" t="str">
        <f>IF('Used data'!I40="No","",IF('Used data'!U40=80,1,POWER((80-0.0058*('Used data'!U40-80)^2+0.2781*('Used data'!U40-80)-0.2343)/80,1.6)))</f>
        <v/>
      </c>
      <c r="Y40" s="6" t="str">
        <f>IF('Used data'!I40="No","",IF('Used data'!U40=80,1,POWER((80-0.0058*('Used data'!U40-80)^2+0.2781*('Used data'!U40-80)-0.2343)/80,1.5)))</f>
        <v/>
      </c>
      <c r="Z40" s="6" t="str">
        <f>IF('Used data'!I40="No","",IF('Used data'!U40=80,1,POWER((80-0.0058*('Used data'!U40-80)^2+0.2781*('Used data'!U40-80)-0.2343)/80,4.6)))</f>
        <v/>
      </c>
      <c r="AA40" s="6" t="str">
        <f>IF('Used data'!I40="No","",IF('Used data'!U40=80,1,POWER((80-0.0058*('Used data'!U40-80)^2+0.2781*('Used data'!U40-80)-0.2343)/80,3.5)))</f>
        <v/>
      </c>
      <c r="AB40" s="6" t="str">
        <f>IF('Used data'!I40="No","",IF('Used data'!U40=80,1,POWER((80-0.0058*('Used data'!U40-80)^2+0.2781*('Used data'!U40-80)-0.2343)/80,1.4)))</f>
        <v/>
      </c>
      <c r="AC40" s="6"/>
      <c r="AD40" s="7" t="str">
        <f>IF('Used data'!I40="No","",EXP(-10.0958)*POWER(H40,0.8138))</f>
        <v/>
      </c>
      <c r="AE40" s="7" t="str">
        <f>IF('Used data'!I40="No","",EXP(-9.9896)*POWER(H40,0.8381))</f>
        <v/>
      </c>
      <c r="AF40" s="7" t="str">
        <f>IF('Used data'!I40="No","",EXP(-12.5826)*POWER(H40,1.148))</f>
        <v/>
      </c>
      <c r="AG40" s="7" t="str">
        <f>IF('Used data'!I40="No","",EXP(-11.3408)*POWER(H40,0.7373))</f>
        <v/>
      </c>
      <c r="AH40" s="7" t="str">
        <f>IF('Used data'!I40="No","",EXP(-10.8985)*POWER(H40,0.841))</f>
        <v/>
      </c>
      <c r="AI40" s="7" t="str">
        <f>IF('Used data'!I40="No","",EXP(-12.4273)*POWER(H40,1.0197))</f>
        <v/>
      </c>
      <c r="AJ40" s="9" t="str">
        <f>IF('Used data'!I40="No","",SUM(AD40:AE40)*740934+AG40*29492829+AH40*4654307+AI40*608667)</f>
        <v/>
      </c>
    </row>
    <row r="41" spans="1:36" x14ac:dyDescent="0.3">
      <c r="A41" s="4" t="str">
        <f>IF('Input data'!A47="","",'Input data'!A47)</f>
        <v/>
      </c>
      <c r="B41" s="4" t="str">
        <f>IF('Input data'!B47="","",'Input data'!B47)</f>
        <v/>
      </c>
      <c r="C41" s="4" t="str">
        <f>IF('Input data'!C47="","",'Input data'!C47)</f>
        <v/>
      </c>
      <c r="D41" s="4" t="str">
        <f>IF('Input data'!D47="","",'Input data'!D47)</f>
        <v/>
      </c>
      <c r="E41" s="4" t="str">
        <f>IF('Input data'!E47="","",'Input data'!E47)</f>
        <v/>
      </c>
      <c r="F41" s="4" t="str">
        <f>IF('Input data'!F47="","",'Input data'!F47)</f>
        <v/>
      </c>
      <c r="G41" s="20" t="str">
        <f>IF('Input data'!G47=0,"",'Input data'!G47)</f>
        <v/>
      </c>
      <c r="H41" s="9" t="str">
        <f>IF('Input data'!H47="","",'Input data'!H47)</f>
        <v/>
      </c>
      <c r="I41" s="6" t="str">
        <f>IF('Used data'!I41="No","",IF('Used data'!L41&lt;10,1.1-'Used data'!L41*0.01,IF('Used data'!L41&lt;120,POWER(1.003,'Used data'!L41)/POWER(1.003,10),1.4)))</f>
        <v/>
      </c>
      <c r="J41" s="6" t="str">
        <f>IF('Used data'!I41="No","",IF('Used data'!M41&gt;9,1.41,IF('Used data'!M41&lt;2,0.96+'Used data'!M41*0.02,POWER(1.05,'Used data'!M41)/POWER(1.05,2))))</f>
        <v/>
      </c>
      <c r="K41" s="6" t="str">
        <f>IF('Used data'!I41="No","",IF('Used data'!M41&gt;9,1.15,IF('Used data'!M41&lt;2,0.98+'Used data'!M41*0.01,POWER(1.02,'Used data'!M41)/POWER(1.02,2))))</f>
        <v/>
      </c>
      <c r="L41" s="6" t="str">
        <f>IF('Used data'!I41="No","",IF('Used data'!N41="Partly",0.9,IF('Used data'!N41="Yes",0.75,1)))</f>
        <v/>
      </c>
      <c r="M41" s="6" t="str">
        <f>IF('Used data'!I41="No","",IF('Used data'!N41="Partly",0.97,IF('Used data'!N41="Yes",0.95,1)))</f>
        <v/>
      </c>
      <c r="N41" s="6" t="str">
        <f>IF('Used data'!I41="No","",IF('Used data'!O41&gt;4.25,1.06,IF('Used data'!O41&lt;3.75,1.84-'Used data'!O41*0.24,0.04+'Used data'!O41*0.24)))</f>
        <v/>
      </c>
      <c r="O41" s="6" t="str">
        <f>IF('Used data'!I41="No","",IF('Used data'!P41&gt;1.99,0.81,IF('Used data'!P41&lt;0.2,1.12,1.05-'Used data'!P41*0.1)))</f>
        <v/>
      </c>
      <c r="P41" s="6" t="str">
        <f>IF('Used data'!I41="No","",IF('Used data'!Q41&gt;3,0.96,IF('Used data'!Q41&lt;2,1.12-0.06*'Used data'!Q41,1.08-0.04*'Used data'!Q41)))</f>
        <v/>
      </c>
      <c r="Q41" s="6" t="str">
        <f>IF('Used data'!I41="No","",IF('Used data'!R41="Yes",0.91,1))</f>
        <v/>
      </c>
      <c r="R41" s="6" t="str">
        <f>IF('Used data'!I41="No","",IF('Used data'!R41="Yes",0.96,1))</f>
        <v/>
      </c>
      <c r="S41" s="6" t="str">
        <f>IF('Used data'!I41="No","",IF('Used data'!R41="Yes",0.82,1))</f>
        <v/>
      </c>
      <c r="T41" s="6" t="str">
        <f>IF('Used data'!I41="No","",IF('Used data'!R41="Yes",0.9,1))</f>
        <v/>
      </c>
      <c r="U41" s="6" t="str">
        <f>IF('Used data'!I41="No","",IF('Used data'!R41="Yes",0.93,1))</f>
        <v/>
      </c>
      <c r="V41" s="6" t="str">
        <f>IF('Used data'!I41="No","",IF('Used data'!S41="Yes",0.85,1))</f>
        <v/>
      </c>
      <c r="W41" s="6" t="str">
        <f>IF('Used data'!I41="No","",IF('Used data'!T41&gt;5,1.4,1+0.08*'Used data'!T41))</f>
        <v/>
      </c>
      <c r="X41" s="6" t="str">
        <f>IF('Used data'!I41="No","",IF('Used data'!U41=80,1,POWER((80-0.0058*('Used data'!U41-80)^2+0.2781*('Used data'!U41-80)-0.2343)/80,1.6)))</f>
        <v/>
      </c>
      <c r="Y41" s="6" t="str">
        <f>IF('Used data'!I41="No","",IF('Used data'!U41=80,1,POWER((80-0.0058*('Used data'!U41-80)^2+0.2781*('Used data'!U41-80)-0.2343)/80,1.5)))</f>
        <v/>
      </c>
      <c r="Z41" s="6" t="str">
        <f>IF('Used data'!I41="No","",IF('Used data'!U41=80,1,POWER((80-0.0058*('Used data'!U41-80)^2+0.2781*('Used data'!U41-80)-0.2343)/80,4.6)))</f>
        <v/>
      </c>
      <c r="AA41" s="6" t="str">
        <f>IF('Used data'!I41="No","",IF('Used data'!U41=80,1,POWER((80-0.0058*('Used data'!U41-80)^2+0.2781*('Used data'!U41-80)-0.2343)/80,3.5)))</f>
        <v/>
      </c>
      <c r="AB41" s="6" t="str">
        <f>IF('Used data'!I41="No","",IF('Used data'!U41=80,1,POWER((80-0.0058*('Used data'!U41-80)^2+0.2781*('Used data'!U41-80)-0.2343)/80,1.4)))</f>
        <v/>
      </c>
      <c r="AC41" s="6"/>
      <c r="AD41" s="7" t="str">
        <f>IF('Used data'!I41="No","",EXP(-10.0958)*POWER(H41,0.8138))</f>
        <v/>
      </c>
      <c r="AE41" s="7" t="str">
        <f>IF('Used data'!I41="No","",EXP(-9.9896)*POWER(H41,0.8381))</f>
        <v/>
      </c>
      <c r="AF41" s="7" t="str">
        <f>IF('Used data'!I41="No","",EXP(-12.5826)*POWER(H41,1.148))</f>
        <v/>
      </c>
      <c r="AG41" s="7" t="str">
        <f>IF('Used data'!I41="No","",EXP(-11.3408)*POWER(H41,0.7373))</f>
        <v/>
      </c>
      <c r="AH41" s="7" t="str">
        <f>IF('Used data'!I41="No","",EXP(-10.8985)*POWER(H41,0.841))</f>
        <v/>
      </c>
      <c r="AI41" s="7" t="str">
        <f>IF('Used data'!I41="No","",EXP(-12.4273)*POWER(H41,1.0197))</f>
        <v/>
      </c>
      <c r="AJ41" s="9" t="str">
        <f>IF('Used data'!I41="No","",SUM(AD41:AE41)*740934+AG41*29492829+AH41*4654307+AI41*608667)</f>
        <v/>
      </c>
    </row>
    <row r="42" spans="1:36" x14ac:dyDescent="0.3">
      <c r="A42" s="4" t="str">
        <f>IF('Input data'!A48="","",'Input data'!A48)</f>
        <v/>
      </c>
      <c r="B42" s="4" t="str">
        <f>IF('Input data'!B48="","",'Input data'!B48)</f>
        <v/>
      </c>
      <c r="C42" s="4" t="str">
        <f>IF('Input data'!C48="","",'Input data'!C48)</f>
        <v/>
      </c>
      <c r="D42" s="4" t="str">
        <f>IF('Input data'!D48="","",'Input data'!D48)</f>
        <v/>
      </c>
      <c r="E42" s="4" t="str">
        <f>IF('Input data'!E48="","",'Input data'!E48)</f>
        <v/>
      </c>
      <c r="F42" s="4" t="str">
        <f>IF('Input data'!F48="","",'Input data'!F48)</f>
        <v/>
      </c>
      <c r="G42" s="20" t="str">
        <f>IF('Input data'!G48=0,"",'Input data'!G48)</f>
        <v/>
      </c>
      <c r="H42" s="9" t="str">
        <f>IF('Input data'!H48="","",'Input data'!H48)</f>
        <v/>
      </c>
      <c r="I42" s="6" t="str">
        <f>IF('Used data'!I42="No","",IF('Used data'!L42&lt;10,1.1-'Used data'!L42*0.01,IF('Used data'!L42&lt;120,POWER(1.003,'Used data'!L42)/POWER(1.003,10),1.4)))</f>
        <v/>
      </c>
      <c r="J42" s="6" t="str">
        <f>IF('Used data'!I42="No","",IF('Used data'!M42&gt;9,1.41,IF('Used data'!M42&lt;2,0.96+'Used data'!M42*0.02,POWER(1.05,'Used data'!M42)/POWER(1.05,2))))</f>
        <v/>
      </c>
      <c r="K42" s="6" t="str">
        <f>IF('Used data'!I42="No","",IF('Used data'!M42&gt;9,1.15,IF('Used data'!M42&lt;2,0.98+'Used data'!M42*0.01,POWER(1.02,'Used data'!M42)/POWER(1.02,2))))</f>
        <v/>
      </c>
      <c r="L42" s="6" t="str">
        <f>IF('Used data'!I42="No","",IF('Used data'!N42="Partly",0.9,IF('Used data'!N42="Yes",0.75,1)))</f>
        <v/>
      </c>
      <c r="M42" s="6" t="str">
        <f>IF('Used data'!I42="No","",IF('Used data'!N42="Partly",0.97,IF('Used data'!N42="Yes",0.95,1)))</f>
        <v/>
      </c>
      <c r="N42" s="6" t="str">
        <f>IF('Used data'!I42="No","",IF('Used data'!O42&gt;4.25,1.06,IF('Used data'!O42&lt;3.75,1.84-'Used data'!O42*0.24,0.04+'Used data'!O42*0.24)))</f>
        <v/>
      </c>
      <c r="O42" s="6" t="str">
        <f>IF('Used data'!I42="No","",IF('Used data'!P42&gt;1.99,0.81,IF('Used data'!P42&lt;0.2,1.12,1.05-'Used data'!P42*0.1)))</f>
        <v/>
      </c>
      <c r="P42" s="6" t="str">
        <f>IF('Used data'!I42="No","",IF('Used data'!Q42&gt;3,0.96,IF('Used data'!Q42&lt;2,1.12-0.06*'Used data'!Q42,1.08-0.04*'Used data'!Q42)))</f>
        <v/>
      </c>
      <c r="Q42" s="6" t="str">
        <f>IF('Used data'!I42="No","",IF('Used data'!R42="Yes",0.91,1))</f>
        <v/>
      </c>
      <c r="R42" s="6" t="str">
        <f>IF('Used data'!I42="No","",IF('Used data'!R42="Yes",0.96,1))</f>
        <v/>
      </c>
      <c r="S42" s="6" t="str">
        <f>IF('Used data'!I42="No","",IF('Used data'!R42="Yes",0.82,1))</f>
        <v/>
      </c>
      <c r="T42" s="6" t="str">
        <f>IF('Used data'!I42="No","",IF('Used data'!R42="Yes",0.9,1))</f>
        <v/>
      </c>
      <c r="U42" s="6" t="str">
        <f>IF('Used data'!I42="No","",IF('Used data'!R42="Yes",0.93,1))</f>
        <v/>
      </c>
      <c r="V42" s="6" t="str">
        <f>IF('Used data'!I42="No","",IF('Used data'!S42="Yes",0.85,1))</f>
        <v/>
      </c>
      <c r="W42" s="6" t="str">
        <f>IF('Used data'!I42="No","",IF('Used data'!T42&gt;5,1.4,1+0.08*'Used data'!T42))</f>
        <v/>
      </c>
      <c r="X42" s="6" t="str">
        <f>IF('Used data'!I42="No","",IF('Used data'!U42=80,1,POWER((80-0.0058*('Used data'!U42-80)^2+0.2781*('Used data'!U42-80)-0.2343)/80,1.6)))</f>
        <v/>
      </c>
      <c r="Y42" s="6" t="str">
        <f>IF('Used data'!I42="No","",IF('Used data'!U42=80,1,POWER((80-0.0058*('Used data'!U42-80)^2+0.2781*('Used data'!U42-80)-0.2343)/80,1.5)))</f>
        <v/>
      </c>
      <c r="Z42" s="6" t="str">
        <f>IF('Used data'!I42="No","",IF('Used data'!U42=80,1,POWER((80-0.0058*('Used data'!U42-80)^2+0.2781*('Used data'!U42-80)-0.2343)/80,4.6)))</f>
        <v/>
      </c>
      <c r="AA42" s="6" t="str">
        <f>IF('Used data'!I42="No","",IF('Used data'!U42=80,1,POWER((80-0.0058*('Used data'!U42-80)^2+0.2781*('Used data'!U42-80)-0.2343)/80,3.5)))</f>
        <v/>
      </c>
      <c r="AB42" s="6" t="str">
        <f>IF('Used data'!I42="No","",IF('Used data'!U42=80,1,POWER((80-0.0058*('Used data'!U42-80)^2+0.2781*('Used data'!U42-80)-0.2343)/80,1.4)))</f>
        <v/>
      </c>
      <c r="AC42" s="6"/>
      <c r="AD42" s="7" t="str">
        <f>IF('Used data'!I42="No","",EXP(-10.0958)*POWER(H42,0.8138))</f>
        <v/>
      </c>
      <c r="AE42" s="7" t="str">
        <f>IF('Used data'!I42="No","",EXP(-9.9896)*POWER(H42,0.8381))</f>
        <v/>
      </c>
      <c r="AF42" s="7" t="str">
        <f>IF('Used data'!I42="No","",EXP(-12.5826)*POWER(H42,1.148))</f>
        <v/>
      </c>
      <c r="AG42" s="7" t="str">
        <f>IF('Used data'!I42="No","",EXP(-11.3408)*POWER(H42,0.7373))</f>
        <v/>
      </c>
      <c r="AH42" s="7" t="str">
        <f>IF('Used data'!I42="No","",EXP(-10.8985)*POWER(H42,0.841))</f>
        <v/>
      </c>
      <c r="AI42" s="7" t="str">
        <f>IF('Used data'!I42="No","",EXP(-12.4273)*POWER(H42,1.0197))</f>
        <v/>
      </c>
      <c r="AJ42" s="9" t="str">
        <f>IF('Used data'!I42="No","",SUM(AD42:AE42)*740934+AG42*29492829+AH42*4654307+AI42*608667)</f>
        <v/>
      </c>
    </row>
    <row r="43" spans="1:36" x14ac:dyDescent="0.3">
      <c r="A43" s="4" t="str">
        <f>IF('Input data'!A49="","",'Input data'!A49)</f>
        <v/>
      </c>
      <c r="B43" s="4" t="str">
        <f>IF('Input data'!B49="","",'Input data'!B49)</f>
        <v/>
      </c>
      <c r="C43" s="4" t="str">
        <f>IF('Input data'!C49="","",'Input data'!C49)</f>
        <v/>
      </c>
      <c r="D43" s="4" t="str">
        <f>IF('Input data'!D49="","",'Input data'!D49)</f>
        <v/>
      </c>
      <c r="E43" s="4" t="str">
        <f>IF('Input data'!E49="","",'Input data'!E49)</f>
        <v/>
      </c>
      <c r="F43" s="4" t="str">
        <f>IF('Input data'!F49="","",'Input data'!F49)</f>
        <v/>
      </c>
      <c r="G43" s="20" t="str">
        <f>IF('Input data'!G49=0,"",'Input data'!G49)</f>
        <v/>
      </c>
      <c r="H43" s="9" t="str">
        <f>IF('Input data'!H49="","",'Input data'!H49)</f>
        <v/>
      </c>
      <c r="I43" s="6" t="str">
        <f>IF('Used data'!I43="No","",IF('Used data'!L43&lt;10,1.1-'Used data'!L43*0.01,IF('Used data'!L43&lt;120,POWER(1.003,'Used data'!L43)/POWER(1.003,10),1.4)))</f>
        <v/>
      </c>
      <c r="J43" s="6" t="str">
        <f>IF('Used data'!I43="No","",IF('Used data'!M43&gt;9,1.41,IF('Used data'!M43&lt;2,0.96+'Used data'!M43*0.02,POWER(1.05,'Used data'!M43)/POWER(1.05,2))))</f>
        <v/>
      </c>
      <c r="K43" s="6" t="str">
        <f>IF('Used data'!I43="No","",IF('Used data'!M43&gt;9,1.15,IF('Used data'!M43&lt;2,0.98+'Used data'!M43*0.01,POWER(1.02,'Used data'!M43)/POWER(1.02,2))))</f>
        <v/>
      </c>
      <c r="L43" s="6" t="str">
        <f>IF('Used data'!I43="No","",IF('Used data'!N43="Partly",0.9,IF('Used data'!N43="Yes",0.75,1)))</f>
        <v/>
      </c>
      <c r="M43" s="6" t="str">
        <f>IF('Used data'!I43="No","",IF('Used data'!N43="Partly",0.97,IF('Used data'!N43="Yes",0.95,1)))</f>
        <v/>
      </c>
      <c r="N43" s="6" t="str">
        <f>IF('Used data'!I43="No","",IF('Used data'!O43&gt;4.25,1.06,IF('Used data'!O43&lt;3.75,1.84-'Used data'!O43*0.24,0.04+'Used data'!O43*0.24)))</f>
        <v/>
      </c>
      <c r="O43" s="6" t="str">
        <f>IF('Used data'!I43="No","",IF('Used data'!P43&gt;1.99,0.81,IF('Used data'!P43&lt;0.2,1.12,1.05-'Used data'!P43*0.1)))</f>
        <v/>
      </c>
      <c r="P43" s="6" t="str">
        <f>IF('Used data'!I43="No","",IF('Used data'!Q43&gt;3,0.96,IF('Used data'!Q43&lt;2,1.12-0.06*'Used data'!Q43,1.08-0.04*'Used data'!Q43)))</f>
        <v/>
      </c>
      <c r="Q43" s="6" t="str">
        <f>IF('Used data'!I43="No","",IF('Used data'!R43="Yes",0.91,1))</f>
        <v/>
      </c>
      <c r="R43" s="6" t="str">
        <f>IF('Used data'!I43="No","",IF('Used data'!R43="Yes",0.96,1))</f>
        <v/>
      </c>
      <c r="S43" s="6" t="str">
        <f>IF('Used data'!I43="No","",IF('Used data'!R43="Yes",0.82,1))</f>
        <v/>
      </c>
      <c r="T43" s="6" t="str">
        <f>IF('Used data'!I43="No","",IF('Used data'!R43="Yes",0.9,1))</f>
        <v/>
      </c>
      <c r="U43" s="6" t="str">
        <f>IF('Used data'!I43="No","",IF('Used data'!R43="Yes",0.93,1))</f>
        <v/>
      </c>
      <c r="V43" s="6" t="str">
        <f>IF('Used data'!I43="No","",IF('Used data'!S43="Yes",0.85,1))</f>
        <v/>
      </c>
      <c r="W43" s="6" t="str">
        <f>IF('Used data'!I43="No","",IF('Used data'!T43&gt;5,1.4,1+0.08*'Used data'!T43))</f>
        <v/>
      </c>
      <c r="X43" s="6" t="str">
        <f>IF('Used data'!I43="No","",IF('Used data'!U43=80,1,POWER((80-0.0058*('Used data'!U43-80)^2+0.2781*('Used data'!U43-80)-0.2343)/80,1.6)))</f>
        <v/>
      </c>
      <c r="Y43" s="6" t="str">
        <f>IF('Used data'!I43="No","",IF('Used data'!U43=80,1,POWER((80-0.0058*('Used data'!U43-80)^2+0.2781*('Used data'!U43-80)-0.2343)/80,1.5)))</f>
        <v/>
      </c>
      <c r="Z43" s="6" t="str">
        <f>IF('Used data'!I43="No","",IF('Used data'!U43=80,1,POWER((80-0.0058*('Used data'!U43-80)^2+0.2781*('Used data'!U43-80)-0.2343)/80,4.6)))</f>
        <v/>
      </c>
      <c r="AA43" s="6" t="str">
        <f>IF('Used data'!I43="No","",IF('Used data'!U43=80,1,POWER((80-0.0058*('Used data'!U43-80)^2+0.2781*('Used data'!U43-80)-0.2343)/80,3.5)))</f>
        <v/>
      </c>
      <c r="AB43" s="6" t="str">
        <f>IF('Used data'!I43="No","",IF('Used data'!U43=80,1,POWER((80-0.0058*('Used data'!U43-80)^2+0.2781*('Used data'!U43-80)-0.2343)/80,1.4)))</f>
        <v/>
      </c>
      <c r="AC43" s="6"/>
      <c r="AD43" s="7" t="str">
        <f>IF('Used data'!I43="No","",EXP(-10.0958)*POWER(H43,0.8138))</f>
        <v/>
      </c>
      <c r="AE43" s="7" t="str">
        <f>IF('Used data'!I43="No","",EXP(-9.9896)*POWER(H43,0.8381))</f>
        <v/>
      </c>
      <c r="AF43" s="7" t="str">
        <f>IF('Used data'!I43="No","",EXP(-12.5826)*POWER(H43,1.148))</f>
        <v/>
      </c>
      <c r="AG43" s="7" t="str">
        <f>IF('Used data'!I43="No","",EXP(-11.3408)*POWER(H43,0.7373))</f>
        <v/>
      </c>
      <c r="AH43" s="7" t="str">
        <f>IF('Used data'!I43="No","",EXP(-10.8985)*POWER(H43,0.841))</f>
        <v/>
      </c>
      <c r="AI43" s="7" t="str">
        <f>IF('Used data'!I43="No","",EXP(-12.4273)*POWER(H43,1.0197))</f>
        <v/>
      </c>
      <c r="AJ43" s="9" t="str">
        <f>IF('Used data'!I43="No","",SUM(AD43:AE43)*740934+AG43*29492829+AH43*4654307+AI43*608667)</f>
        <v/>
      </c>
    </row>
    <row r="44" spans="1:36" x14ac:dyDescent="0.3">
      <c r="A44" s="4" t="str">
        <f>IF('Input data'!A50="","",'Input data'!A50)</f>
        <v/>
      </c>
      <c r="B44" s="4" t="str">
        <f>IF('Input data'!B50="","",'Input data'!B50)</f>
        <v/>
      </c>
      <c r="C44" s="4" t="str">
        <f>IF('Input data'!C50="","",'Input data'!C50)</f>
        <v/>
      </c>
      <c r="D44" s="4" t="str">
        <f>IF('Input data'!D50="","",'Input data'!D50)</f>
        <v/>
      </c>
      <c r="E44" s="4" t="str">
        <f>IF('Input data'!E50="","",'Input data'!E50)</f>
        <v/>
      </c>
      <c r="F44" s="4" t="str">
        <f>IF('Input data'!F50="","",'Input data'!F50)</f>
        <v/>
      </c>
      <c r="G44" s="20" t="str">
        <f>IF('Input data'!G50=0,"",'Input data'!G50)</f>
        <v/>
      </c>
      <c r="H44" s="9" t="str">
        <f>IF('Input data'!H50="","",'Input data'!H50)</f>
        <v/>
      </c>
      <c r="I44" s="6" t="str">
        <f>IF('Used data'!I44="No","",IF('Used data'!L44&lt;10,1.1-'Used data'!L44*0.01,IF('Used data'!L44&lt;120,POWER(1.003,'Used data'!L44)/POWER(1.003,10),1.4)))</f>
        <v/>
      </c>
      <c r="J44" s="6" t="str">
        <f>IF('Used data'!I44="No","",IF('Used data'!M44&gt;9,1.41,IF('Used data'!M44&lt;2,0.96+'Used data'!M44*0.02,POWER(1.05,'Used data'!M44)/POWER(1.05,2))))</f>
        <v/>
      </c>
      <c r="K44" s="6" t="str">
        <f>IF('Used data'!I44="No","",IF('Used data'!M44&gt;9,1.15,IF('Used data'!M44&lt;2,0.98+'Used data'!M44*0.01,POWER(1.02,'Used data'!M44)/POWER(1.02,2))))</f>
        <v/>
      </c>
      <c r="L44" s="6" t="str">
        <f>IF('Used data'!I44="No","",IF('Used data'!N44="Partly",0.9,IF('Used data'!N44="Yes",0.75,1)))</f>
        <v/>
      </c>
      <c r="M44" s="6" t="str">
        <f>IF('Used data'!I44="No","",IF('Used data'!N44="Partly",0.97,IF('Used data'!N44="Yes",0.95,1)))</f>
        <v/>
      </c>
      <c r="N44" s="6" t="str">
        <f>IF('Used data'!I44="No","",IF('Used data'!O44&gt;4.25,1.06,IF('Used data'!O44&lt;3.75,1.84-'Used data'!O44*0.24,0.04+'Used data'!O44*0.24)))</f>
        <v/>
      </c>
      <c r="O44" s="6" t="str">
        <f>IF('Used data'!I44="No","",IF('Used data'!P44&gt;1.99,0.81,IF('Used data'!P44&lt;0.2,1.12,1.05-'Used data'!P44*0.1)))</f>
        <v/>
      </c>
      <c r="P44" s="6" t="str">
        <f>IF('Used data'!I44="No","",IF('Used data'!Q44&gt;3,0.96,IF('Used data'!Q44&lt;2,1.12-0.06*'Used data'!Q44,1.08-0.04*'Used data'!Q44)))</f>
        <v/>
      </c>
      <c r="Q44" s="6" t="str">
        <f>IF('Used data'!I44="No","",IF('Used data'!R44="Yes",0.91,1))</f>
        <v/>
      </c>
      <c r="R44" s="6" t="str">
        <f>IF('Used data'!I44="No","",IF('Used data'!R44="Yes",0.96,1))</f>
        <v/>
      </c>
      <c r="S44" s="6" t="str">
        <f>IF('Used data'!I44="No","",IF('Used data'!R44="Yes",0.82,1))</f>
        <v/>
      </c>
      <c r="T44" s="6" t="str">
        <f>IF('Used data'!I44="No","",IF('Used data'!R44="Yes",0.9,1))</f>
        <v/>
      </c>
      <c r="U44" s="6" t="str">
        <f>IF('Used data'!I44="No","",IF('Used data'!R44="Yes",0.93,1))</f>
        <v/>
      </c>
      <c r="V44" s="6" t="str">
        <f>IF('Used data'!I44="No","",IF('Used data'!S44="Yes",0.85,1))</f>
        <v/>
      </c>
      <c r="W44" s="6" t="str">
        <f>IF('Used data'!I44="No","",IF('Used data'!T44&gt;5,1.4,1+0.08*'Used data'!T44))</f>
        <v/>
      </c>
      <c r="X44" s="6" t="str">
        <f>IF('Used data'!I44="No","",IF('Used data'!U44=80,1,POWER((80-0.0058*('Used data'!U44-80)^2+0.2781*('Used data'!U44-80)-0.2343)/80,1.6)))</f>
        <v/>
      </c>
      <c r="Y44" s="6" t="str">
        <f>IF('Used data'!I44="No","",IF('Used data'!U44=80,1,POWER((80-0.0058*('Used data'!U44-80)^2+0.2781*('Used data'!U44-80)-0.2343)/80,1.5)))</f>
        <v/>
      </c>
      <c r="Z44" s="6" t="str">
        <f>IF('Used data'!I44="No","",IF('Used data'!U44=80,1,POWER((80-0.0058*('Used data'!U44-80)^2+0.2781*('Used data'!U44-80)-0.2343)/80,4.6)))</f>
        <v/>
      </c>
      <c r="AA44" s="6" t="str">
        <f>IF('Used data'!I44="No","",IF('Used data'!U44=80,1,POWER((80-0.0058*('Used data'!U44-80)^2+0.2781*('Used data'!U44-80)-0.2343)/80,3.5)))</f>
        <v/>
      </c>
      <c r="AB44" s="6" t="str">
        <f>IF('Used data'!I44="No","",IF('Used data'!U44=80,1,POWER((80-0.0058*('Used data'!U44-80)^2+0.2781*('Used data'!U44-80)-0.2343)/80,1.4)))</f>
        <v/>
      </c>
      <c r="AC44" s="6"/>
      <c r="AD44" s="7" t="str">
        <f>IF('Used data'!I44="No","",EXP(-10.0958)*POWER(H44,0.8138))</f>
        <v/>
      </c>
      <c r="AE44" s="7" t="str">
        <f>IF('Used data'!I44="No","",EXP(-9.9896)*POWER(H44,0.8381))</f>
        <v/>
      </c>
      <c r="AF44" s="7" t="str">
        <f>IF('Used data'!I44="No","",EXP(-12.5826)*POWER(H44,1.148))</f>
        <v/>
      </c>
      <c r="AG44" s="7" t="str">
        <f>IF('Used data'!I44="No","",EXP(-11.3408)*POWER(H44,0.7373))</f>
        <v/>
      </c>
      <c r="AH44" s="7" t="str">
        <f>IF('Used data'!I44="No","",EXP(-10.8985)*POWER(H44,0.841))</f>
        <v/>
      </c>
      <c r="AI44" s="7" t="str">
        <f>IF('Used data'!I44="No","",EXP(-12.4273)*POWER(H44,1.0197))</f>
        <v/>
      </c>
      <c r="AJ44" s="9" t="str">
        <f>IF('Used data'!I44="No","",SUM(AD44:AE44)*740934+AG44*29492829+AH44*4654307+AI44*608667)</f>
        <v/>
      </c>
    </row>
    <row r="45" spans="1:36" x14ac:dyDescent="0.3">
      <c r="A45" s="4" t="str">
        <f>IF('Input data'!A51="","",'Input data'!A51)</f>
        <v/>
      </c>
      <c r="B45" s="4" t="str">
        <f>IF('Input data'!B51="","",'Input data'!B51)</f>
        <v/>
      </c>
      <c r="C45" s="4" t="str">
        <f>IF('Input data'!C51="","",'Input data'!C51)</f>
        <v/>
      </c>
      <c r="D45" s="4" t="str">
        <f>IF('Input data'!D51="","",'Input data'!D51)</f>
        <v/>
      </c>
      <c r="E45" s="4" t="str">
        <f>IF('Input data'!E51="","",'Input data'!E51)</f>
        <v/>
      </c>
      <c r="F45" s="4" t="str">
        <f>IF('Input data'!F51="","",'Input data'!F51)</f>
        <v/>
      </c>
      <c r="G45" s="20" t="str">
        <f>IF('Input data'!G51=0,"",'Input data'!G51)</f>
        <v/>
      </c>
      <c r="H45" s="9" t="str">
        <f>IF('Input data'!H51="","",'Input data'!H51)</f>
        <v/>
      </c>
      <c r="I45" s="6" t="str">
        <f>IF('Used data'!I45="No","",IF('Used data'!L45&lt;10,1.1-'Used data'!L45*0.01,IF('Used data'!L45&lt;120,POWER(1.003,'Used data'!L45)/POWER(1.003,10),1.4)))</f>
        <v/>
      </c>
      <c r="J45" s="6" t="str">
        <f>IF('Used data'!I45="No","",IF('Used data'!M45&gt;9,1.41,IF('Used data'!M45&lt;2,0.96+'Used data'!M45*0.02,POWER(1.05,'Used data'!M45)/POWER(1.05,2))))</f>
        <v/>
      </c>
      <c r="K45" s="6" t="str">
        <f>IF('Used data'!I45="No","",IF('Used data'!M45&gt;9,1.15,IF('Used data'!M45&lt;2,0.98+'Used data'!M45*0.01,POWER(1.02,'Used data'!M45)/POWER(1.02,2))))</f>
        <v/>
      </c>
      <c r="L45" s="6" t="str">
        <f>IF('Used data'!I45="No","",IF('Used data'!N45="Partly",0.9,IF('Used data'!N45="Yes",0.75,1)))</f>
        <v/>
      </c>
      <c r="M45" s="6" t="str">
        <f>IF('Used data'!I45="No","",IF('Used data'!N45="Partly",0.97,IF('Used data'!N45="Yes",0.95,1)))</f>
        <v/>
      </c>
      <c r="N45" s="6" t="str">
        <f>IF('Used data'!I45="No","",IF('Used data'!O45&gt;4.25,1.06,IF('Used data'!O45&lt;3.75,1.84-'Used data'!O45*0.24,0.04+'Used data'!O45*0.24)))</f>
        <v/>
      </c>
      <c r="O45" s="6" t="str">
        <f>IF('Used data'!I45="No","",IF('Used data'!P45&gt;1.99,0.81,IF('Used data'!P45&lt;0.2,1.12,1.05-'Used data'!P45*0.1)))</f>
        <v/>
      </c>
      <c r="P45" s="6" t="str">
        <f>IF('Used data'!I45="No","",IF('Used data'!Q45&gt;3,0.96,IF('Used data'!Q45&lt;2,1.12-0.06*'Used data'!Q45,1.08-0.04*'Used data'!Q45)))</f>
        <v/>
      </c>
      <c r="Q45" s="6" t="str">
        <f>IF('Used data'!I45="No","",IF('Used data'!R45="Yes",0.91,1))</f>
        <v/>
      </c>
      <c r="R45" s="6" t="str">
        <f>IF('Used data'!I45="No","",IF('Used data'!R45="Yes",0.96,1))</f>
        <v/>
      </c>
      <c r="S45" s="6" t="str">
        <f>IF('Used data'!I45="No","",IF('Used data'!R45="Yes",0.82,1))</f>
        <v/>
      </c>
      <c r="T45" s="6" t="str">
        <f>IF('Used data'!I45="No","",IF('Used data'!R45="Yes",0.9,1))</f>
        <v/>
      </c>
      <c r="U45" s="6" t="str">
        <f>IF('Used data'!I45="No","",IF('Used data'!R45="Yes",0.93,1))</f>
        <v/>
      </c>
      <c r="V45" s="6" t="str">
        <f>IF('Used data'!I45="No","",IF('Used data'!S45="Yes",0.85,1))</f>
        <v/>
      </c>
      <c r="W45" s="6" t="str">
        <f>IF('Used data'!I45="No","",IF('Used data'!T45&gt;5,1.4,1+0.08*'Used data'!T45))</f>
        <v/>
      </c>
      <c r="X45" s="6" t="str">
        <f>IF('Used data'!I45="No","",IF('Used data'!U45=80,1,POWER((80-0.0058*('Used data'!U45-80)^2+0.2781*('Used data'!U45-80)-0.2343)/80,1.6)))</f>
        <v/>
      </c>
      <c r="Y45" s="6" t="str">
        <f>IF('Used data'!I45="No","",IF('Used data'!U45=80,1,POWER((80-0.0058*('Used data'!U45-80)^2+0.2781*('Used data'!U45-80)-0.2343)/80,1.5)))</f>
        <v/>
      </c>
      <c r="Z45" s="6" t="str">
        <f>IF('Used data'!I45="No","",IF('Used data'!U45=80,1,POWER((80-0.0058*('Used data'!U45-80)^2+0.2781*('Used data'!U45-80)-0.2343)/80,4.6)))</f>
        <v/>
      </c>
      <c r="AA45" s="6" t="str">
        <f>IF('Used data'!I45="No","",IF('Used data'!U45=80,1,POWER((80-0.0058*('Used data'!U45-80)^2+0.2781*('Used data'!U45-80)-0.2343)/80,3.5)))</f>
        <v/>
      </c>
      <c r="AB45" s="6" t="str">
        <f>IF('Used data'!I45="No","",IF('Used data'!U45=80,1,POWER((80-0.0058*('Used data'!U45-80)^2+0.2781*('Used data'!U45-80)-0.2343)/80,1.4)))</f>
        <v/>
      </c>
      <c r="AC45" s="6"/>
      <c r="AD45" s="7" t="str">
        <f>IF('Used data'!I45="No","",EXP(-10.0958)*POWER(H45,0.8138))</f>
        <v/>
      </c>
      <c r="AE45" s="7" t="str">
        <f>IF('Used data'!I45="No","",EXP(-9.9896)*POWER(H45,0.8381))</f>
        <v/>
      </c>
      <c r="AF45" s="7" t="str">
        <f>IF('Used data'!I45="No","",EXP(-12.5826)*POWER(H45,1.148))</f>
        <v/>
      </c>
      <c r="AG45" s="7" t="str">
        <f>IF('Used data'!I45="No","",EXP(-11.3408)*POWER(H45,0.7373))</f>
        <v/>
      </c>
      <c r="AH45" s="7" t="str">
        <f>IF('Used data'!I45="No","",EXP(-10.8985)*POWER(H45,0.841))</f>
        <v/>
      </c>
      <c r="AI45" s="7" t="str">
        <f>IF('Used data'!I45="No","",EXP(-12.4273)*POWER(H45,1.0197))</f>
        <v/>
      </c>
      <c r="AJ45" s="9" t="str">
        <f>IF('Used data'!I45="No","",SUM(AD45:AE45)*740934+AG45*29492829+AH45*4654307+AI45*608667)</f>
        <v/>
      </c>
    </row>
    <row r="46" spans="1:36" x14ac:dyDescent="0.3">
      <c r="A46" s="4" t="str">
        <f>IF('Input data'!A52="","",'Input data'!A52)</f>
        <v/>
      </c>
      <c r="B46" s="4" t="str">
        <f>IF('Input data'!B52="","",'Input data'!B52)</f>
        <v/>
      </c>
      <c r="C46" s="4" t="str">
        <f>IF('Input data'!C52="","",'Input data'!C52)</f>
        <v/>
      </c>
      <c r="D46" s="4" t="str">
        <f>IF('Input data'!D52="","",'Input data'!D52)</f>
        <v/>
      </c>
      <c r="E46" s="4" t="str">
        <f>IF('Input data'!E52="","",'Input data'!E52)</f>
        <v/>
      </c>
      <c r="F46" s="4" t="str">
        <f>IF('Input data'!F52="","",'Input data'!F52)</f>
        <v/>
      </c>
      <c r="G46" s="20" t="str">
        <f>IF('Input data'!G52=0,"",'Input data'!G52)</f>
        <v/>
      </c>
      <c r="H46" s="9" t="str">
        <f>IF('Input data'!H52="","",'Input data'!H52)</f>
        <v/>
      </c>
      <c r="I46" s="6" t="str">
        <f>IF('Used data'!I46="No","",IF('Used data'!L46&lt;10,1.1-'Used data'!L46*0.01,IF('Used data'!L46&lt;120,POWER(1.003,'Used data'!L46)/POWER(1.003,10),1.4)))</f>
        <v/>
      </c>
      <c r="J46" s="6" t="str">
        <f>IF('Used data'!I46="No","",IF('Used data'!M46&gt;9,1.41,IF('Used data'!M46&lt;2,0.96+'Used data'!M46*0.02,POWER(1.05,'Used data'!M46)/POWER(1.05,2))))</f>
        <v/>
      </c>
      <c r="K46" s="6" t="str">
        <f>IF('Used data'!I46="No","",IF('Used data'!M46&gt;9,1.15,IF('Used data'!M46&lt;2,0.98+'Used data'!M46*0.01,POWER(1.02,'Used data'!M46)/POWER(1.02,2))))</f>
        <v/>
      </c>
      <c r="L46" s="6" t="str">
        <f>IF('Used data'!I46="No","",IF('Used data'!N46="Partly",0.9,IF('Used data'!N46="Yes",0.75,1)))</f>
        <v/>
      </c>
      <c r="M46" s="6" t="str">
        <f>IF('Used data'!I46="No","",IF('Used data'!N46="Partly",0.97,IF('Used data'!N46="Yes",0.95,1)))</f>
        <v/>
      </c>
      <c r="N46" s="6" t="str">
        <f>IF('Used data'!I46="No","",IF('Used data'!O46&gt;4.25,1.06,IF('Used data'!O46&lt;3.75,1.84-'Used data'!O46*0.24,0.04+'Used data'!O46*0.24)))</f>
        <v/>
      </c>
      <c r="O46" s="6" t="str">
        <f>IF('Used data'!I46="No","",IF('Used data'!P46&gt;1.99,0.81,IF('Used data'!P46&lt;0.2,1.12,1.05-'Used data'!P46*0.1)))</f>
        <v/>
      </c>
      <c r="P46" s="6" t="str">
        <f>IF('Used data'!I46="No","",IF('Used data'!Q46&gt;3,0.96,IF('Used data'!Q46&lt;2,1.12-0.06*'Used data'!Q46,1.08-0.04*'Used data'!Q46)))</f>
        <v/>
      </c>
      <c r="Q46" s="6" t="str">
        <f>IF('Used data'!I46="No","",IF('Used data'!R46="Yes",0.91,1))</f>
        <v/>
      </c>
      <c r="R46" s="6" t="str">
        <f>IF('Used data'!I46="No","",IF('Used data'!R46="Yes",0.96,1))</f>
        <v/>
      </c>
      <c r="S46" s="6" t="str">
        <f>IF('Used data'!I46="No","",IF('Used data'!R46="Yes",0.82,1))</f>
        <v/>
      </c>
      <c r="T46" s="6" t="str">
        <f>IF('Used data'!I46="No","",IF('Used data'!R46="Yes",0.9,1))</f>
        <v/>
      </c>
      <c r="U46" s="6" t="str">
        <f>IF('Used data'!I46="No","",IF('Used data'!R46="Yes",0.93,1))</f>
        <v/>
      </c>
      <c r="V46" s="6" t="str">
        <f>IF('Used data'!I46="No","",IF('Used data'!S46="Yes",0.85,1))</f>
        <v/>
      </c>
      <c r="W46" s="6" t="str">
        <f>IF('Used data'!I46="No","",IF('Used data'!T46&gt;5,1.4,1+0.08*'Used data'!T46))</f>
        <v/>
      </c>
      <c r="X46" s="6" t="str">
        <f>IF('Used data'!I46="No","",IF('Used data'!U46=80,1,POWER((80-0.0058*('Used data'!U46-80)^2+0.2781*('Used data'!U46-80)-0.2343)/80,1.6)))</f>
        <v/>
      </c>
      <c r="Y46" s="6" t="str">
        <f>IF('Used data'!I46="No","",IF('Used data'!U46=80,1,POWER((80-0.0058*('Used data'!U46-80)^2+0.2781*('Used data'!U46-80)-0.2343)/80,1.5)))</f>
        <v/>
      </c>
      <c r="Z46" s="6" t="str">
        <f>IF('Used data'!I46="No","",IF('Used data'!U46=80,1,POWER((80-0.0058*('Used data'!U46-80)^2+0.2781*('Used data'!U46-80)-0.2343)/80,4.6)))</f>
        <v/>
      </c>
      <c r="AA46" s="6" t="str">
        <f>IF('Used data'!I46="No","",IF('Used data'!U46=80,1,POWER((80-0.0058*('Used data'!U46-80)^2+0.2781*('Used data'!U46-80)-0.2343)/80,3.5)))</f>
        <v/>
      </c>
      <c r="AB46" s="6" t="str">
        <f>IF('Used data'!I46="No","",IF('Used data'!U46=80,1,POWER((80-0.0058*('Used data'!U46-80)^2+0.2781*('Used data'!U46-80)-0.2343)/80,1.4)))</f>
        <v/>
      </c>
      <c r="AC46" s="6"/>
      <c r="AD46" s="7" t="str">
        <f>IF('Used data'!I46="No","",EXP(-10.0958)*POWER(H46,0.8138))</f>
        <v/>
      </c>
      <c r="AE46" s="7" t="str">
        <f>IF('Used data'!I46="No","",EXP(-9.9896)*POWER(H46,0.8381))</f>
        <v/>
      </c>
      <c r="AF46" s="7" t="str">
        <f>IF('Used data'!I46="No","",EXP(-12.5826)*POWER(H46,1.148))</f>
        <v/>
      </c>
      <c r="AG46" s="7" t="str">
        <f>IF('Used data'!I46="No","",EXP(-11.3408)*POWER(H46,0.7373))</f>
        <v/>
      </c>
      <c r="AH46" s="7" t="str">
        <f>IF('Used data'!I46="No","",EXP(-10.8985)*POWER(H46,0.841))</f>
        <v/>
      </c>
      <c r="AI46" s="7" t="str">
        <f>IF('Used data'!I46="No","",EXP(-12.4273)*POWER(H46,1.0197))</f>
        <v/>
      </c>
      <c r="AJ46" s="9" t="str">
        <f>IF('Used data'!I46="No","",SUM(AD46:AE46)*740934+AG46*29492829+AH46*4654307+AI46*608667)</f>
        <v/>
      </c>
    </row>
    <row r="47" spans="1:36" x14ac:dyDescent="0.3">
      <c r="A47" s="4" t="str">
        <f>IF('Input data'!A53="","",'Input data'!A53)</f>
        <v/>
      </c>
      <c r="B47" s="4" t="str">
        <f>IF('Input data'!B53="","",'Input data'!B53)</f>
        <v/>
      </c>
      <c r="C47" s="4" t="str">
        <f>IF('Input data'!C53="","",'Input data'!C53)</f>
        <v/>
      </c>
      <c r="D47" s="4" t="str">
        <f>IF('Input data'!D53="","",'Input data'!D53)</f>
        <v/>
      </c>
      <c r="E47" s="4" t="str">
        <f>IF('Input data'!E53="","",'Input data'!E53)</f>
        <v/>
      </c>
      <c r="F47" s="4" t="str">
        <f>IF('Input data'!F53="","",'Input data'!F53)</f>
        <v/>
      </c>
      <c r="G47" s="20" t="str">
        <f>IF('Input data'!G53=0,"",'Input data'!G53)</f>
        <v/>
      </c>
      <c r="H47" s="9" t="str">
        <f>IF('Input data'!H53="","",'Input data'!H53)</f>
        <v/>
      </c>
      <c r="I47" s="6" t="str">
        <f>IF('Used data'!I47="No","",IF('Used data'!L47&lt;10,1.1-'Used data'!L47*0.01,IF('Used data'!L47&lt;120,POWER(1.003,'Used data'!L47)/POWER(1.003,10),1.4)))</f>
        <v/>
      </c>
      <c r="J47" s="6" t="str">
        <f>IF('Used data'!I47="No","",IF('Used data'!M47&gt;9,1.41,IF('Used data'!M47&lt;2,0.96+'Used data'!M47*0.02,POWER(1.05,'Used data'!M47)/POWER(1.05,2))))</f>
        <v/>
      </c>
      <c r="K47" s="6" t="str">
        <f>IF('Used data'!I47="No","",IF('Used data'!M47&gt;9,1.15,IF('Used data'!M47&lt;2,0.98+'Used data'!M47*0.01,POWER(1.02,'Used data'!M47)/POWER(1.02,2))))</f>
        <v/>
      </c>
      <c r="L47" s="6" t="str">
        <f>IF('Used data'!I47="No","",IF('Used data'!N47="Partly",0.9,IF('Used data'!N47="Yes",0.75,1)))</f>
        <v/>
      </c>
      <c r="M47" s="6" t="str">
        <f>IF('Used data'!I47="No","",IF('Used data'!N47="Partly",0.97,IF('Used data'!N47="Yes",0.95,1)))</f>
        <v/>
      </c>
      <c r="N47" s="6" t="str">
        <f>IF('Used data'!I47="No","",IF('Used data'!O47&gt;4.25,1.06,IF('Used data'!O47&lt;3.75,1.84-'Used data'!O47*0.24,0.04+'Used data'!O47*0.24)))</f>
        <v/>
      </c>
      <c r="O47" s="6" t="str">
        <f>IF('Used data'!I47="No","",IF('Used data'!P47&gt;1.99,0.81,IF('Used data'!P47&lt;0.2,1.12,1.05-'Used data'!P47*0.1)))</f>
        <v/>
      </c>
      <c r="P47" s="6" t="str">
        <f>IF('Used data'!I47="No","",IF('Used data'!Q47&gt;3,0.96,IF('Used data'!Q47&lt;2,1.12-0.06*'Used data'!Q47,1.08-0.04*'Used data'!Q47)))</f>
        <v/>
      </c>
      <c r="Q47" s="6" t="str">
        <f>IF('Used data'!I47="No","",IF('Used data'!R47="Yes",0.91,1))</f>
        <v/>
      </c>
      <c r="R47" s="6" t="str">
        <f>IF('Used data'!I47="No","",IF('Used data'!R47="Yes",0.96,1))</f>
        <v/>
      </c>
      <c r="S47" s="6" t="str">
        <f>IF('Used data'!I47="No","",IF('Used data'!R47="Yes",0.82,1))</f>
        <v/>
      </c>
      <c r="T47" s="6" t="str">
        <f>IF('Used data'!I47="No","",IF('Used data'!R47="Yes",0.9,1))</f>
        <v/>
      </c>
      <c r="U47" s="6" t="str">
        <f>IF('Used data'!I47="No","",IF('Used data'!R47="Yes",0.93,1))</f>
        <v/>
      </c>
      <c r="V47" s="6" t="str">
        <f>IF('Used data'!I47="No","",IF('Used data'!S47="Yes",0.85,1))</f>
        <v/>
      </c>
      <c r="W47" s="6" t="str">
        <f>IF('Used data'!I47="No","",IF('Used data'!T47&gt;5,1.4,1+0.08*'Used data'!T47))</f>
        <v/>
      </c>
      <c r="X47" s="6" t="str">
        <f>IF('Used data'!I47="No","",IF('Used data'!U47=80,1,POWER((80-0.0058*('Used data'!U47-80)^2+0.2781*('Used data'!U47-80)-0.2343)/80,1.6)))</f>
        <v/>
      </c>
      <c r="Y47" s="6" t="str">
        <f>IF('Used data'!I47="No","",IF('Used data'!U47=80,1,POWER((80-0.0058*('Used data'!U47-80)^2+0.2781*('Used data'!U47-80)-0.2343)/80,1.5)))</f>
        <v/>
      </c>
      <c r="Z47" s="6" t="str">
        <f>IF('Used data'!I47="No","",IF('Used data'!U47=80,1,POWER((80-0.0058*('Used data'!U47-80)^2+0.2781*('Used data'!U47-80)-0.2343)/80,4.6)))</f>
        <v/>
      </c>
      <c r="AA47" s="6" t="str">
        <f>IF('Used data'!I47="No","",IF('Used data'!U47=80,1,POWER((80-0.0058*('Used data'!U47-80)^2+0.2781*('Used data'!U47-80)-0.2343)/80,3.5)))</f>
        <v/>
      </c>
      <c r="AB47" s="6" t="str">
        <f>IF('Used data'!I47="No","",IF('Used data'!U47=80,1,POWER((80-0.0058*('Used data'!U47-80)^2+0.2781*('Used data'!U47-80)-0.2343)/80,1.4)))</f>
        <v/>
      </c>
      <c r="AC47" s="6"/>
      <c r="AD47" s="7" t="str">
        <f>IF('Used data'!I47="No","",EXP(-10.0958)*POWER(H47,0.8138))</f>
        <v/>
      </c>
      <c r="AE47" s="7" t="str">
        <f>IF('Used data'!I47="No","",EXP(-9.9896)*POWER(H47,0.8381))</f>
        <v/>
      </c>
      <c r="AF47" s="7" t="str">
        <f>IF('Used data'!I47="No","",EXP(-12.5826)*POWER(H47,1.148))</f>
        <v/>
      </c>
      <c r="AG47" s="7" t="str">
        <f>IF('Used data'!I47="No","",EXP(-11.3408)*POWER(H47,0.7373))</f>
        <v/>
      </c>
      <c r="AH47" s="7" t="str">
        <f>IF('Used data'!I47="No","",EXP(-10.8985)*POWER(H47,0.841))</f>
        <v/>
      </c>
      <c r="AI47" s="7" t="str">
        <f>IF('Used data'!I47="No","",EXP(-12.4273)*POWER(H47,1.0197))</f>
        <v/>
      </c>
      <c r="AJ47" s="9" t="str">
        <f>IF('Used data'!I47="No","",SUM(AD47:AE47)*740934+AG47*29492829+AH47*4654307+AI47*608667)</f>
        <v/>
      </c>
    </row>
    <row r="48" spans="1:36" x14ac:dyDescent="0.3">
      <c r="A48" s="4" t="str">
        <f>IF('Input data'!A54="","",'Input data'!A54)</f>
        <v/>
      </c>
      <c r="B48" s="4" t="str">
        <f>IF('Input data'!B54="","",'Input data'!B54)</f>
        <v/>
      </c>
      <c r="C48" s="4" t="str">
        <f>IF('Input data'!C54="","",'Input data'!C54)</f>
        <v/>
      </c>
      <c r="D48" s="4" t="str">
        <f>IF('Input data'!D54="","",'Input data'!D54)</f>
        <v/>
      </c>
      <c r="E48" s="4" t="str">
        <f>IF('Input data'!E54="","",'Input data'!E54)</f>
        <v/>
      </c>
      <c r="F48" s="4" t="str">
        <f>IF('Input data'!F54="","",'Input data'!F54)</f>
        <v/>
      </c>
      <c r="G48" s="20" t="str">
        <f>IF('Input data'!G54=0,"",'Input data'!G54)</f>
        <v/>
      </c>
      <c r="H48" s="9" t="str">
        <f>IF('Input data'!H54="","",'Input data'!H54)</f>
        <v/>
      </c>
      <c r="I48" s="6" t="str">
        <f>IF('Used data'!I48="No","",IF('Used data'!L48&lt;10,1.1-'Used data'!L48*0.01,IF('Used data'!L48&lt;120,POWER(1.003,'Used data'!L48)/POWER(1.003,10),1.4)))</f>
        <v/>
      </c>
      <c r="J48" s="6" t="str">
        <f>IF('Used data'!I48="No","",IF('Used data'!M48&gt;9,1.41,IF('Used data'!M48&lt;2,0.96+'Used data'!M48*0.02,POWER(1.05,'Used data'!M48)/POWER(1.05,2))))</f>
        <v/>
      </c>
      <c r="K48" s="6" t="str">
        <f>IF('Used data'!I48="No","",IF('Used data'!M48&gt;9,1.15,IF('Used data'!M48&lt;2,0.98+'Used data'!M48*0.01,POWER(1.02,'Used data'!M48)/POWER(1.02,2))))</f>
        <v/>
      </c>
      <c r="L48" s="6" t="str">
        <f>IF('Used data'!I48="No","",IF('Used data'!N48="Partly",0.9,IF('Used data'!N48="Yes",0.75,1)))</f>
        <v/>
      </c>
      <c r="M48" s="6" t="str">
        <f>IF('Used data'!I48="No","",IF('Used data'!N48="Partly",0.97,IF('Used data'!N48="Yes",0.95,1)))</f>
        <v/>
      </c>
      <c r="N48" s="6" t="str">
        <f>IF('Used data'!I48="No","",IF('Used data'!O48&gt;4.25,1.06,IF('Used data'!O48&lt;3.75,1.84-'Used data'!O48*0.24,0.04+'Used data'!O48*0.24)))</f>
        <v/>
      </c>
      <c r="O48" s="6" t="str">
        <f>IF('Used data'!I48="No","",IF('Used data'!P48&gt;1.99,0.81,IF('Used data'!P48&lt;0.2,1.12,1.05-'Used data'!P48*0.1)))</f>
        <v/>
      </c>
      <c r="P48" s="6" t="str">
        <f>IF('Used data'!I48="No","",IF('Used data'!Q48&gt;3,0.96,IF('Used data'!Q48&lt;2,1.12-0.06*'Used data'!Q48,1.08-0.04*'Used data'!Q48)))</f>
        <v/>
      </c>
      <c r="Q48" s="6" t="str">
        <f>IF('Used data'!I48="No","",IF('Used data'!R48="Yes",0.91,1))</f>
        <v/>
      </c>
      <c r="R48" s="6" t="str">
        <f>IF('Used data'!I48="No","",IF('Used data'!R48="Yes",0.96,1))</f>
        <v/>
      </c>
      <c r="S48" s="6" t="str">
        <f>IF('Used data'!I48="No","",IF('Used data'!R48="Yes",0.82,1))</f>
        <v/>
      </c>
      <c r="T48" s="6" t="str">
        <f>IF('Used data'!I48="No","",IF('Used data'!R48="Yes",0.9,1))</f>
        <v/>
      </c>
      <c r="U48" s="6" t="str">
        <f>IF('Used data'!I48="No","",IF('Used data'!R48="Yes",0.93,1))</f>
        <v/>
      </c>
      <c r="V48" s="6" t="str">
        <f>IF('Used data'!I48="No","",IF('Used data'!S48="Yes",0.85,1))</f>
        <v/>
      </c>
      <c r="W48" s="6" t="str">
        <f>IF('Used data'!I48="No","",IF('Used data'!T48&gt;5,1.4,1+0.08*'Used data'!T48))</f>
        <v/>
      </c>
      <c r="X48" s="6" t="str">
        <f>IF('Used data'!I48="No","",IF('Used data'!U48=80,1,POWER((80-0.0058*('Used data'!U48-80)^2+0.2781*('Used data'!U48-80)-0.2343)/80,1.6)))</f>
        <v/>
      </c>
      <c r="Y48" s="6" t="str">
        <f>IF('Used data'!I48="No","",IF('Used data'!U48=80,1,POWER((80-0.0058*('Used data'!U48-80)^2+0.2781*('Used data'!U48-80)-0.2343)/80,1.5)))</f>
        <v/>
      </c>
      <c r="Z48" s="6" t="str">
        <f>IF('Used data'!I48="No","",IF('Used data'!U48=80,1,POWER((80-0.0058*('Used data'!U48-80)^2+0.2781*('Used data'!U48-80)-0.2343)/80,4.6)))</f>
        <v/>
      </c>
      <c r="AA48" s="6" t="str">
        <f>IF('Used data'!I48="No","",IF('Used data'!U48=80,1,POWER((80-0.0058*('Used data'!U48-80)^2+0.2781*('Used data'!U48-80)-0.2343)/80,3.5)))</f>
        <v/>
      </c>
      <c r="AB48" s="6" t="str">
        <f>IF('Used data'!I48="No","",IF('Used data'!U48=80,1,POWER((80-0.0058*('Used data'!U48-80)^2+0.2781*('Used data'!U48-80)-0.2343)/80,1.4)))</f>
        <v/>
      </c>
      <c r="AC48" s="6"/>
      <c r="AD48" s="7" t="str">
        <f>IF('Used data'!I48="No","",EXP(-10.0958)*POWER(H48,0.8138))</f>
        <v/>
      </c>
      <c r="AE48" s="7" t="str">
        <f>IF('Used data'!I48="No","",EXP(-9.9896)*POWER(H48,0.8381))</f>
        <v/>
      </c>
      <c r="AF48" s="7" t="str">
        <f>IF('Used data'!I48="No","",EXP(-12.5826)*POWER(H48,1.148))</f>
        <v/>
      </c>
      <c r="AG48" s="7" t="str">
        <f>IF('Used data'!I48="No","",EXP(-11.3408)*POWER(H48,0.7373))</f>
        <v/>
      </c>
      <c r="AH48" s="7" t="str">
        <f>IF('Used data'!I48="No","",EXP(-10.8985)*POWER(H48,0.841))</f>
        <v/>
      </c>
      <c r="AI48" s="7" t="str">
        <f>IF('Used data'!I48="No","",EXP(-12.4273)*POWER(H48,1.0197))</f>
        <v/>
      </c>
      <c r="AJ48" s="9" t="str">
        <f>IF('Used data'!I48="No","",SUM(AD48:AE48)*740934+AG48*29492829+AH48*4654307+AI48*608667)</f>
        <v/>
      </c>
    </row>
    <row r="49" spans="1:36" x14ac:dyDescent="0.3">
      <c r="A49" s="4" t="str">
        <f>IF('Input data'!A55="","",'Input data'!A55)</f>
        <v/>
      </c>
      <c r="B49" s="4" t="str">
        <f>IF('Input data'!B55="","",'Input data'!B55)</f>
        <v/>
      </c>
      <c r="C49" s="4" t="str">
        <f>IF('Input data'!C55="","",'Input data'!C55)</f>
        <v/>
      </c>
      <c r="D49" s="4" t="str">
        <f>IF('Input data'!D55="","",'Input data'!D55)</f>
        <v/>
      </c>
      <c r="E49" s="4" t="str">
        <f>IF('Input data'!E55="","",'Input data'!E55)</f>
        <v/>
      </c>
      <c r="F49" s="4" t="str">
        <f>IF('Input data'!F55="","",'Input data'!F55)</f>
        <v/>
      </c>
      <c r="G49" s="20" t="str">
        <f>IF('Input data'!G55=0,"",'Input data'!G55)</f>
        <v/>
      </c>
      <c r="H49" s="9" t="str">
        <f>IF('Input data'!H55="","",'Input data'!H55)</f>
        <v/>
      </c>
      <c r="I49" s="6" t="str">
        <f>IF('Used data'!I49="No","",IF('Used data'!L49&lt;10,1.1-'Used data'!L49*0.01,IF('Used data'!L49&lt;120,POWER(1.003,'Used data'!L49)/POWER(1.003,10),1.4)))</f>
        <v/>
      </c>
      <c r="J49" s="6" t="str">
        <f>IF('Used data'!I49="No","",IF('Used data'!M49&gt;9,1.41,IF('Used data'!M49&lt;2,0.96+'Used data'!M49*0.02,POWER(1.05,'Used data'!M49)/POWER(1.05,2))))</f>
        <v/>
      </c>
      <c r="K49" s="6" t="str">
        <f>IF('Used data'!I49="No","",IF('Used data'!M49&gt;9,1.15,IF('Used data'!M49&lt;2,0.98+'Used data'!M49*0.01,POWER(1.02,'Used data'!M49)/POWER(1.02,2))))</f>
        <v/>
      </c>
      <c r="L49" s="6" t="str">
        <f>IF('Used data'!I49="No","",IF('Used data'!N49="Partly",0.9,IF('Used data'!N49="Yes",0.75,1)))</f>
        <v/>
      </c>
      <c r="M49" s="6" t="str">
        <f>IF('Used data'!I49="No","",IF('Used data'!N49="Partly",0.97,IF('Used data'!N49="Yes",0.95,1)))</f>
        <v/>
      </c>
      <c r="N49" s="6" t="str">
        <f>IF('Used data'!I49="No","",IF('Used data'!O49&gt;4.25,1.06,IF('Used data'!O49&lt;3.75,1.84-'Used data'!O49*0.24,0.04+'Used data'!O49*0.24)))</f>
        <v/>
      </c>
      <c r="O49" s="6" t="str">
        <f>IF('Used data'!I49="No","",IF('Used data'!P49&gt;1.99,0.81,IF('Used data'!P49&lt;0.2,1.12,1.05-'Used data'!P49*0.1)))</f>
        <v/>
      </c>
      <c r="P49" s="6" t="str">
        <f>IF('Used data'!I49="No","",IF('Used data'!Q49&gt;3,0.96,IF('Used data'!Q49&lt;2,1.12-0.06*'Used data'!Q49,1.08-0.04*'Used data'!Q49)))</f>
        <v/>
      </c>
      <c r="Q49" s="6" t="str">
        <f>IF('Used data'!I49="No","",IF('Used data'!R49="Yes",0.91,1))</f>
        <v/>
      </c>
      <c r="R49" s="6" t="str">
        <f>IF('Used data'!I49="No","",IF('Used data'!R49="Yes",0.96,1))</f>
        <v/>
      </c>
      <c r="S49" s="6" t="str">
        <f>IF('Used data'!I49="No","",IF('Used data'!R49="Yes",0.82,1))</f>
        <v/>
      </c>
      <c r="T49" s="6" t="str">
        <f>IF('Used data'!I49="No","",IF('Used data'!R49="Yes",0.9,1))</f>
        <v/>
      </c>
      <c r="U49" s="6" t="str">
        <f>IF('Used data'!I49="No","",IF('Used data'!R49="Yes",0.93,1))</f>
        <v/>
      </c>
      <c r="V49" s="6" t="str">
        <f>IF('Used data'!I49="No","",IF('Used data'!S49="Yes",0.85,1))</f>
        <v/>
      </c>
      <c r="W49" s="6" t="str">
        <f>IF('Used data'!I49="No","",IF('Used data'!T49&gt;5,1.4,1+0.08*'Used data'!T49))</f>
        <v/>
      </c>
      <c r="X49" s="6" t="str">
        <f>IF('Used data'!I49="No","",IF('Used data'!U49=80,1,POWER((80-0.0058*('Used data'!U49-80)^2+0.2781*('Used data'!U49-80)-0.2343)/80,1.6)))</f>
        <v/>
      </c>
      <c r="Y49" s="6" t="str">
        <f>IF('Used data'!I49="No","",IF('Used data'!U49=80,1,POWER((80-0.0058*('Used data'!U49-80)^2+0.2781*('Used data'!U49-80)-0.2343)/80,1.5)))</f>
        <v/>
      </c>
      <c r="Z49" s="6" t="str">
        <f>IF('Used data'!I49="No","",IF('Used data'!U49=80,1,POWER((80-0.0058*('Used data'!U49-80)^2+0.2781*('Used data'!U49-80)-0.2343)/80,4.6)))</f>
        <v/>
      </c>
      <c r="AA49" s="6" t="str">
        <f>IF('Used data'!I49="No","",IF('Used data'!U49=80,1,POWER((80-0.0058*('Used data'!U49-80)^2+0.2781*('Used data'!U49-80)-0.2343)/80,3.5)))</f>
        <v/>
      </c>
      <c r="AB49" s="6" t="str">
        <f>IF('Used data'!I49="No","",IF('Used data'!U49=80,1,POWER((80-0.0058*('Used data'!U49-80)^2+0.2781*('Used data'!U49-80)-0.2343)/80,1.4)))</f>
        <v/>
      </c>
      <c r="AC49" s="6"/>
      <c r="AD49" s="7" t="str">
        <f>IF('Used data'!I49="No","",EXP(-10.0958)*POWER(H49,0.8138))</f>
        <v/>
      </c>
      <c r="AE49" s="7" t="str">
        <f>IF('Used data'!I49="No","",EXP(-9.9896)*POWER(H49,0.8381))</f>
        <v/>
      </c>
      <c r="AF49" s="7" t="str">
        <f>IF('Used data'!I49="No","",EXP(-12.5826)*POWER(H49,1.148))</f>
        <v/>
      </c>
      <c r="AG49" s="7" t="str">
        <f>IF('Used data'!I49="No","",EXP(-11.3408)*POWER(H49,0.7373))</f>
        <v/>
      </c>
      <c r="AH49" s="7" t="str">
        <f>IF('Used data'!I49="No","",EXP(-10.8985)*POWER(H49,0.841))</f>
        <v/>
      </c>
      <c r="AI49" s="7" t="str">
        <f>IF('Used data'!I49="No","",EXP(-12.4273)*POWER(H49,1.0197))</f>
        <v/>
      </c>
      <c r="AJ49" s="9" t="str">
        <f>IF('Used data'!I49="No","",SUM(AD49:AE49)*740934+AG49*29492829+AH49*4654307+AI49*608667)</f>
        <v/>
      </c>
    </row>
    <row r="50" spans="1:36" x14ac:dyDescent="0.3">
      <c r="A50" s="4" t="str">
        <f>IF('Input data'!A56="","",'Input data'!A56)</f>
        <v/>
      </c>
      <c r="B50" s="4" t="str">
        <f>IF('Input data'!B56="","",'Input data'!B56)</f>
        <v/>
      </c>
      <c r="C50" s="4" t="str">
        <f>IF('Input data'!C56="","",'Input data'!C56)</f>
        <v/>
      </c>
      <c r="D50" s="4" t="str">
        <f>IF('Input data'!D56="","",'Input data'!D56)</f>
        <v/>
      </c>
      <c r="E50" s="4" t="str">
        <f>IF('Input data'!E56="","",'Input data'!E56)</f>
        <v/>
      </c>
      <c r="F50" s="4" t="str">
        <f>IF('Input data'!F56="","",'Input data'!F56)</f>
        <v/>
      </c>
      <c r="G50" s="20" t="str">
        <f>IF('Input data'!G56=0,"",'Input data'!G56)</f>
        <v/>
      </c>
      <c r="H50" s="9" t="str">
        <f>IF('Input data'!H56="","",'Input data'!H56)</f>
        <v/>
      </c>
      <c r="I50" s="6" t="str">
        <f>IF('Used data'!I50="No","",IF('Used data'!L50&lt;10,1.1-'Used data'!L50*0.01,IF('Used data'!L50&lt;120,POWER(1.003,'Used data'!L50)/POWER(1.003,10),1.4)))</f>
        <v/>
      </c>
      <c r="J50" s="6" t="str">
        <f>IF('Used data'!I50="No","",IF('Used data'!M50&gt;9,1.41,IF('Used data'!M50&lt;2,0.96+'Used data'!M50*0.02,POWER(1.05,'Used data'!M50)/POWER(1.05,2))))</f>
        <v/>
      </c>
      <c r="K50" s="6" t="str">
        <f>IF('Used data'!I50="No","",IF('Used data'!M50&gt;9,1.15,IF('Used data'!M50&lt;2,0.98+'Used data'!M50*0.01,POWER(1.02,'Used data'!M50)/POWER(1.02,2))))</f>
        <v/>
      </c>
      <c r="L50" s="6" t="str">
        <f>IF('Used data'!I50="No","",IF('Used data'!N50="Partly",0.9,IF('Used data'!N50="Yes",0.75,1)))</f>
        <v/>
      </c>
      <c r="M50" s="6" t="str">
        <f>IF('Used data'!I50="No","",IF('Used data'!N50="Partly",0.97,IF('Used data'!N50="Yes",0.95,1)))</f>
        <v/>
      </c>
      <c r="N50" s="6" t="str">
        <f>IF('Used data'!I50="No","",IF('Used data'!O50&gt;4.25,1.06,IF('Used data'!O50&lt;3.75,1.84-'Used data'!O50*0.24,0.04+'Used data'!O50*0.24)))</f>
        <v/>
      </c>
      <c r="O50" s="6" t="str">
        <f>IF('Used data'!I50="No","",IF('Used data'!P50&gt;1.99,0.81,IF('Used data'!P50&lt;0.2,1.12,1.05-'Used data'!P50*0.1)))</f>
        <v/>
      </c>
      <c r="P50" s="6" t="str">
        <f>IF('Used data'!I50="No","",IF('Used data'!Q50&gt;3,0.96,IF('Used data'!Q50&lt;2,1.12-0.06*'Used data'!Q50,1.08-0.04*'Used data'!Q50)))</f>
        <v/>
      </c>
      <c r="Q50" s="6" t="str">
        <f>IF('Used data'!I50="No","",IF('Used data'!R50="Yes",0.91,1))</f>
        <v/>
      </c>
      <c r="R50" s="6" t="str">
        <f>IF('Used data'!I50="No","",IF('Used data'!R50="Yes",0.96,1))</f>
        <v/>
      </c>
      <c r="S50" s="6" t="str">
        <f>IF('Used data'!I50="No","",IF('Used data'!R50="Yes",0.82,1))</f>
        <v/>
      </c>
      <c r="T50" s="6" t="str">
        <f>IF('Used data'!I50="No","",IF('Used data'!R50="Yes",0.9,1))</f>
        <v/>
      </c>
      <c r="U50" s="6" t="str">
        <f>IF('Used data'!I50="No","",IF('Used data'!R50="Yes",0.93,1))</f>
        <v/>
      </c>
      <c r="V50" s="6" t="str">
        <f>IF('Used data'!I50="No","",IF('Used data'!S50="Yes",0.85,1))</f>
        <v/>
      </c>
      <c r="W50" s="6" t="str">
        <f>IF('Used data'!I50="No","",IF('Used data'!T50&gt;5,1.4,1+0.08*'Used data'!T50))</f>
        <v/>
      </c>
      <c r="X50" s="6" t="str">
        <f>IF('Used data'!I50="No","",IF('Used data'!U50=80,1,POWER((80-0.0058*('Used data'!U50-80)^2+0.2781*('Used data'!U50-80)-0.2343)/80,1.6)))</f>
        <v/>
      </c>
      <c r="Y50" s="6" t="str">
        <f>IF('Used data'!I50="No","",IF('Used data'!U50=80,1,POWER((80-0.0058*('Used data'!U50-80)^2+0.2781*('Used data'!U50-80)-0.2343)/80,1.5)))</f>
        <v/>
      </c>
      <c r="Z50" s="6" t="str">
        <f>IF('Used data'!I50="No","",IF('Used data'!U50=80,1,POWER((80-0.0058*('Used data'!U50-80)^2+0.2781*('Used data'!U50-80)-0.2343)/80,4.6)))</f>
        <v/>
      </c>
      <c r="AA50" s="6" t="str">
        <f>IF('Used data'!I50="No","",IF('Used data'!U50=80,1,POWER((80-0.0058*('Used data'!U50-80)^2+0.2781*('Used data'!U50-80)-0.2343)/80,3.5)))</f>
        <v/>
      </c>
      <c r="AB50" s="6" t="str">
        <f>IF('Used data'!I50="No","",IF('Used data'!U50=80,1,POWER((80-0.0058*('Used data'!U50-80)^2+0.2781*('Used data'!U50-80)-0.2343)/80,1.4)))</f>
        <v/>
      </c>
      <c r="AC50" s="6"/>
      <c r="AD50" s="7" t="str">
        <f>IF('Used data'!I50="No","",EXP(-10.0958)*POWER(H50,0.8138))</f>
        <v/>
      </c>
      <c r="AE50" s="7" t="str">
        <f>IF('Used data'!I50="No","",EXP(-9.9896)*POWER(H50,0.8381))</f>
        <v/>
      </c>
      <c r="AF50" s="7" t="str">
        <f>IF('Used data'!I50="No","",EXP(-12.5826)*POWER(H50,1.148))</f>
        <v/>
      </c>
      <c r="AG50" s="7" t="str">
        <f>IF('Used data'!I50="No","",EXP(-11.3408)*POWER(H50,0.7373))</f>
        <v/>
      </c>
      <c r="AH50" s="7" t="str">
        <f>IF('Used data'!I50="No","",EXP(-10.8985)*POWER(H50,0.841))</f>
        <v/>
      </c>
      <c r="AI50" s="7" t="str">
        <f>IF('Used data'!I50="No","",EXP(-12.4273)*POWER(H50,1.0197))</f>
        <v/>
      </c>
      <c r="AJ50" s="9" t="str">
        <f>IF('Used data'!I50="No","",SUM(AD50:AE50)*740934+AG50*29492829+AH50*4654307+AI50*608667)</f>
        <v/>
      </c>
    </row>
    <row r="51" spans="1:36" x14ac:dyDescent="0.3">
      <c r="A51" s="4" t="str">
        <f>IF('Input data'!A57="","",'Input data'!A57)</f>
        <v/>
      </c>
      <c r="B51" s="4" t="str">
        <f>IF('Input data'!B57="","",'Input data'!B57)</f>
        <v/>
      </c>
      <c r="C51" s="4" t="str">
        <f>IF('Input data'!C57="","",'Input data'!C57)</f>
        <v/>
      </c>
      <c r="D51" s="4" t="str">
        <f>IF('Input data'!D57="","",'Input data'!D57)</f>
        <v/>
      </c>
      <c r="E51" s="4" t="str">
        <f>IF('Input data'!E57="","",'Input data'!E57)</f>
        <v/>
      </c>
      <c r="F51" s="4" t="str">
        <f>IF('Input data'!F57="","",'Input data'!F57)</f>
        <v/>
      </c>
      <c r="G51" s="20" t="str">
        <f>IF('Input data'!G57=0,"",'Input data'!G57)</f>
        <v/>
      </c>
      <c r="H51" s="9" t="str">
        <f>IF('Input data'!H57="","",'Input data'!H57)</f>
        <v/>
      </c>
      <c r="I51" s="6" t="str">
        <f>IF('Used data'!I51="No","",IF('Used data'!L51&lt;10,1.1-'Used data'!L51*0.01,IF('Used data'!L51&lt;120,POWER(1.003,'Used data'!L51)/POWER(1.003,10),1.4)))</f>
        <v/>
      </c>
      <c r="J51" s="6" t="str">
        <f>IF('Used data'!I51="No","",IF('Used data'!M51&gt;9,1.41,IF('Used data'!M51&lt;2,0.96+'Used data'!M51*0.02,POWER(1.05,'Used data'!M51)/POWER(1.05,2))))</f>
        <v/>
      </c>
      <c r="K51" s="6" t="str">
        <f>IF('Used data'!I51="No","",IF('Used data'!M51&gt;9,1.15,IF('Used data'!M51&lt;2,0.98+'Used data'!M51*0.01,POWER(1.02,'Used data'!M51)/POWER(1.02,2))))</f>
        <v/>
      </c>
      <c r="L51" s="6" t="str">
        <f>IF('Used data'!I51="No","",IF('Used data'!N51="Partly",0.9,IF('Used data'!N51="Yes",0.75,1)))</f>
        <v/>
      </c>
      <c r="M51" s="6" t="str">
        <f>IF('Used data'!I51="No","",IF('Used data'!N51="Partly",0.97,IF('Used data'!N51="Yes",0.95,1)))</f>
        <v/>
      </c>
      <c r="N51" s="6" t="str">
        <f>IF('Used data'!I51="No","",IF('Used data'!O51&gt;4.25,1.06,IF('Used data'!O51&lt;3.75,1.84-'Used data'!O51*0.24,0.04+'Used data'!O51*0.24)))</f>
        <v/>
      </c>
      <c r="O51" s="6" t="str">
        <f>IF('Used data'!I51="No","",IF('Used data'!P51&gt;1.99,0.81,IF('Used data'!P51&lt;0.2,1.12,1.05-'Used data'!P51*0.1)))</f>
        <v/>
      </c>
      <c r="P51" s="6" t="str">
        <f>IF('Used data'!I51="No","",IF('Used data'!Q51&gt;3,0.96,IF('Used data'!Q51&lt;2,1.12-0.06*'Used data'!Q51,1.08-0.04*'Used data'!Q51)))</f>
        <v/>
      </c>
      <c r="Q51" s="6" t="str">
        <f>IF('Used data'!I51="No","",IF('Used data'!R51="Yes",0.91,1))</f>
        <v/>
      </c>
      <c r="R51" s="6" t="str">
        <f>IF('Used data'!I51="No","",IF('Used data'!R51="Yes",0.96,1))</f>
        <v/>
      </c>
      <c r="S51" s="6" t="str">
        <f>IF('Used data'!I51="No","",IF('Used data'!R51="Yes",0.82,1))</f>
        <v/>
      </c>
      <c r="T51" s="6" t="str">
        <f>IF('Used data'!I51="No","",IF('Used data'!R51="Yes",0.9,1))</f>
        <v/>
      </c>
      <c r="U51" s="6" t="str">
        <f>IF('Used data'!I51="No","",IF('Used data'!R51="Yes",0.93,1))</f>
        <v/>
      </c>
      <c r="V51" s="6" t="str">
        <f>IF('Used data'!I51="No","",IF('Used data'!S51="Yes",0.85,1))</f>
        <v/>
      </c>
      <c r="W51" s="6" t="str">
        <f>IF('Used data'!I51="No","",IF('Used data'!T51&gt;5,1.4,1+0.08*'Used data'!T51))</f>
        <v/>
      </c>
      <c r="X51" s="6" t="str">
        <f>IF('Used data'!I51="No","",IF('Used data'!U51=80,1,POWER((80-0.0058*('Used data'!U51-80)^2+0.2781*('Used data'!U51-80)-0.2343)/80,1.6)))</f>
        <v/>
      </c>
      <c r="Y51" s="6" t="str">
        <f>IF('Used data'!I51="No","",IF('Used data'!U51=80,1,POWER((80-0.0058*('Used data'!U51-80)^2+0.2781*('Used data'!U51-80)-0.2343)/80,1.5)))</f>
        <v/>
      </c>
      <c r="Z51" s="6" t="str">
        <f>IF('Used data'!I51="No","",IF('Used data'!U51=80,1,POWER((80-0.0058*('Used data'!U51-80)^2+0.2781*('Used data'!U51-80)-0.2343)/80,4.6)))</f>
        <v/>
      </c>
      <c r="AA51" s="6" t="str">
        <f>IF('Used data'!I51="No","",IF('Used data'!U51=80,1,POWER((80-0.0058*('Used data'!U51-80)^2+0.2781*('Used data'!U51-80)-0.2343)/80,3.5)))</f>
        <v/>
      </c>
      <c r="AB51" s="6" t="str">
        <f>IF('Used data'!I51="No","",IF('Used data'!U51=80,1,POWER((80-0.0058*('Used data'!U51-80)^2+0.2781*('Used data'!U51-80)-0.2343)/80,1.4)))</f>
        <v/>
      </c>
      <c r="AC51" s="6"/>
      <c r="AD51" s="7" t="str">
        <f>IF('Used data'!I51="No","",EXP(-10.0958)*POWER(H51,0.8138))</f>
        <v/>
      </c>
      <c r="AE51" s="7" t="str">
        <f>IF('Used data'!I51="No","",EXP(-9.9896)*POWER(H51,0.8381))</f>
        <v/>
      </c>
      <c r="AF51" s="7" t="str">
        <f>IF('Used data'!I51="No","",EXP(-12.5826)*POWER(H51,1.148))</f>
        <v/>
      </c>
      <c r="AG51" s="7" t="str">
        <f>IF('Used data'!I51="No","",EXP(-11.3408)*POWER(H51,0.7373))</f>
        <v/>
      </c>
      <c r="AH51" s="7" t="str">
        <f>IF('Used data'!I51="No","",EXP(-10.8985)*POWER(H51,0.841))</f>
        <v/>
      </c>
      <c r="AI51" s="7" t="str">
        <f>IF('Used data'!I51="No","",EXP(-12.4273)*POWER(H51,1.0197))</f>
        <v/>
      </c>
      <c r="AJ51" s="9" t="str">
        <f>IF('Used data'!I51="No","",SUM(AD51:AE51)*740934+AG51*29492829+AH51*4654307+AI51*608667)</f>
        <v/>
      </c>
    </row>
    <row r="52" spans="1:36" x14ac:dyDescent="0.3">
      <c r="A52" s="4" t="str">
        <f>IF('Input data'!A58="","",'Input data'!A58)</f>
        <v/>
      </c>
      <c r="B52" s="4" t="str">
        <f>IF('Input data'!B58="","",'Input data'!B58)</f>
        <v/>
      </c>
      <c r="C52" s="4" t="str">
        <f>IF('Input data'!C58="","",'Input data'!C58)</f>
        <v/>
      </c>
      <c r="D52" s="4" t="str">
        <f>IF('Input data'!D58="","",'Input data'!D58)</f>
        <v/>
      </c>
      <c r="E52" s="4" t="str">
        <f>IF('Input data'!E58="","",'Input data'!E58)</f>
        <v/>
      </c>
      <c r="F52" s="4" t="str">
        <f>IF('Input data'!F58="","",'Input data'!F58)</f>
        <v/>
      </c>
      <c r="G52" s="20" t="str">
        <f>IF('Input data'!G58=0,"",'Input data'!G58)</f>
        <v/>
      </c>
      <c r="H52" s="9" t="str">
        <f>IF('Input data'!H58="","",'Input data'!H58)</f>
        <v/>
      </c>
      <c r="I52" s="6" t="str">
        <f>IF('Used data'!I52="No","",IF('Used data'!L52&lt;10,1.1-'Used data'!L52*0.01,IF('Used data'!L52&lt;120,POWER(1.003,'Used data'!L52)/POWER(1.003,10),1.4)))</f>
        <v/>
      </c>
      <c r="J52" s="6" t="str">
        <f>IF('Used data'!I52="No","",IF('Used data'!M52&gt;9,1.41,IF('Used data'!M52&lt;2,0.96+'Used data'!M52*0.02,POWER(1.05,'Used data'!M52)/POWER(1.05,2))))</f>
        <v/>
      </c>
      <c r="K52" s="6" t="str">
        <f>IF('Used data'!I52="No","",IF('Used data'!M52&gt;9,1.15,IF('Used data'!M52&lt;2,0.98+'Used data'!M52*0.01,POWER(1.02,'Used data'!M52)/POWER(1.02,2))))</f>
        <v/>
      </c>
      <c r="L52" s="6" t="str">
        <f>IF('Used data'!I52="No","",IF('Used data'!N52="Partly",0.9,IF('Used data'!N52="Yes",0.75,1)))</f>
        <v/>
      </c>
      <c r="M52" s="6" t="str">
        <f>IF('Used data'!I52="No","",IF('Used data'!N52="Partly",0.97,IF('Used data'!N52="Yes",0.95,1)))</f>
        <v/>
      </c>
      <c r="N52" s="6" t="str">
        <f>IF('Used data'!I52="No","",IF('Used data'!O52&gt;4.25,1.06,IF('Used data'!O52&lt;3.75,1.84-'Used data'!O52*0.24,0.04+'Used data'!O52*0.24)))</f>
        <v/>
      </c>
      <c r="O52" s="6" t="str">
        <f>IF('Used data'!I52="No","",IF('Used data'!P52&gt;1.99,0.81,IF('Used data'!P52&lt;0.2,1.12,1.05-'Used data'!P52*0.1)))</f>
        <v/>
      </c>
      <c r="P52" s="6" t="str">
        <f>IF('Used data'!I52="No","",IF('Used data'!Q52&gt;3,0.96,IF('Used data'!Q52&lt;2,1.12-0.06*'Used data'!Q52,1.08-0.04*'Used data'!Q52)))</f>
        <v/>
      </c>
      <c r="Q52" s="6" t="str">
        <f>IF('Used data'!I52="No","",IF('Used data'!R52="Yes",0.91,1))</f>
        <v/>
      </c>
      <c r="R52" s="6" t="str">
        <f>IF('Used data'!I52="No","",IF('Used data'!R52="Yes",0.96,1))</f>
        <v/>
      </c>
      <c r="S52" s="6" t="str">
        <f>IF('Used data'!I52="No","",IF('Used data'!R52="Yes",0.82,1))</f>
        <v/>
      </c>
      <c r="T52" s="6" t="str">
        <f>IF('Used data'!I52="No","",IF('Used data'!R52="Yes",0.9,1))</f>
        <v/>
      </c>
      <c r="U52" s="6" t="str">
        <f>IF('Used data'!I52="No","",IF('Used data'!R52="Yes",0.93,1))</f>
        <v/>
      </c>
      <c r="V52" s="6" t="str">
        <f>IF('Used data'!I52="No","",IF('Used data'!S52="Yes",0.85,1))</f>
        <v/>
      </c>
      <c r="W52" s="6" t="str">
        <f>IF('Used data'!I52="No","",IF('Used data'!T52&gt;5,1.4,1+0.08*'Used data'!T52))</f>
        <v/>
      </c>
      <c r="X52" s="6" t="str">
        <f>IF('Used data'!I52="No","",IF('Used data'!U52=80,1,POWER((80-0.0058*('Used data'!U52-80)^2+0.2781*('Used data'!U52-80)-0.2343)/80,1.6)))</f>
        <v/>
      </c>
      <c r="Y52" s="6" t="str">
        <f>IF('Used data'!I52="No","",IF('Used data'!U52=80,1,POWER((80-0.0058*('Used data'!U52-80)^2+0.2781*('Used data'!U52-80)-0.2343)/80,1.5)))</f>
        <v/>
      </c>
      <c r="Z52" s="6" t="str">
        <f>IF('Used data'!I52="No","",IF('Used data'!U52=80,1,POWER((80-0.0058*('Used data'!U52-80)^2+0.2781*('Used data'!U52-80)-0.2343)/80,4.6)))</f>
        <v/>
      </c>
      <c r="AA52" s="6" t="str">
        <f>IF('Used data'!I52="No","",IF('Used data'!U52=80,1,POWER((80-0.0058*('Used data'!U52-80)^2+0.2781*('Used data'!U52-80)-0.2343)/80,3.5)))</f>
        <v/>
      </c>
      <c r="AB52" s="6" t="str">
        <f>IF('Used data'!I52="No","",IF('Used data'!U52=80,1,POWER((80-0.0058*('Used data'!U52-80)^2+0.2781*('Used data'!U52-80)-0.2343)/80,1.4)))</f>
        <v/>
      </c>
      <c r="AC52" s="6"/>
      <c r="AD52" s="7" t="str">
        <f>IF('Used data'!I52="No","",EXP(-10.0958)*POWER(H52,0.8138))</f>
        <v/>
      </c>
      <c r="AE52" s="7" t="str">
        <f>IF('Used data'!I52="No","",EXP(-9.9896)*POWER(H52,0.8381))</f>
        <v/>
      </c>
      <c r="AF52" s="7" t="str">
        <f>IF('Used data'!I52="No","",EXP(-12.5826)*POWER(H52,1.148))</f>
        <v/>
      </c>
      <c r="AG52" s="7" t="str">
        <f>IF('Used data'!I52="No","",EXP(-11.3408)*POWER(H52,0.7373))</f>
        <v/>
      </c>
      <c r="AH52" s="7" t="str">
        <f>IF('Used data'!I52="No","",EXP(-10.8985)*POWER(H52,0.841))</f>
        <v/>
      </c>
      <c r="AI52" s="7" t="str">
        <f>IF('Used data'!I52="No","",EXP(-12.4273)*POWER(H52,1.0197))</f>
        <v/>
      </c>
      <c r="AJ52" s="9" t="str">
        <f>IF('Used data'!I52="No","",SUM(AD52:AE52)*740934+AG52*29492829+AH52*4654307+AI52*608667)</f>
        <v/>
      </c>
    </row>
    <row r="53" spans="1:36" x14ac:dyDescent="0.3">
      <c r="A53" s="4" t="str">
        <f>IF('Input data'!A59="","",'Input data'!A59)</f>
        <v/>
      </c>
      <c r="B53" s="4" t="str">
        <f>IF('Input data'!B59="","",'Input data'!B59)</f>
        <v/>
      </c>
      <c r="C53" s="4" t="str">
        <f>IF('Input data'!C59="","",'Input data'!C59)</f>
        <v/>
      </c>
      <c r="D53" s="4" t="str">
        <f>IF('Input data'!D59="","",'Input data'!D59)</f>
        <v/>
      </c>
      <c r="E53" s="4" t="str">
        <f>IF('Input data'!E59="","",'Input data'!E59)</f>
        <v/>
      </c>
      <c r="F53" s="4" t="str">
        <f>IF('Input data'!F59="","",'Input data'!F59)</f>
        <v/>
      </c>
      <c r="G53" s="20" t="str">
        <f>IF('Input data'!G59=0,"",'Input data'!G59)</f>
        <v/>
      </c>
      <c r="H53" s="9" t="str">
        <f>IF('Input data'!H59="","",'Input data'!H59)</f>
        <v/>
      </c>
      <c r="I53" s="6" t="str">
        <f>IF('Used data'!I53="No","",IF('Used data'!L53&lt;10,1.1-'Used data'!L53*0.01,IF('Used data'!L53&lt;120,POWER(1.003,'Used data'!L53)/POWER(1.003,10),1.4)))</f>
        <v/>
      </c>
      <c r="J53" s="6" t="str">
        <f>IF('Used data'!I53="No","",IF('Used data'!M53&gt;9,1.41,IF('Used data'!M53&lt;2,0.96+'Used data'!M53*0.02,POWER(1.05,'Used data'!M53)/POWER(1.05,2))))</f>
        <v/>
      </c>
      <c r="K53" s="6" t="str">
        <f>IF('Used data'!I53="No","",IF('Used data'!M53&gt;9,1.15,IF('Used data'!M53&lt;2,0.98+'Used data'!M53*0.01,POWER(1.02,'Used data'!M53)/POWER(1.02,2))))</f>
        <v/>
      </c>
      <c r="L53" s="6" t="str">
        <f>IF('Used data'!I53="No","",IF('Used data'!N53="Partly",0.9,IF('Used data'!N53="Yes",0.75,1)))</f>
        <v/>
      </c>
      <c r="M53" s="6" t="str">
        <f>IF('Used data'!I53="No","",IF('Used data'!N53="Partly",0.97,IF('Used data'!N53="Yes",0.95,1)))</f>
        <v/>
      </c>
      <c r="N53" s="6" t="str">
        <f>IF('Used data'!I53="No","",IF('Used data'!O53&gt;4.25,1.06,IF('Used data'!O53&lt;3.75,1.84-'Used data'!O53*0.24,0.04+'Used data'!O53*0.24)))</f>
        <v/>
      </c>
      <c r="O53" s="6" t="str">
        <f>IF('Used data'!I53="No","",IF('Used data'!P53&gt;1.99,0.81,IF('Used data'!P53&lt;0.2,1.12,1.05-'Used data'!P53*0.1)))</f>
        <v/>
      </c>
      <c r="P53" s="6" t="str">
        <f>IF('Used data'!I53="No","",IF('Used data'!Q53&gt;3,0.96,IF('Used data'!Q53&lt;2,1.12-0.06*'Used data'!Q53,1.08-0.04*'Used data'!Q53)))</f>
        <v/>
      </c>
      <c r="Q53" s="6" t="str">
        <f>IF('Used data'!I53="No","",IF('Used data'!R53="Yes",0.91,1))</f>
        <v/>
      </c>
      <c r="R53" s="6" t="str">
        <f>IF('Used data'!I53="No","",IF('Used data'!R53="Yes",0.96,1))</f>
        <v/>
      </c>
      <c r="S53" s="6" t="str">
        <f>IF('Used data'!I53="No","",IF('Used data'!R53="Yes",0.82,1))</f>
        <v/>
      </c>
      <c r="T53" s="6" t="str">
        <f>IF('Used data'!I53="No","",IF('Used data'!R53="Yes",0.9,1))</f>
        <v/>
      </c>
      <c r="U53" s="6" t="str">
        <f>IF('Used data'!I53="No","",IF('Used data'!R53="Yes",0.93,1))</f>
        <v/>
      </c>
      <c r="V53" s="6" t="str">
        <f>IF('Used data'!I53="No","",IF('Used data'!S53="Yes",0.85,1))</f>
        <v/>
      </c>
      <c r="W53" s="6" t="str">
        <f>IF('Used data'!I53="No","",IF('Used data'!T53&gt;5,1.4,1+0.08*'Used data'!T53))</f>
        <v/>
      </c>
      <c r="X53" s="6" t="str">
        <f>IF('Used data'!I53="No","",IF('Used data'!U53=80,1,POWER((80-0.0058*('Used data'!U53-80)^2+0.2781*('Used data'!U53-80)-0.2343)/80,1.6)))</f>
        <v/>
      </c>
      <c r="Y53" s="6" t="str">
        <f>IF('Used data'!I53="No","",IF('Used data'!U53=80,1,POWER((80-0.0058*('Used data'!U53-80)^2+0.2781*('Used data'!U53-80)-0.2343)/80,1.5)))</f>
        <v/>
      </c>
      <c r="Z53" s="6" t="str">
        <f>IF('Used data'!I53="No","",IF('Used data'!U53=80,1,POWER((80-0.0058*('Used data'!U53-80)^2+0.2781*('Used data'!U53-80)-0.2343)/80,4.6)))</f>
        <v/>
      </c>
      <c r="AA53" s="6" t="str">
        <f>IF('Used data'!I53="No","",IF('Used data'!U53=80,1,POWER((80-0.0058*('Used data'!U53-80)^2+0.2781*('Used data'!U53-80)-0.2343)/80,3.5)))</f>
        <v/>
      </c>
      <c r="AB53" s="6" t="str">
        <f>IF('Used data'!I53="No","",IF('Used data'!U53=80,1,POWER((80-0.0058*('Used data'!U53-80)^2+0.2781*('Used data'!U53-80)-0.2343)/80,1.4)))</f>
        <v/>
      </c>
      <c r="AC53" s="6"/>
      <c r="AD53" s="7" t="str">
        <f>IF('Used data'!I53="No","",EXP(-10.0958)*POWER(H53,0.8138))</f>
        <v/>
      </c>
      <c r="AE53" s="7" t="str">
        <f>IF('Used data'!I53="No","",EXP(-9.9896)*POWER(H53,0.8381))</f>
        <v/>
      </c>
      <c r="AF53" s="7" t="str">
        <f>IF('Used data'!I53="No","",EXP(-12.5826)*POWER(H53,1.148))</f>
        <v/>
      </c>
      <c r="AG53" s="7" t="str">
        <f>IF('Used data'!I53="No","",EXP(-11.3408)*POWER(H53,0.7373))</f>
        <v/>
      </c>
      <c r="AH53" s="7" t="str">
        <f>IF('Used data'!I53="No","",EXP(-10.8985)*POWER(H53,0.841))</f>
        <v/>
      </c>
      <c r="AI53" s="7" t="str">
        <f>IF('Used data'!I53="No","",EXP(-12.4273)*POWER(H53,1.0197))</f>
        <v/>
      </c>
      <c r="AJ53" s="9" t="str">
        <f>IF('Used data'!I53="No","",SUM(AD53:AE53)*740934+AG53*29492829+AH53*4654307+AI53*608667)</f>
        <v/>
      </c>
    </row>
    <row r="54" spans="1:36" x14ac:dyDescent="0.3">
      <c r="A54" s="4" t="str">
        <f>IF('Input data'!A60="","",'Input data'!A60)</f>
        <v/>
      </c>
      <c r="B54" s="4" t="str">
        <f>IF('Input data'!B60="","",'Input data'!B60)</f>
        <v/>
      </c>
      <c r="C54" s="4" t="str">
        <f>IF('Input data'!C60="","",'Input data'!C60)</f>
        <v/>
      </c>
      <c r="D54" s="4" t="str">
        <f>IF('Input data'!D60="","",'Input data'!D60)</f>
        <v/>
      </c>
      <c r="E54" s="4" t="str">
        <f>IF('Input data'!E60="","",'Input data'!E60)</f>
        <v/>
      </c>
      <c r="F54" s="4" t="str">
        <f>IF('Input data'!F60="","",'Input data'!F60)</f>
        <v/>
      </c>
      <c r="G54" s="20" t="str">
        <f>IF('Input data'!G60=0,"",'Input data'!G60)</f>
        <v/>
      </c>
      <c r="H54" s="9" t="str">
        <f>IF('Input data'!H60="","",'Input data'!H60)</f>
        <v/>
      </c>
      <c r="I54" s="6" t="str">
        <f>IF('Used data'!I54="No","",IF('Used data'!L54&lt;10,1.1-'Used data'!L54*0.01,IF('Used data'!L54&lt;120,POWER(1.003,'Used data'!L54)/POWER(1.003,10),1.4)))</f>
        <v/>
      </c>
      <c r="J54" s="6" t="str">
        <f>IF('Used data'!I54="No","",IF('Used data'!M54&gt;9,1.41,IF('Used data'!M54&lt;2,0.96+'Used data'!M54*0.02,POWER(1.05,'Used data'!M54)/POWER(1.05,2))))</f>
        <v/>
      </c>
      <c r="K54" s="6" t="str">
        <f>IF('Used data'!I54="No","",IF('Used data'!M54&gt;9,1.15,IF('Used data'!M54&lt;2,0.98+'Used data'!M54*0.01,POWER(1.02,'Used data'!M54)/POWER(1.02,2))))</f>
        <v/>
      </c>
      <c r="L54" s="6" t="str">
        <f>IF('Used data'!I54="No","",IF('Used data'!N54="Partly",0.9,IF('Used data'!N54="Yes",0.75,1)))</f>
        <v/>
      </c>
      <c r="M54" s="6" t="str">
        <f>IF('Used data'!I54="No","",IF('Used data'!N54="Partly",0.97,IF('Used data'!N54="Yes",0.95,1)))</f>
        <v/>
      </c>
      <c r="N54" s="6" t="str">
        <f>IF('Used data'!I54="No","",IF('Used data'!O54&gt;4.25,1.06,IF('Used data'!O54&lt;3.75,1.84-'Used data'!O54*0.24,0.04+'Used data'!O54*0.24)))</f>
        <v/>
      </c>
      <c r="O54" s="6" t="str">
        <f>IF('Used data'!I54="No","",IF('Used data'!P54&gt;1.99,0.81,IF('Used data'!P54&lt;0.2,1.12,1.05-'Used data'!P54*0.1)))</f>
        <v/>
      </c>
      <c r="P54" s="6" t="str">
        <f>IF('Used data'!I54="No","",IF('Used data'!Q54&gt;3,0.96,IF('Used data'!Q54&lt;2,1.12-0.06*'Used data'!Q54,1.08-0.04*'Used data'!Q54)))</f>
        <v/>
      </c>
      <c r="Q54" s="6" t="str">
        <f>IF('Used data'!I54="No","",IF('Used data'!R54="Yes",0.91,1))</f>
        <v/>
      </c>
      <c r="R54" s="6" t="str">
        <f>IF('Used data'!I54="No","",IF('Used data'!R54="Yes",0.96,1))</f>
        <v/>
      </c>
      <c r="S54" s="6" t="str">
        <f>IF('Used data'!I54="No","",IF('Used data'!R54="Yes",0.82,1))</f>
        <v/>
      </c>
      <c r="T54" s="6" t="str">
        <f>IF('Used data'!I54="No","",IF('Used data'!R54="Yes",0.9,1))</f>
        <v/>
      </c>
      <c r="U54" s="6" t="str">
        <f>IF('Used data'!I54="No","",IF('Used data'!R54="Yes",0.93,1))</f>
        <v/>
      </c>
      <c r="V54" s="6" t="str">
        <f>IF('Used data'!I54="No","",IF('Used data'!S54="Yes",0.85,1))</f>
        <v/>
      </c>
      <c r="W54" s="6" t="str">
        <f>IF('Used data'!I54="No","",IF('Used data'!T54&gt;5,1.4,1+0.08*'Used data'!T54))</f>
        <v/>
      </c>
      <c r="X54" s="6" t="str">
        <f>IF('Used data'!I54="No","",IF('Used data'!U54=80,1,POWER((80-0.0058*('Used data'!U54-80)^2+0.2781*('Used data'!U54-80)-0.2343)/80,1.6)))</f>
        <v/>
      </c>
      <c r="Y54" s="6" t="str">
        <f>IF('Used data'!I54="No","",IF('Used data'!U54=80,1,POWER((80-0.0058*('Used data'!U54-80)^2+0.2781*('Used data'!U54-80)-0.2343)/80,1.5)))</f>
        <v/>
      </c>
      <c r="Z54" s="6" t="str">
        <f>IF('Used data'!I54="No","",IF('Used data'!U54=80,1,POWER((80-0.0058*('Used data'!U54-80)^2+0.2781*('Used data'!U54-80)-0.2343)/80,4.6)))</f>
        <v/>
      </c>
      <c r="AA54" s="6" t="str">
        <f>IF('Used data'!I54="No","",IF('Used data'!U54=80,1,POWER((80-0.0058*('Used data'!U54-80)^2+0.2781*('Used data'!U54-80)-0.2343)/80,3.5)))</f>
        <v/>
      </c>
      <c r="AB54" s="6" t="str">
        <f>IF('Used data'!I54="No","",IF('Used data'!U54=80,1,POWER((80-0.0058*('Used data'!U54-80)^2+0.2781*('Used data'!U54-80)-0.2343)/80,1.4)))</f>
        <v/>
      </c>
      <c r="AC54" s="6"/>
      <c r="AD54" s="7" t="str">
        <f>IF('Used data'!I54="No","",EXP(-10.0958)*POWER(H54,0.8138))</f>
        <v/>
      </c>
      <c r="AE54" s="7" t="str">
        <f>IF('Used data'!I54="No","",EXP(-9.9896)*POWER(H54,0.8381))</f>
        <v/>
      </c>
      <c r="AF54" s="7" t="str">
        <f>IF('Used data'!I54="No","",EXP(-12.5826)*POWER(H54,1.148))</f>
        <v/>
      </c>
      <c r="AG54" s="7" t="str">
        <f>IF('Used data'!I54="No","",EXP(-11.3408)*POWER(H54,0.7373))</f>
        <v/>
      </c>
      <c r="AH54" s="7" t="str">
        <f>IF('Used data'!I54="No","",EXP(-10.8985)*POWER(H54,0.841))</f>
        <v/>
      </c>
      <c r="AI54" s="7" t="str">
        <f>IF('Used data'!I54="No","",EXP(-12.4273)*POWER(H54,1.0197))</f>
        <v/>
      </c>
      <c r="AJ54" s="9" t="str">
        <f>IF('Used data'!I54="No","",SUM(AD54:AE54)*740934+AG54*29492829+AH54*4654307+AI54*608667)</f>
        <v/>
      </c>
    </row>
    <row r="55" spans="1:36" x14ac:dyDescent="0.3">
      <c r="A55" s="4" t="str">
        <f>IF('Input data'!A61="","",'Input data'!A61)</f>
        <v/>
      </c>
      <c r="B55" s="4" t="str">
        <f>IF('Input data'!B61="","",'Input data'!B61)</f>
        <v/>
      </c>
      <c r="C55" s="4" t="str">
        <f>IF('Input data'!C61="","",'Input data'!C61)</f>
        <v/>
      </c>
      <c r="D55" s="4" t="str">
        <f>IF('Input data'!D61="","",'Input data'!D61)</f>
        <v/>
      </c>
      <c r="E55" s="4" t="str">
        <f>IF('Input data'!E61="","",'Input data'!E61)</f>
        <v/>
      </c>
      <c r="F55" s="4" t="str">
        <f>IF('Input data'!F61="","",'Input data'!F61)</f>
        <v/>
      </c>
      <c r="G55" s="20" t="str">
        <f>IF('Input data'!G61=0,"",'Input data'!G61)</f>
        <v/>
      </c>
      <c r="H55" s="9" t="str">
        <f>IF('Input data'!H61="","",'Input data'!H61)</f>
        <v/>
      </c>
      <c r="I55" s="6" t="str">
        <f>IF('Used data'!I55="No","",IF('Used data'!L55&lt;10,1.1-'Used data'!L55*0.01,IF('Used data'!L55&lt;120,POWER(1.003,'Used data'!L55)/POWER(1.003,10),1.4)))</f>
        <v/>
      </c>
      <c r="J55" s="6" t="str">
        <f>IF('Used data'!I55="No","",IF('Used data'!M55&gt;9,1.41,IF('Used data'!M55&lt;2,0.96+'Used data'!M55*0.02,POWER(1.05,'Used data'!M55)/POWER(1.05,2))))</f>
        <v/>
      </c>
      <c r="K55" s="6" t="str">
        <f>IF('Used data'!I55="No","",IF('Used data'!M55&gt;9,1.15,IF('Used data'!M55&lt;2,0.98+'Used data'!M55*0.01,POWER(1.02,'Used data'!M55)/POWER(1.02,2))))</f>
        <v/>
      </c>
      <c r="L55" s="6" t="str">
        <f>IF('Used data'!I55="No","",IF('Used data'!N55="Partly",0.9,IF('Used data'!N55="Yes",0.75,1)))</f>
        <v/>
      </c>
      <c r="M55" s="6" t="str">
        <f>IF('Used data'!I55="No","",IF('Used data'!N55="Partly",0.97,IF('Used data'!N55="Yes",0.95,1)))</f>
        <v/>
      </c>
      <c r="N55" s="6" t="str">
        <f>IF('Used data'!I55="No","",IF('Used data'!O55&gt;4.25,1.06,IF('Used data'!O55&lt;3.75,1.84-'Used data'!O55*0.24,0.04+'Used data'!O55*0.24)))</f>
        <v/>
      </c>
      <c r="O55" s="6" t="str">
        <f>IF('Used data'!I55="No","",IF('Used data'!P55&gt;1.99,0.81,IF('Used data'!P55&lt;0.2,1.12,1.05-'Used data'!P55*0.1)))</f>
        <v/>
      </c>
      <c r="P55" s="6" t="str">
        <f>IF('Used data'!I55="No","",IF('Used data'!Q55&gt;3,0.96,IF('Used data'!Q55&lt;2,1.12-0.06*'Used data'!Q55,1.08-0.04*'Used data'!Q55)))</f>
        <v/>
      </c>
      <c r="Q55" s="6" t="str">
        <f>IF('Used data'!I55="No","",IF('Used data'!R55="Yes",0.91,1))</f>
        <v/>
      </c>
      <c r="R55" s="6" t="str">
        <f>IF('Used data'!I55="No","",IF('Used data'!R55="Yes",0.96,1))</f>
        <v/>
      </c>
      <c r="S55" s="6" t="str">
        <f>IF('Used data'!I55="No","",IF('Used data'!R55="Yes",0.82,1))</f>
        <v/>
      </c>
      <c r="T55" s="6" t="str">
        <f>IF('Used data'!I55="No","",IF('Used data'!R55="Yes",0.9,1))</f>
        <v/>
      </c>
      <c r="U55" s="6" t="str">
        <f>IF('Used data'!I55="No","",IF('Used data'!R55="Yes",0.93,1))</f>
        <v/>
      </c>
      <c r="V55" s="6" t="str">
        <f>IF('Used data'!I55="No","",IF('Used data'!S55="Yes",0.85,1))</f>
        <v/>
      </c>
      <c r="W55" s="6" t="str">
        <f>IF('Used data'!I55="No","",IF('Used data'!T55&gt;5,1.4,1+0.08*'Used data'!T55))</f>
        <v/>
      </c>
      <c r="X55" s="6" t="str">
        <f>IF('Used data'!I55="No","",IF('Used data'!U55=80,1,POWER((80-0.0058*('Used data'!U55-80)^2+0.2781*('Used data'!U55-80)-0.2343)/80,1.6)))</f>
        <v/>
      </c>
      <c r="Y55" s="6" t="str">
        <f>IF('Used data'!I55="No","",IF('Used data'!U55=80,1,POWER((80-0.0058*('Used data'!U55-80)^2+0.2781*('Used data'!U55-80)-0.2343)/80,1.5)))</f>
        <v/>
      </c>
      <c r="Z55" s="6" t="str">
        <f>IF('Used data'!I55="No","",IF('Used data'!U55=80,1,POWER((80-0.0058*('Used data'!U55-80)^2+0.2781*('Used data'!U55-80)-0.2343)/80,4.6)))</f>
        <v/>
      </c>
      <c r="AA55" s="6" t="str">
        <f>IF('Used data'!I55="No","",IF('Used data'!U55=80,1,POWER((80-0.0058*('Used data'!U55-80)^2+0.2781*('Used data'!U55-80)-0.2343)/80,3.5)))</f>
        <v/>
      </c>
      <c r="AB55" s="6" t="str">
        <f>IF('Used data'!I55="No","",IF('Used data'!U55=80,1,POWER((80-0.0058*('Used data'!U55-80)^2+0.2781*('Used data'!U55-80)-0.2343)/80,1.4)))</f>
        <v/>
      </c>
      <c r="AC55" s="6"/>
      <c r="AD55" s="7" t="str">
        <f>IF('Used data'!I55="No","",EXP(-10.0958)*POWER(H55,0.8138))</f>
        <v/>
      </c>
      <c r="AE55" s="7" t="str">
        <f>IF('Used data'!I55="No","",EXP(-9.9896)*POWER(H55,0.8381))</f>
        <v/>
      </c>
      <c r="AF55" s="7" t="str">
        <f>IF('Used data'!I55="No","",EXP(-12.5826)*POWER(H55,1.148))</f>
        <v/>
      </c>
      <c r="AG55" s="7" t="str">
        <f>IF('Used data'!I55="No","",EXP(-11.3408)*POWER(H55,0.7373))</f>
        <v/>
      </c>
      <c r="AH55" s="7" t="str">
        <f>IF('Used data'!I55="No","",EXP(-10.8985)*POWER(H55,0.841))</f>
        <v/>
      </c>
      <c r="AI55" s="7" t="str">
        <f>IF('Used data'!I55="No","",EXP(-12.4273)*POWER(H55,1.0197))</f>
        <v/>
      </c>
      <c r="AJ55" s="9" t="str">
        <f>IF('Used data'!I55="No","",SUM(AD55:AE55)*740934+AG55*29492829+AH55*4654307+AI55*608667)</f>
        <v/>
      </c>
    </row>
    <row r="56" spans="1:36" x14ac:dyDescent="0.3">
      <c r="A56" s="4" t="str">
        <f>IF('Input data'!A62="","",'Input data'!A62)</f>
        <v/>
      </c>
      <c r="B56" s="4" t="str">
        <f>IF('Input data'!B62="","",'Input data'!B62)</f>
        <v/>
      </c>
      <c r="C56" s="4" t="str">
        <f>IF('Input data'!C62="","",'Input data'!C62)</f>
        <v/>
      </c>
      <c r="D56" s="4" t="str">
        <f>IF('Input data'!D62="","",'Input data'!D62)</f>
        <v/>
      </c>
      <c r="E56" s="4" t="str">
        <f>IF('Input data'!E62="","",'Input data'!E62)</f>
        <v/>
      </c>
      <c r="F56" s="4" t="str">
        <f>IF('Input data'!F62="","",'Input data'!F62)</f>
        <v/>
      </c>
      <c r="G56" s="20" t="str">
        <f>IF('Input data'!G62=0,"",'Input data'!G62)</f>
        <v/>
      </c>
      <c r="H56" s="9" t="str">
        <f>IF('Input data'!H62="","",'Input data'!H62)</f>
        <v/>
      </c>
      <c r="I56" s="6" t="str">
        <f>IF('Used data'!I56="No","",IF('Used data'!L56&lt;10,1.1-'Used data'!L56*0.01,IF('Used data'!L56&lt;120,POWER(1.003,'Used data'!L56)/POWER(1.003,10),1.4)))</f>
        <v/>
      </c>
      <c r="J56" s="6" t="str">
        <f>IF('Used data'!I56="No","",IF('Used data'!M56&gt;9,1.41,IF('Used data'!M56&lt;2,0.96+'Used data'!M56*0.02,POWER(1.05,'Used data'!M56)/POWER(1.05,2))))</f>
        <v/>
      </c>
      <c r="K56" s="6" t="str">
        <f>IF('Used data'!I56="No","",IF('Used data'!M56&gt;9,1.15,IF('Used data'!M56&lt;2,0.98+'Used data'!M56*0.01,POWER(1.02,'Used data'!M56)/POWER(1.02,2))))</f>
        <v/>
      </c>
      <c r="L56" s="6" t="str">
        <f>IF('Used data'!I56="No","",IF('Used data'!N56="Partly",0.9,IF('Used data'!N56="Yes",0.75,1)))</f>
        <v/>
      </c>
      <c r="M56" s="6" t="str">
        <f>IF('Used data'!I56="No","",IF('Used data'!N56="Partly",0.97,IF('Used data'!N56="Yes",0.95,1)))</f>
        <v/>
      </c>
      <c r="N56" s="6" t="str">
        <f>IF('Used data'!I56="No","",IF('Used data'!O56&gt;4.25,1.06,IF('Used data'!O56&lt;3.75,1.84-'Used data'!O56*0.24,0.04+'Used data'!O56*0.24)))</f>
        <v/>
      </c>
      <c r="O56" s="6" t="str">
        <f>IF('Used data'!I56="No","",IF('Used data'!P56&gt;1.99,0.81,IF('Used data'!P56&lt;0.2,1.12,1.05-'Used data'!P56*0.1)))</f>
        <v/>
      </c>
      <c r="P56" s="6" t="str">
        <f>IF('Used data'!I56="No","",IF('Used data'!Q56&gt;3,0.96,IF('Used data'!Q56&lt;2,1.12-0.06*'Used data'!Q56,1.08-0.04*'Used data'!Q56)))</f>
        <v/>
      </c>
      <c r="Q56" s="6" t="str">
        <f>IF('Used data'!I56="No","",IF('Used data'!R56="Yes",0.91,1))</f>
        <v/>
      </c>
      <c r="R56" s="6" t="str">
        <f>IF('Used data'!I56="No","",IF('Used data'!R56="Yes",0.96,1))</f>
        <v/>
      </c>
      <c r="S56" s="6" t="str">
        <f>IF('Used data'!I56="No","",IF('Used data'!R56="Yes",0.82,1))</f>
        <v/>
      </c>
      <c r="T56" s="6" t="str">
        <f>IF('Used data'!I56="No","",IF('Used data'!R56="Yes",0.9,1))</f>
        <v/>
      </c>
      <c r="U56" s="6" t="str">
        <f>IF('Used data'!I56="No","",IF('Used data'!R56="Yes",0.93,1))</f>
        <v/>
      </c>
      <c r="V56" s="6" t="str">
        <f>IF('Used data'!I56="No","",IF('Used data'!S56="Yes",0.85,1))</f>
        <v/>
      </c>
      <c r="W56" s="6" t="str">
        <f>IF('Used data'!I56="No","",IF('Used data'!T56&gt;5,1.4,1+0.08*'Used data'!T56))</f>
        <v/>
      </c>
      <c r="X56" s="6" t="str">
        <f>IF('Used data'!I56="No","",IF('Used data'!U56=80,1,POWER((80-0.0058*('Used data'!U56-80)^2+0.2781*('Used data'!U56-80)-0.2343)/80,1.6)))</f>
        <v/>
      </c>
      <c r="Y56" s="6" t="str">
        <f>IF('Used data'!I56="No","",IF('Used data'!U56=80,1,POWER((80-0.0058*('Used data'!U56-80)^2+0.2781*('Used data'!U56-80)-0.2343)/80,1.5)))</f>
        <v/>
      </c>
      <c r="Z56" s="6" t="str">
        <f>IF('Used data'!I56="No","",IF('Used data'!U56=80,1,POWER((80-0.0058*('Used data'!U56-80)^2+0.2781*('Used data'!U56-80)-0.2343)/80,4.6)))</f>
        <v/>
      </c>
      <c r="AA56" s="6" t="str">
        <f>IF('Used data'!I56="No","",IF('Used data'!U56=80,1,POWER((80-0.0058*('Used data'!U56-80)^2+0.2781*('Used data'!U56-80)-0.2343)/80,3.5)))</f>
        <v/>
      </c>
      <c r="AB56" s="6" t="str">
        <f>IF('Used data'!I56="No","",IF('Used data'!U56=80,1,POWER((80-0.0058*('Used data'!U56-80)^2+0.2781*('Used data'!U56-80)-0.2343)/80,1.4)))</f>
        <v/>
      </c>
      <c r="AC56" s="6"/>
      <c r="AD56" s="7" t="str">
        <f>IF('Used data'!I56="No","",EXP(-10.0958)*POWER(H56,0.8138))</f>
        <v/>
      </c>
      <c r="AE56" s="7" t="str">
        <f>IF('Used data'!I56="No","",EXP(-9.9896)*POWER(H56,0.8381))</f>
        <v/>
      </c>
      <c r="AF56" s="7" t="str">
        <f>IF('Used data'!I56="No","",EXP(-12.5826)*POWER(H56,1.148))</f>
        <v/>
      </c>
      <c r="AG56" s="7" t="str">
        <f>IF('Used data'!I56="No","",EXP(-11.3408)*POWER(H56,0.7373))</f>
        <v/>
      </c>
      <c r="AH56" s="7" t="str">
        <f>IF('Used data'!I56="No","",EXP(-10.8985)*POWER(H56,0.841))</f>
        <v/>
      </c>
      <c r="AI56" s="7" t="str">
        <f>IF('Used data'!I56="No","",EXP(-12.4273)*POWER(H56,1.0197))</f>
        <v/>
      </c>
      <c r="AJ56" s="9" t="str">
        <f>IF('Used data'!I56="No","",SUM(AD56:AE56)*740934+AG56*29492829+AH56*4654307+AI56*608667)</f>
        <v/>
      </c>
    </row>
    <row r="57" spans="1:36" x14ac:dyDescent="0.3">
      <c r="A57" s="4" t="str">
        <f>IF('Input data'!A63="","",'Input data'!A63)</f>
        <v/>
      </c>
      <c r="B57" s="4" t="str">
        <f>IF('Input data'!B63="","",'Input data'!B63)</f>
        <v/>
      </c>
      <c r="C57" s="4" t="str">
        <f>IF('Input data'!C63="","",'Input data'!C63)</f>
        <v/>
      </c>
      <c r="D57" s="4" t="str">
        <f>IF('Input data'!D63="","",'Input data'!D63)</f>
        <v/>
      </c>
      <c r="E57" s="4" t="str">
        <f>IF('Input data'!E63="","",'Input data'!E63)</f>
        <v/>
      </c>
      <c r="F57" s="4" t="str">
        <f>IF('Input data'!F63="","",'Input data'!F63)</f>
        <v/>
      </c>
      <c r="G57" s="20" t="str">
        <f>IF('Input data'!G63=0,"",'Input data'!G63)</f>
        <v/>
      </c>
      <c r="H57" s="9" t="str">
        <f>IF('Input data'!H63="","",'Input data'!H63)</f>
        <v/>
      </c>
      <c r="I57" s="6" t="str">
        <f>IF('Used data'!I57="No","",IF('Used data'!L57&lt;10,1.1-'Used data'!L57*0.01,IF('Used data'!L57&lt;120,POWER(1.003,'Used data'!L57)/POWER(1.003,10),1.4)))</f>
        <v/>
      </c>
      <c r="J57" s="6" t="str">
        <f>IF('Used data'!I57="No","",IF('Used data'!M57&gt;9,1.41,IF('Used data'!M57&lt;2,0.96+'Used data'!M57*0.02,POWER(1.05,'Used data'!M57)/POWER(1.05,2))))</f>
        <v/>
      </c>
      <c r="K57" s="6" t="str">
        <f>IF('Used data'!I57="No","",IF('Used data'!M57&gt;9,1.15,IF('Used data'!M57&lt;2,0.98+'Used data'!M57*0.01,POWER(1.02,'Used data'!M57)/POWER(1.02,2))))</f>
        <v/>
      </c>
      <c r="L57" s="6" t="str">
        <f>IF('Used data'!I57="No","",IF('Used data'!N57="Partly",0.9,IF('Used data'!N57="Yes",0.75,1)))</f>
        <v/>
      </c>
      <c r="M57" s="6" t="str">
        <f>IF('Used data'!I57="No","",IF('Used data'!N57="Partly",0.97,IF('Used data'!N57="Yes",0.95,1)))</f>
        <v/>
      </c>
      <c r="N57" s="6" t="str">
        <f>IF('Used data'!I57="No","",IF('Used data'!O57&gt;4.25,1.06,IF('Used data'!O57&lt;3.75,1.84-'Used data'!O57*0.24,0.04+'Used data'!O57*0.24)))</f>
        <v/>
      </c>
      <c r="O57" s="6" t="str">
        <f>IF('Used data'!I57="No","",IF('Used data'!P57&gt;1.99,0.81,IF('Used data'!P57&lt;0.2,1.12,1.05-'Used data'!P57*0.1)))</f>
        <v/>
      </c>
      <c r="P57" s="6" t="str">
        <f>IF('Used data'!I57="No","",IF('Used data'!Q57&gt;3,0.96,IF('Used data'!Q57&lt;2,1.12-0.06*'Used data'!Q57,1.08-0.04*'Used data'!Q57)))</f>
        <v/>
      </c>
      <c r="Q57" s="6" t="str">
        <f>IF('Used data'!I57="No","",IF('Used data'!R57="Yes",0.91,1))</f>
        <v/>
      </c>
      <c r="R57" s="6" t="str">
        <f>IF('Used data'!I57="No","",IF('Used data'!R57="Yes",0.96,1))</f>
        <v/>
      </c>
      <c r="S57" s="6" t="str">
        <f>IF('Used data'!I57="No","",IF('Used data'!R57="Yes",0.82,1))</f>
        <v/>
      </c>
      <c r="T57" s="6" t="str">
        <f>IF('Used data'!I57="No","",IF('Used data'!R57="Yes",0.9,1))</f>
        <v/>
      </c>
      <c r="U57" s="6" t="str">
        <f>IF('Used data'!I57="No","",IF('Used data'!R57="Yes",0.93,1))</f>
        <v/>
      </c>
      <c r="V57" s="6" t="str">
        <f>IF('Used data'!I57="No","",IF('Used data'!S57="Yes",0.85,1))</f>
        <v/>
      </c>
      <c r="W57" s="6" t="str">
        <f>IF('Used data'!I57="No","",IF('Used data'!T57&gt;5,1.4,1+0.08*'Used data'!T57))</f>
        <v/>
      </c>
      <c r="X57" s="6" t="str">
        <f>IF('Used data'!I57="No","",IF('Used data'!U57=80,1,POWER((80-0.0058*('Used data'!U57-80)^2+0.2781*('Used data'!U57-80)-0.2343)/80,1.6)))</f>
        <v/>
      </c>
      <c r="Y57" s="6" t="str">
        <f>IF('Used data'!I57="No","",IF('Used data'!U57=80,1,POWER((80-0.0058*('Used data'!U57-80)^2+0.2781*('Used data'!U57-80)-0.2343)/80,1.5)))</f>
        <v/>
      </c>
      <c r="Z57" s="6" t="str">
        <f>IF('Used data'!I57="No","",IF('Used data'!U57=80,1,POWER((80-0.0058*('Used data'!U57-80)^2+0.2781*('Used data'!U57-80)-0.2343)/80,4.6)))</f>
        <v/>
      </c>
      <c r="AA57" s="6" t="str">
        <f>IF('Used data'!I57="No","",IF('Used data'!U57=80,1,POWER((80-0.0058*('Used data'!U57-80)^2+0.2781*('Used data'!U57-80)-0.2343)/80,3.5)))</f>
        <v/>
      </c>
      <c r="AB57" s="6" t="str">
        <f>IF('Used data'!I57="No","",IF('Used data'!U57=80,1,POWER((80-0.0058*('Used data'!U57-80)^2+0.2781*('Used data'!U57-80)-0.2343)/80,1.4)))</f>
        <v/>
      </c>
      <c r="AC57" s="6"/>
      <c r="AD57" s="7" t="str">
        <f>IF('Used data'!I57="No","",EXP(-10.0958)*POWER(H57,0.8138))</f>
        <v/>
      </c>
      <c r="AE57" s="7" t="str">
        <f>IF('Used data'!I57="No","",EXP(-9.9896)*POWER(H57,0.8381))</f>
        <v/>
      </c>
      <c r="AF57" s="7" t="str">
        <f>IF('Used data'!I57="No","",EXP(-12.5826)*POWER(H57,1.148))</f>
        <v/>
      </c>
      <c r="AG57" s="7" t="str">
        <f>IF('Used data'!I57="No","",EXP(-11.3408)*POWER(H57,0.7373))</f>
        <v/>
      </c>
      <c r="AH57" s="7" t="str">
        <f>IF('Used data'!I57="No","",EXP(-10.8985)*POWER(H57,0.841))</f>
        <v/>
      </c>
      <c r="AI57" s="7" t="str">
        <f>IF('Used data'!I57="No","",EXP(-12.4273)*POWER(H57,1.0197))</f>
        <v/>
      </c>
      <c r="AJ57" s="9" t="str">
        <f>IF('Used data'!I57="No","",SUM(AD57:AE57)*740934+AG57*29492829+AH57*4654307+AI57*608667)</f>
        <v/>
      </c>
    </row>
    <row r="58" spans="1:36" x14ac:dyDescent="0.3">
      <c r="A58" s="4" t="str">
        <f>IF('Input data'!A64="","",'Input data'!A64)</f>
        <v/>
      </c>
      <c r="B58" s="4" t="str">
        <f>IF('Input data'!B64="","",'Input data'!B64)</f>
        <v/>
      </c>
      <c r="C58" s="4" t="str">
        <f>IF('Input data'!C64="","",'Input data'!C64)</f>
        <v/>
      </c>
      <c r="D58" s="4" t="str">
        <f>IF('Input data'!D64="","",'Input data'!D64)</f>
        <v/>
      </c>
      <c r="E58" s="4" t="str">
        <f>IF('Input data'!E64="","",'Input data'!E64)</f>
        <v/>
      </c>
      <c r="F58" s="4" t="str">
        <f>IF('Input data'!F64="","",'Input data'!F64)</f>
        <v/>
      </c>
      <c r="G58" s="20" t="str">
        <f>IF('Input data'!G64=0,"",'Input data'!G64)</f>
        <v/>
      </c>
      <c r="H58" s="9" t="str">
        <f>IF('Input data'!H64="","",'Input data'!H64)</f>
        <v/>
      </c>
      <c r="I58" s="6" t="str">
        <f>IF('Used data'!I58="No","",IF('Used data'!L58&lt;10,1.1-'Used data'!L58*0.01,IF('Used data'!L58&lt;120,POWER(1.003,'Used data'!L58)/POWER(1.003,10),1.4)))</f>
        <v/>
      </c>
      <c r="J58" s="6" t="str">
        <f>IF('Used data'!I58="No","",IF('Used data'!M58&gt;9,1.41,IF('Used data'!M58&lt;2,0.96+'Used data'!M58*0.02,POWER(1.05,'Used data'!M58)/POWER(1.05,2))))</f>
        <v/>
      </c>
      <c r="K58" s="6" t="str">
        <f>IF('Used data'!I58="No","",IF('Used data'!M58&gt;9,1.15,IF('Used data'!M58&lt;2,0.98+'Used data'!M58*0.01,POWER(1.02,'Used data'!M58)/POWER(1.02,2))))</f>
        <v/>
      </c>
      <c r="L58" s="6" t="str">
        <f>IF('Used data'!I58="No","",IF('Used data'!N58="Partly",0.9,IF('Used data'!N58="Yes",0.75,1)))</f>
        <v/>
      </c>
      <c r="M58" s="6" t="str">
        <f>IF('Used data'!I58="No","",IF('Used data'!N58="Partly",0.97,IF('Used data'!N58="Yes",0.95,1)))</f>
        <v/>
      </c>
      <c r="N58" s="6" t="str">
        <f>IF('Used data'!I58="No","",IF('Used data'!O58&gt;4.25,1.06,IF('Used data'!O58&lt;3.75,1.84-'Used data'!O58*0.24,0.04+'Used data'!O58*0.24)))</f>
        <v/>
      </c>
      <c r="O58" s="6" t="str">
        <f>IF('Used data'!I58="No","",IF('Used data'!P58&gt;1.99,0.81,IF('Used data'!P58&lt;0.2,1.12,1.05-'Used data'!P58*0.1)))</f>
        <v/>
      </c>
      <c r="P58" s="6" t="str">
        <f>IF('Used data'!I58="No","",IF('Used data'!Q58&gt;3,0.96,IF('Used data'!Q58&lt;2,1.12-0.06*'Used data'!Q58,1.08-0.04*'Used data'!Q58)))</f>
        <v/>
      </c>
      <c r="Q58" s="6" t="str">
        <f>IF('Used data'!I58="No","",IF('Used data'!R58="Yes",0.91,1))</f>
        <v/>
      </c>
      <c r="R58" s="6" t="str">
        <f>IF('Used data'!I58="No","",IF('Used data'!R58="Yes",0.96,1))</f>
        <v/>
      </c>
      <c r="S58" s="6" t="str">
        <f>IF('Used data'!I58="No","",IF('Used data'!R58="Yes",0.82,1))</f>
        <v/>
      </c>
      <c r="T58" s="6" t="str">
        <f>IF('Used data'!I58="No","",IF('Used data'!R58="Yes",0.9,1))</f>
        <v/>
      </c>
      <c r="U58" s="6" t="str">
        <f>IF('Used data'!I58="No","",IF('Used data'!R58="Yes",0.93,1))</f>
        <v/>
      </c>
      <c r="V58" s="6" t="str">
        <f>IF('Used data'!I58="No","",IF('Used data'!S58="Yes",0.85,1))</f>
        <v/>
      </c>
      <c r="W58" s="6" t="str">
        <f>IF('Used data'!I58="No","",IF('Used data'!T58&gt;5,1.4,1+0.08*'Used data'!T58))</f>
        <v/>
      </c>
      <c r="X58" s="6" t="str">
        <f>IF('Used data'!I58="No","",IF('Used data'!U58=80,1,POWER((80-0.0058*('Used data'!U58-80)^2+0.2781*('Used data'!U58-80)-0.2343)/80,1.6)))</f>
        <v/>
      </c>
      <c r="Y58" s="6" t="str">
        <f>IF('Used data'!I58="No","",IF('Used data'!U58=80,1,POWER((80-0.0058*('Used data'!U58-80)^2+0.2781*('Used data'!U58-80)-0.2343)/80,1.5)))</f>
        <v/>
      </c>
      <c r="Z58" s="6" t="str">
        <f>IF('Used data'!I58="No","",IF('Used data'!U58=80,1,POWER((80-0.0058*('Used data'!U58-80)^2+0.2781*('Used data'!U58-80)-0.2343)/80,4.6)))</f>
        <v/>
      </c>
      <c r="AA58" s="6" t="str">
        <f>IF('Used data'!I58="No","",IF('Used data'!U58=80,1,POWER((80-0.0058*('Used data'!U58-80)^2+0.2781*('Used data'!U58-80)-0.2343)/80,3.5)))</f>
        <v/>
      </c>
      <c r="AB58" s="6" t="str">
        <f>IF('Used data'!I58="No","",IF('Used data'!U58=80,1,POWER((80-0.0058*('Used data'!U58-80)^2+0.2781*('Used data'!U58-80)-0.2343)/80,1.4)))</f>
        <v/>
      </c>
      <c r="AC58" s="6"/>
      <c r="AD58" s="7" t="str">
        <f>IF('Used data'!I58="No","",EXP(-10.0958)*POWER(H58,0.8138))</f>
        <v/>
      </c>
      <c r="AE58" s="7" t="str">
        <f>IF('Used data'!I58="No","",EXP(-9.9896)*POWER(H58,0.8381))</f>
        <v/>
      </c>
      <c r="AF58" s="7" t="str">
        <f>IF('Used data'!I58="No","",EXP(-12.5826)*POWER(H58,1.148))</f>
        <v/>
      </c>
      <c r="AG58" s="7" t="str">
        <f>IF('Used data'!I58="No","",EXP(-11.3408)*POWER(H58,0.7373))</f>
        <v/>
      </c>
      <c r="AH58" s="7" t="str">
        <f>IF('Used data'!I58="No","",EXP(-10.8985)*POWER(H58,0.841))</f>
        <v/>
      </c>
      <c r="AI58" s="7" t="str">
        <f>IF('Used data'!I58="No","",EXP(-12.4273)*POWER(H58,1.0197))</f>
        <v/>
      </c>
      <c r="AJ58" s="9" t="str">
        <f>IF('Used data'!I58="No","",SUM(AD58:AE58)*740934+AG58*29492829+AH58*4654307+AI58*608667)</f>
        <v/>
      </c>
    </row>
    <row r="59" spans="1:36" x14ac:dyDescent="0.3">
      <c r="A59" s="4" t="str">
        <f>IF('Input data'!A65="","",'Input data'!A65)</f>
        <v/>
      </c>
      <c r="B59" s="4" t="str">
        <f>IF('Input data'!B65="","",'Input data'!B65)</f>
        <v/>
      </c>
      <c r="C59" s="4" t="str">
        <f>IF('Input data'!C65="","",'Input data'!C65)</f>
        <v/>
      </c>
      <c r="D59" s="4" t="str">
        <f>IF('Input data'!D65="","",'Input data'!D65)</f>
        <v/>
      </c>
      <c r="E59" s="4" t="str">
        <f>IF('Input data'!E65="","",'Input data'!E65)</f>
        <v/>
      </c>
      <c r="F59" s="4" t="str">
        <f>IF('Input data'!F65="","",'Input data'!F65)</f>
        <v/>
      </c>
      <c r="G59" s="20" t="str">
        <f>IF('Input data'!G65=0,"",'Input data'!G65)</f>
        <v/>
      </c>
      <c r="H59" s="9" t="str">
        <f>IF('Input data'!H65="","",'Input data'!H65)</f>
        <v/>
      </c>
      <c r="I59" s="6" t="str">
        <f>IF('Used data'!I59="No","",IF('Used data'!L59&lt;10,1.1-'Used data'!L59*0.01,IF('Used data'!L59&lt;120,POWER(1.003,'Used data'!L59)/POWER(1.003,10),1.4)))</f>
        <v/>
      </c>
      <c r="J59" s="6" t="str">
        <f>IF('Used data'!I59="No","",IF('Used data'!M59&gt;9,1.41,IF('Used data'!M59&lt;2,0.96+'Used data'!M59*0.02,POWER(1.05,'Used data'!M59)/POWER(1.05,2))))</f>
        <v/>
      </c>
      <c r="K59" s="6" t="str">
        <f>IF('Used data'!I59="No","",IF('Used data'!M59&gt;9,1.15,IF('Used data'!M59&lt;2,0.98+'Used data'!M59*0.01,POWER(1.02,'Used data'!M59)/POWER(1.02,2))))</f>
        <v/>
      </c>
      <c r="L59" s="6" t="str">
        <f>IF('Used data'!I59="No","",IF('Used data'!N59="Partly",0.9,IF('Used data'!N59="Yes",0.75,1)))</f>
        <v/>
      </c>
      <c r="M59" s="6" t="str">
        <f>IF('Used data'!I59="No","",IF('Used data'!N59="Partly",0.97,IF('Used data'!N59="Yes",0.95,1)))</f>
        <v/>
      </c>
      <c r="N59" s="6" t="str">
        <f>IF('Used data'!I59="No","",IF('Used data'!O59&gt;4.25,1.06,IF('Used data'!O59&lt;3.75,1.84-'Used data'!O59*0.24,0.04+'Used data'!O59*0.24)))</f>
        <v/>
      </c>
      <c r="O59" s="6" t="str">
        <f>IF('Used data'!I59="No","",IF('Used data'!P59&gt;1.99,0.81,IF('Used data'!P59&lt;0.2,1.12,1.05-'Used data'!P59*0.1)))</f>
        <v/>
      </c>
      <c r="P59" s="6" t="str">
        <f>IF('Used data'!I59="No","",IF('Used data'!Q59&gt;3,0.96,IF('Used data'!Q59&lt;2,1.12-0.06*'Used data'!Q59,1.08-0.04*'Used data'!Q59)))</f>
        <v/>
      </c>
      <c r="Q59" s="6" t="str">
        <f>IF('Used data'!I59="No","",IF('Used data'!R59="Yes",0.91,1))</f>
        <v/>
      </c>
      <c r="R59" s="6" t="str">
        <f>IF('Used data'!I59="No","",IF('Used data'!R59="Yes",0.96,1))</f>
        <v/>
      </c>
      <c r="S59" s="6" t="str">
        <f>IF('Used data'!I59="No","",IF('Used data'!R59="Yes",0.82,1))</f>
        <v/>
      </c>
      <c r="T59" s="6" t="str">
        <f>IF('Used data'!I59="No","",IF('Used data'!R59="Yes",0.9,1))</f>
        <v/>
      </c>
      <c r="U59" s="6" t="str">
        <f>IF('Used data'!I59="No","",IF('Used data'!R59="Yes",0.93,1))</f>
        <v/>
      </c>
      <c r="V59" s="6" t="str">
        <f>IF('Used data'!I59="No","",IF('Used data'!S59="Yes",0.85,1))</f>
        <v/>
      </c>
      <c r="W59" s="6" t="str">
        <f>IF('Used data'!I59="No","",IF('Used data'!T59&gt;5,1.4,1+0.08*'Used data'!T59))</f>
        <v/>
      </c>
      <c r="X59" s="6" t="str">
        <f>IF('Used data'!I59="No","",IF('Used data'!U59=80,1,POWER((80-0.0058*('Used data'!U59-80)^2+0.2781*('Used data'!U59-80)-0.2343)/80,1.6)))</f>
        <v/>
      </c>
      <c r="Y59" s="6" t="str">
        <f>IF('Used data'!I59="No","",IF('Used data'!U59=80,1,POWER((80-0.0058*('Used data'!U59-80)^2+0.2781*('Used data'!U59-80)-0.2343)/80,1.5)))</f>
        <v/>
      </c>
      <c r="Z59" s="6" t="str">
        <f>IF('Used data'!I59="No","",IF('Used data'!U59=80,1,POWER((80-0.0058*('Used data'!U59-80)^2+0.2781*('Used data'!U59-80)-0.2343)/80,4.6)))</f>
        <v/>
      </c>
      <c r="AA59" s="6" t="str">
        <f>IF('Used data'!I59="No","",IF('Used data'!U59=80,1,POWER((80-0.0058*('Used data'!U59-80)^2+0.2781*('Used data'!U59-80)-0.2343)/80,3.5)))</f>
        <v/>
      </c>
      <c r="AB59" s="6" t="str">
        <f>IF('Used data'!I59="No","",IF('Used data'!U59=80,1,POWER((80-0.0058*('Used data'!U59-80)^2+0.2781*('Used data'!U59-80)-0.2343)/80,1.4)))</f>
        <v/>
      </c>
      <c r="AC59" s="6"/>
      <c r="AD59" s="7" t="str">
        <f>IF('Used data'!I59="No","",EXP(-10.0958)*POWER(H59,0.8138))</f>
        <v/>
      </c>
      <c r="AE59" s="7" t="str">
        <f>IF('Used data'!I59="No","",EXP(-9.9896)*POWER(H59,0.8381))</f>
        <v/>
      </c>
      <c r="AF59" s="7" t="str">
        <f>IF('Used data'!I59="No","",EXP(-12.5826)*POWER(H59,1.148))</f>
        <v/>
      </c>
      <c r="AG59" s="7" t="str">
        <f>IF('Used data'!I59="No","",EXP(-11.3408)*POWER(H59,0.7373))</f>
        <v/>
      </c>
      <c r="AH59" s="7" t="str">
        <f>IF('Used data'!I59="No","",EXP(-10.8985)*POWER(H59,0.841))</f>
        <v/>
      </c>
      <c r="AI59" s="7" t="str">
        <f>IF('Used data'!I59="No","",EXP(-12.4273)*POWER(H59,1.0197))</f>
        <v/>
      </c>
      <c r="AJ59" s="9" t="str">
        <f>IF('Used data'!I59="No","",SUM(AD59:AE59)*740934+AG59*29492829+AH59*4654307+AI59*608667)</f>
        <v/>
      </c>
    </row>
    <row r="60" spans="1:36" x14ac:dyDescent="0.3">
      <c r="A60" s="4" t="str">
        <f>IF('Input data'!A66="","",'Input data'!A66)</f>
        <v/>
      </c>
      <c r="B60" s="4" t="str">
        <f>IF('Input data'!B66="","",'Input data'!B66)</f>
        <v/>
      </c>
      <c r="C60" s="4" t="str">
        <f>IF('Input data'!C66="","",'Input data'!C66)</f>
        <v/>
      </c>
      <c r="D60" s="4" t="str">
        <f>IF('Input data'!D66="","",'Input data'!D66)</f>
        <v/>
      </c>
      <c r="E60" s="4" t="str">
        <f>IF('Input data'!E66="","",'Input data'!E66)</f>
        <v/>
      </c>
      <c r="F60" s="4" t="str">
        <f>IF('Input data'!F66="","",'Input data'!F66)</f>
        <v/>
      </c>
      <c r="G60" s="20" t="str">
        <f>IF('Input data'!G66=0,"",'Input data'!G66)</f>
        <v/>
      </c>
      <c r="H60" s="9" t="str">
        <f>IF('Input data'!H66="","",'Input data'!H66)</f>
        <v/>
      </c>
      <c r="I60" s="6" t="str">
        <f>IF('Used data'!I60="No","",IF('Used data'!L60&lt;10,1.1-'Used data'!L60*0.01,IF('Used data'!L60&lt;120,POWER(1.003,'Used data'!L60)/POWER(1.003,10),1.4)))</f>
        <v/>
      </c>
      <c r="J60" s="6" t="str">
        <f>IF('Used data'!I60="No","",IF('Used data'!M60&gt;9,1.41,IF('Used data'!M60&lt;2,0.96+'Used data'!M60*0.02,POWER(1.05,'Used data'!M60)/POWER(1.05,2))))</f>
        <v/>
      </c>
      <c r="K60" s="6" t="str">
        <f>IF('Used data'!I60="No","",IF('Used data'!M60&gt;9,1.15,IF('Used data'!M60&lt;2,0.98+'Used data'!M60*0.01,POWER(1.02,'Used data'!M60)/POWER(1.02,2))))</f>
        <v/>
      </c>
      <c r="L60" s="6" t="str">
        <f>IF('Used data'!I60="No","",IF('Used data'!N60="Partly",0.9,IF('Used data'!N60="Yes",0.75,1)))</f>
        <v/>
      </c>
      <c r="M60" s="6" t="str">
        <f>IF('Used data'!I60="No","",IF('Used data'!N60="Partly",0.97,IF('Used data'!N60="Yes",0.95,1)))</f>
        <v/>
      </c>
      <c r="N60" s="6" t="str">
        <f>IF('Used data'!I60="No","",IF('Used data'!O60&gt;4.25,1.06,IF('Used data'!O60&lt;3.75,1.84-'Used data'!O60*0.24,0.04+'Used data'!O60*0.24)))</f>
        <v/>
      </c>
      <c r="O60" s="6" t="str">
        <f>IF('Used data'!I60="No","",IF('Used data'!P60&gt;1.99,0.81,IF('Used data'!P60&lt;0.2,1.12,1.05-'Used data'!P60*0.1)))</f>
        <v/>
      </c>
      <c r="P60" s="6" t="str">
        <f>IF('Used data'!I60="No","",IF('Used data'!Q60&gt;3,0.96,IF('Used data'!Q60&lt;2,1.12-0.06*'Used data'!Q60,1.08-0.04*'Used data'!Q60)))</f>
        <v/>
      </c>
      <c r="Q60" s="6" t="str">
        <f>IF('Used data'!I60="No","",IF('Used data'!R60="Yes",0.91,1))</f>
        <v/>
      </c>
      <c r="R60" s="6" t="str">
        <f>IF('Used data'!I60="No","",IF('Used data'!R60="Yes",0.96,1))</f>
        <v/>
      </c>
      <c r="S60" s="6" t="str">
        <f>IF('Used data'!I60="No","",IF('Used data'!R60="Yes",0.82,1))</f>
        <v/>
      </c>
      <c r="T60" s="6" t="str">
        <f>IF('Used data'!I60="No","",IF('Used data'!R60="Yes",0.9,1))</f>
        <v/>
      </c>
      <c r="U60" s="6" t="str">
        <f>IF('Used data'!I60="No","",IF('Used data'!R60="Yes",0.93,1))</f>
        <v/>
      </c>
      <c r="V60" s="6" t="str">
        <f>IF('Used data'!I60="No","",IF('Used data'!S60="Yes",0.85,1))</f>
        <v/>
      </c>
      <c r="W60" s="6" t="str">
        <f>IF('Used data'!I60="No","",IF('Used data'!T60&gt;5,1.4,1+0.08*'Used data'!T60))</f>
        <v/>
      </c>
      <c r="X60" s="6" t="str">
        <f>IF('Used data'!I60="No","",IF('Used data'!U60=80,1,POWER((80-0.0058*('Used data'!U60-80)^2+0.2781*('Used data'!U60-80)-0.2343)/80,1.6)))</f>
        <v/>
      </c>
      <c r="Y60" s="6" t="str">
        <f>IF('Used data'!I60="No","",IF('Used data'!U60=80,1,POWER((80-0.0058*('Used data'!U60-80)^2+0.2781*('Used data'!U60-80)-0.2343)/80,1.5)))</f>
        <v/>
      </c>
      <c r="Z60" s="6" t="str">
        <f>IF('Used data'!I60="No","",IF('Used data'!U60=80,1,POWER((80-0.0058*('Used data'!U60-80)^2+0.2781*('Used data'!U60-80)-0.2343)/80,4.6)))</f>
        <v/>
      </c>
      <c r="AA60" s="6" t="str">
        <f>IF('Used data'!I60="No","",IF('Used data'!U60=80,1,POWER((80-0.0058*('Used data'!U60-80)^2+0.2781*('Used data'!U60-80)-0.2343)/80,3.5)))</f>
        <v/>
      </c>
      <c r="AB60" s="6" t="str">
        <f>IF('Used data'!I60="No","",IF('Used data'!U60=80,1,POWER((80-0.0058*('Used data'!U60-80)^2+0.2781*('Used data'!U60-80)-0.2343)/80,1.4)))</f>
        <v/>
      </c>
      <c r="AC60" s="6"/>
      <c r="AD60" s="7" t="str">
        <f>IF('Used data'!I60="No","",EXP(-10.0958)*POWER(H60,0.8138))</f>
        <v/>
      </c>
      <c r="AE60" s="7" t="str">
        <f>IF('Used data'!I60="No","",EXP(-9.9896)*POWER(H60,0.8381))</f>
        <v/>
      </c>
      <c r="AF60" s="7" t="str">
        <f>IF('Used data'!I60="No","",EXP(-12.5826)*POWER(H60,1.148))</f>
        <v/>
      </c>
      <c r="AG60" s="7" t="str">
        <f>IF('Used data'!I60="No","",EXP(-11.3408)*POWER(H60,0.7373))</f>
        <v/>
      </c>
      <c r="AH60" s="7" t="str">
        <f>IF('Used data'!I60="No","",EXP(-10.8985)*POWER(H60,0.841))</f>
        <v/>
      </c>
      <c r="AI60" s="7" t="str">
        <f>IF('Used data'!I60="No","",EXP(-12.4273)*POWER(H60,1.0197))</f>
        <v/>
      </c>
      <c r="AJ60" s="9" t="str">
        <f>IF('Used data'!I60="No","",SUM(AD60:AE60)*740934+AG60*29492829+AH60*4654307+AI60*608667)</f>
        <v/>
      </c>
    </row>
    <row r="61" spans="1:36" x14ac:dyDescent="0.3">
      <c r="A61" s="4" t="str">
        <f>IF('Input data'!A67="","",'Input data'!A67)</f>
        <v/>
      </c>
      <c r="B61" s="4" t="str">
        <f>IF('Input data'!B67="","",'Input data'!B67)</f>
        <v/>
      </c>
      <c r="C61" s="4" t="str">
        <f>IF('Input data'!C67="","",'Input data'!C67)</f>
        <v/>
      </c>
      <c r="D61" s="4" t="str">
        <f>IF('Input data'!D67="","",'Input data'!D67)</f>
        <v/>
      </c>
      <c r="E61" s="4" t="str">
        <f>IF('Input data'!E67="","",'Input data'!E67)</f>
        <v/>
      </c>
      <c r="F61" s="4" t="str">
        <f>IF('Input data'!F67="","",'Input data'!F67)</f>
        <v/>
      </c>
      <c r="G61" s="20" t="str">
        <f>IF('Input data'!G67=0,"",'Input data'!G67)</f>
        <v/>
      </c>
      <c r="H61" s="9" t="str">
        <f>IF('Input data'!H67="","",'Input data'!H67)</f>
        <v/>
      </c>
      <c r="I61" s="6" t="str">
        <f>IF('Used data'!I61="No","",IF('Used data'!L61&lt;10,1.1-'Used data'!L61*0.01,IF('Used data'!L61&lt;120,POWER(1.003,'Used data'!L61)/POWER(1.003,10),1.4)))</f>
        <v/>
      </c>
      <c r="J61" s="6" t="str">
        <f>IF('Used data'!I61="No","",IF('Used data'!M61&gt;9,1.41,IF('Used data'!M61&lt;2,0.96+'Used data'!M61*0.02,POWER(1.05,'Used data'!M61)/POWER(1.05,2))))</f>
        <v/>
      </c>
      <c r="K61" s="6" t="str">
        <f>IF('Used data'!I61="No","",IF('Used data'!M61&gt;9,1.15,IF('Used data'!M61&lt;2,0.98+'Used data'!M61*0.01,POWER(1.02,'Used data'!M61)/POWER(1.02,2))))</f>
        <v/>
      </c>
      <c r="L61" s="6" t="str">
        <f>IF('Used data'!I61="No","",IF('Used data'!N61="Partly",0.9,IF('Used data'!N61="Yes",0.75,1)))</f>
        <v/>
      </c>
      <c r="M61" s="6" t="str">
        <f>IF('Used data'!I61="No","",IF('Used data'!N61="Partly",0.97,IF('Used data'!N61="Yes",0.95,1)))</f>
        <v/>
      </c>
      <c r="N61" s="6" t="str">
        <f>IF('Used data'!I61="No","",IF('Used data'!O61&gt;4.25,1.06,IF('Used data'!O61&lt;3.75,1.84-'Used data'!O61*0.24,0.04+'Used data'!O61*0.24)))</f>
        <v/>
      </c>
      <c r="O61" s="6" t="str">
        <f>IF('Used data'!I61="No","",IF('Used data'!P61&gt;1.99,0.81,IF('Used data'!P61&lt;0.2,1.12,1.05-'Used data'!P61*0.1)))</f>
        <v/>
      </c>
      <c r="P61" s="6" t="str">
        <f>IF('Used data'!I61="No","",IF('Used data'!Q61&gt;3,0.96,IF('Used data'!Q61&lt;2,1.12-0.06*'Used data'!Q61,1.08-0.04*'Used data'!Q61)))</f>
        <v/>
      </c>
      <c r="Q61" s="6" t="str">
        <f>IF('Used data'!I61="No","",IF('Used data'!R61="Yes",0.91,1))</f>
        <v/>
      </c>
      <c r="R61" s="6" t="str">
        <f>IF('Used data'!I61="No","",IF('Used data'!R61="Yes",0.96,1))</f>
        <v/>
      </c>
      <c r="S61" s="6" t="str">
        <f>IF('Used data'!I61="No","",IF('Used data'!R61="Yes",0.82,1))</f>
        <v/>
      </c>
      <c r="T61" s="6" t="str">
        <f>IF('Used data'!I61="No","",IF('Used data'!R61="Yes",0.9,1))</f>
        <v/>
      </c>
      <c r="U61" s="6" t="str">
        <f>IF('Used data'!I61="No","",IF('Used data'!R61="Yes",0.93,1))</f>
        <v/>
      </c>
      <c r="V61" s="6" t="str">
        <f>IF('Used data'!I61="No","",IF('Used data'!S61="Yes",0.85,1))</f>
        <v/>
      </c>
      <c r="W61" s="6" t="str">
        <f>IF('Used data'!I61="No","",IF('Used data'!T61&gt;5,1.4,1+0.08*'Used data'!T61))</f>
        <v/>
      </c>
      <c r="X61" s="6" t="str">
        <f>IF('Used data'!I61="No","",IF('Used data'!U61=80,1,POWER((80-0.0058*('Used data'!U61-80)^2+0.2781*('Used data'!U61-80)-0.2343)/80,1.6)))</f>
        <v/>
      </c>
      <c r="Y61" s="6" t="str">
        <f>IF('Used data'!I61="No","",IF('Used data'!U61=80,1,POWER((80-0.0058*('Used data'!U61-80)^2+0.2781*('Used data'!U61-80)-0.2343)/80,1.5)))</f>
        <v/>
      </c>
      <c r="Z61" s="6" t="str">
        <f>IF('Used data'!I61="No","",IF('Used data'!U61=80,1,POWER((80-0.0058*('Used data'!U61-80)^2+0.2781*('Used data'!U61-80)-0.2343)/80,4.6)))</f>
        <v/>
      </c>
      <c r="AA61" s="6" t="str">
        <f>IF('Used data'!I61="No","",IF('Used data'!U61=80,1,POWER((80-0.0058*('Used data'!U61-80)^2+0.2781*('Used data'!U61-80)-0.2343)/80,3.5)))</f>
        <v/>
      </c>
      <c r="AB61" s="6" t="str">
        <f>IF('Used data'!I61="No","",IF('Used data'!U61=80,1,POWER((80-0.0058*('Used data'!U61-80)^2+0.2781*('Used data'!U61-80)-0.2343)/80,1.4)))</f>
        <v/>
      </c>
      <c r="AC61" s="6"/>
      <c r="AD61" s="7" t="str">
        <f>IF('Used data'!I61="No","",EXP(-10.0958)*POWER(H61,0.8138))</f>
        <v/>
      </c>
      <c r="AE61" s="7" t="str">
        <f>IF('Used data'!I61="No","",EXP(-9.9896)*POWER(H61,0.8381))</f>
        <v/>
      </c>
      <c r="AF61" s="7" t="str">
        <f>IF('Used data'!I61="No","",EXP(-12.5826)*POWER(H61,1.148))</f>
        <v/>
      </c>
      <c r="AG61" s="7" t="str">
        <f>IF('Used data'!I61="No","",EXP(-11.3408)*POWER(H61,0.7373))</f>
        <v/>
      </c>
      <c r="AH61" s="7" t="str">
        <f>IF('Used data'!I61="No","",EXP(-10.8985)*POWER(H61,0.841))</f>
        <v/>
      </c>
      <c r="AI61" s="7" t="str">
        <f>IF('Used data'!I61="No","",EXP(-12.4273)*POWER(H61,1.0197))</f>
        <v/>
      </c>
      <c r="AJ61" s="9" t="str">
        <f>IF('Used data'!I61="No","",SUM(AD61:AE61)*740934+AG61*29492829+AH61*4654307+AI61*608667)</f>
        <v/>
      </c>
    </row>
    <row r="62" spans="1:36" x14ac:dyDescent="0.3">
      <c r="A62" s="4" t="str">
        <f>IF('Input data'!A68="","",'Input data'!A68)</f>
        <v/>
      </c>
      <c r="B62" s="4" t="str">
        <f>IF('Input data'!B68="","",'Input data'!B68)</f>
        <v/>
      </c>
      <c r="C62" s="4" t="str">
        <f>IF('Input data'!C68="","",'Input data'!C68)</f>
        <v/>
      </c>
      <c r="D62" s="4" t="str">
        <f>IF('Input data'!D68="","",'Input data'!D68)</f>
        <v/>
      </c>
      <c r="E62" s="4" t="str">
        <f>IF('Input data'!E68="","",'Input data'!E68)</f>
        <v/>
      </c>
      <c r="F62" s="4" t="str">
        <f>IF('Input data'!F68="","",'Input data'!F68)</f>
        <v/>
      </c>
      <c r="G62" s="20" t="str">
        <f>IF('Input data'!G68=0,"",'Input data'!G68)</f>
        <v/>
      </c>
      <c r="H62" s="9" t="str">
        <f>IF('Input data'!H68="","",'Input data'!H68)</f>
        <v/>
      </c>
      <c r="I62" s="6" t="str">
        <f>IF('Used data'!I62="No","",IF('Used data'!L62&lt;10,1.1-'Used data'!L62*0.01,IF('Used data'!L62&lt;120,POWER(1.003,'Used data'!L62)/POWER(1.003,10),1.4)))</f>
        <v/>
      </c>
      <c r="J62" s="6" t="str">
        <f>IF('Used data'!I62="No","",IF('Used data'!M62&gt;9,1.41,IF('Used data'!M62&lt;2,0.96+'Used data'!M62*0.02,POWER(1.05,'Used data'!M62)/POWER(1.05,2))))</f>
        <v/>
      </c>
      <c r="K62" s="6" t="str">
        <f>IF('Used data'!I62="No","",IF('Used data'!M62&gt;9,1.15,IF('Used data'!M62&lt;2,0.98+'Used data'!M62*0.01,POWER(1.02,'Used data'!M62)/POWER(1.02,2))))</f>
        <v/>
      </c>
      <c r="L62" s="6" t="str">
        <f>IF('Used data'!I62="No","",IF('Used data'!N62="Partly",0.9,IF('Used data'!N62="Yes",0.75,1)))</f>
        <v/>
      </c>
      <c r="M62" s="6" t="str">
        <f>IF('Used data'!I62="No","",IF('Used data'!N62="Partly",0.97,IF('Used data'!N62="Yes",0.95,1)))</f>
        <v/>
      </c>
      <c r="N62" s="6" t="str">
        <f>IF('Used data'!I62="No","",IF('Used data'!O62&gt;4.25,1.06,IF('Used data'!O62&lt;3.75,1.84-'Used data'!O62*0.24,0.04+'Used data'!O62*0.24)))</f>
        <v/>
      </c>
      <c r="O62" s="6" t="str">
        <f>IF('Used data'!I62="No","",IF('Used data'!P62&gt;1.99,0.81,IF('Used data'!P62&lt;0.2,1.12,1.05-'Used data'!P62*0.1)))</f>
        <v/>
      </c>
      <c r="P62" s="6" t="str">
        <f>IF('Used data'!I62="No","",IF('Used data'!Q62&gt;3,0.96,IF('Used data'!Q62&lt;2,1.12-0.06*'Used data'!Q62,1.08-0.04*'Used data'!Q62)))</f>
        <v/>
      </c>
      <c r="Q62" s="6" t="str">
        <f>IF('Used data'!I62="No","",IF('Used data'!R62="Yes",0.91,1))</f>
        <v/>
      </c>
      <c r="R62" s="6" t="str">
        <f>IF('Used data'!I62="No","",IF('Used data'!R62="Yes",0.96,1))</f>
        <v/>
      </c>
      <c r="S62" s="6" t="str">
        <f>IF('Used data'!I62="No","",IF('Used data'!R62="Yes",0.82,1))</f>
        <v/>
      </c>
      <c r="T62" s="6" t="str">
        <f>IF('Used data'!I62="No","",IF('Used data'!R62="Yes",0.9,1))</f>
        <v/>
      </c>
      <c r="U62" s="6" t="str">
        <f>IF('Used data'!I62="No","",IF('Used data'!R62="Yes",0.93,1))</f>
        <v/>
      </c>
      <c r="V62" s="6" t="str">
        <f>IF('Used data'!I62="No","",IF('Used data'!S62="Yes",0.85,1))</f>
        <v/>
      </c>
      <c r="W62" s="6" t="str">
        <f>IF('Used data'!I62="No","",IF('Used data'!T62&gt;5,1.4,1+0.08*'Used data'!T62))</f>
        <v/>
      </c>
      <c r="X62" s="6" t="str">
        <f>IF('Used data'!I62="No","",IF('Used data'!U62=80,1,POWER((80-0.0058*('Used data'!U62-80)^2+0.2781*('Used data'!U62-80)-0.2343)/80,1.6)))</f>
        <v/>
      </c>
      <c r="Y62" s="6" t="str">
        <f>IF('Used data'!I62="No","",IF('Used data'!U62=80,1,POWER((80-0.0058*('Used data'!U62-80)^2+0.2781*('Used data'!U62-80)-0.2343)/80,1.5)))</f>
        <v/>
      </c>
      <c r="Z62" s="6" t="str">
        <f>IF('Used data'!I62="No","",IF('Used data'!U62=80,1,POWER((80-0.0058*('Used data'!U62-80)^2+0.2781*('Used data'!U62-80)-0.2343)/80,4.6)))</f>
        <v/>
      </c>
      <c r="AA62" s="6" t="str">
        <f>IF('Used data'!I62="No","",IF('Used data'!U62=80,1,POWER((80-0.0058*('Used data'!U62-80)^2+0.2781*('Used data'!U62-80)-0.2343)/80,3.5)))</f>
        <v/>
      </c>
      <c r="AB62" s="6" t="str">
        <f>IF('Used data'!I62="No","",IF('Used data'!U62=80,1,POWER((80-0.0058*('Used data'!U62-80)^2+0.2781*('Used data'!U62-80)-0.2343)/80,1.4)))</f>
        <v/>
      </c>
      <c r="AC62" s="6"/>
      <c r="AD62" s="7" t="str">
        <f>IF('Used data'!I62="No","",EXP(-10.0958)*POWER(H62,0.8138))</f>
        <v/>
      </c>
      <c r="AE62" s="7" t="str">
        <f>IF('Used data'!I62="No","",EXP(-9.9896)*POWER(H62,0.8381))</f>
        <v/>
      </c>
      <c r="AF62" s="7" t="str">
        <f>IF('Used data'!I62="No","",EXP(-12.5826)*POWER(H62,1.148))</f>
        <v/>
      </c>
      <c r="AG62" s="7" t="str">
        <f>IF('Used data'!I62="No","",EXP(-11.3408)*POWER(H62,0.7373))</f>
        <v/>
      </c>
      <c r="AH62" s="7" t="str">
        <f>IF('Used data'!I62="No","",EXP(-10.8985)*POWER(H62,0.841))</f>
        <v/>
      </c>
      <c r="AI62" s="7" t="str">
        <f>IF('Used data'!I62="No","",EXP(-12.4273)*POWER(H62,1.0197))</f>
        <v/>
      </c>
      <c r="AJ62" s="9" t="str">
        <f>IF('Used data'!I62="No","",SUM(AD62:AE62)*740934+AG62*29492829+AH62*4654307+AI62*608667)</f>
        <v/>
      </c>
    </row>
    <row r="63" spans="1:36" x14ac:dyDescent="0.3">
      <c r="A63" s="4" t="str">
        <f>IF('Input data'!A69="","",'Input data'!A69)</f>
        <v/>
      </c>
      <c r="B63" s="4" t="str">
        <f>IF('Input data'!B69="","",'Input data'!B69)</f>
        <v/>
      </c>
      <c r="C63" s="4" t="str">
        <f>IF('Input data'!C69="","",'Input data'!C69)</f>
        <v/>
      </c>
      <c r="D63" s="4" t="str">
        <f>IF('Input data'!D69="","",'Input data'!D69)</f>
        <v/>
      </c>
      <c r="E63" s="4" t="str">
        <f>IF('Input data'!E69="","",'Input data'!E69)</f>
        <v/>
      </c>
      <c r="F63" s="4" t="str">
        <f>IF('Input data'!F69="","",'Input data'!F69)</f>
        <v/>
      </c>
      <c r="G63" s="20" t="str">
        <f>IF('Input data'!G69=0,"",'Input data'!G69)</f>
        <v/>
      </c>
      <c r="H63" s="9" t="str">
        <f>IF('Input data'!H69="","",'Input data'!H69)</f>
        <v/>
      </c>
      <c r="I63" s="6" t="str">
        <f>IF('Used data'!I63="No","",IF('Used data'!L63&lt;10,1.1-'Used data'!L63*0.01,IF('Used data'!L63&lt;120,POWER(1.003,'Used data'!L63)/POWER(1.003,10),1.4)))</f>
        <v/>
      </c>
      <c r="J63" s="6" t="str">
        <f>IF('Used data'!I63="No","",IF('Used data'!M63&gt;9,1.41,IF('Used data'!M63&lt;2,0.96+'Used data'!M63*0.02,POWER(1.05,'Used data'!M63)/POWER(1.05,2))))</f>
        <v/>
      </c>
      <c r="K63" s="6" t="str">
        <f>IF('Used data'!I63="No","",IF('Used data'!M63&gt;9,1.15,IF('Used data'!M63&lt;2,0.98+'Used data'!M63*0.01,POWER(1.02,'Used data'!M63)/POWER(1.02,2))))</f>
        <v/>
      </c>
      <c r="L63" s="6" t="str">
        <f>IF('Used data'!I63="No","",IF('Used data'!N63="Partly",0.9,IF('Used data'!N63="Yes",0.75,1)))</f>
        <v/>
      </c>
      <c r="M63" s="6" t="str">
        <f>IF('Used data'!I63="No","",IF('Used data'!N63="Partly",0.97,IF('Used data'!N63="Yes",0.95,1)))</f>
        <v/>
      </c>
      <c r="N63" s="6" t="str">
        <f>IF('Used data'!I63="No","",IF('Used data'!O63&gt;4.25,1.06,IF('Used data'!O63&lt;3.75,1.84-'Used data'!O63*0.24,0.04+'Used data'!O63*0.24)))</f>
        <v/>
      </c>
      <c r="O63" s="6" t="str">
        <f>IF('Used data'!I63="No","",IF('Used data'!P63&gt;1.99,0.81,IF('Used data'!P63&lt;0.2,1.12,1.05-'Used data'!P63*0.1)))</f>
        <v/>
      </c>
      <c r="P63" s="6" t="str">
        <f>IF('Used data'!I63="No","",IF('Used data'!Q63&gt;3,0.96,IF('Used data'!Q63&lt;2,1.12-0.06*'Used data'!Q63,1.08-0.04*'Used data'!Q63)))</f>
        <v/>
      </c>
      <c r="Q63" s="6" t="str">
        <f>IF('Used data'!I63="No","",IF('Used data'!R63="Yes",0.91,1))</f>
        <v/>
      </c>
      <c r="R63" s="6" t="str">
        <f>IF('Used data'!I63="No","",IF('Used data'!R63="Yes",0.96,1))</f>
        <v/>
      </c>
      <c r="S63" s="6" t="str">
        <f>IF('Used data'!I63="No","",IF('Used data'!R63="Yes",0.82,1))</f>
        <v/>
      </c>
      <c r="T63" s="6" t="str">
        <f>IF('Used data'!I63="No","",IF('Used data'!R63="Yes",0.9,1))</f>
        <v/>
      </c>
      <c r="U63" s="6" t="str">
        <f>IF('Used data'!I63="No","",IF('Used data'!R63="Yes",0.93,1))</f>
        <v/>
      </c>
      <c r="V63" s="6" t="str">
        <f>IF('Used data'!I63="No","",IF('Used data'!S63="Yes",0.85,1))</f>
        <v/>
      </c>
      <c r="W63" s="6" t="str">
        <f>IF('Used data'!I63="No","",IF('Used data'!T63&gt;5,1.4,1+0.08*'Used data'!T63))</f>
        <v/>
      </c>
      <c r="X63" s="6" t="str">
        <f>IF('Used data'!I63="No","",IF('Used data'!U63=80,1,POWER((80-0.0058*('Used data'!U63-80)^2+0.2781*('Used data'!U63-80)-0.2343)/80,1.6)))</f>
        <v/>
      </c>
      <c r="Y63" s="6" t="str">
        <f>IF('Used data'!I63="No","",IF('Used data'!U63=80,1,POWER((80-0.0058*('Used data'!U63-80)^2+0.2781*('Used data'!U63-80)-0.2343)/80,1.5)))</f>
        <v/>
      </c>
      <c r="Z63" s="6" t="str">
        <f>IF('Used data'!I63="No","",IF('Used data'!U63=80,1,POWER((80-0.0058*('Used data'!U63-80)^2+0.2781*('Used data'!U63-80)-0.2343)/80,4.6)))</f>
        <v/>
      </c>
      <c r="AA63" s="6" t="str">
        <f>IF('Used data'!I63="No","",IF('Used data'!U63=80,1,POWER((80-0.0058*('Used data'!U63-80)^2+0.2781*('Used data'!U63-80)-0.2343)/80,3.5)))</f>
        <v/>
      </c>
      <c r="AB63" s="6" t="str">
        <f>IF('Used data'!I63="No","",IF('Used data'!U63=80,1,POWER((80-0.0058*('Used data'!U63-80)^2+0.2781*('Used data'!U63-80)-0.2343)/80,1.4)))</f>
        <v/>
      </c>
      <c r="AC63" s="6"/>
      <c r="AD63" s="7" t="str">
        <f>IF('Used data'!I63="No","",EXP(-10.0958)*POWER(H63,0.8138))</f>
        <v/>
      </c>
      <c r="AE63" s="7" t="str">
        <f>IF('Used data'!I63="No","",EXP(-9.9896)*POWER(H63,0.8381))</f>
        <v/>
      </c>
      <c r="AF63" s="7" t="str">
        <f>IF('Used data'!I63="No","",EXP(-12.5826)*POWER(H63,1.148))</f>
        <v/>
      </c>
      <c r="AG63" s="7" t="str">
        <f>IF('Used data'!I63="No","",EXP(-11.3408)*POWER(H63,0.7373))</f>
        <v/>
      </c>
      <c r="AH63" s="7" t="str">
        <f>IF('Used data'!I63="No","",EXP(-10.8985)*POWER(H63,0.841))</f>
        <v/>
      </c>
      <c r="AI63" s="7" t="str">
        <f>IF('Used data'!I63="No","",EXP(-12.4273)*POWER(H63,1.0197))</f>
        <v/>
      </c>
      <c r="AJ63" s="9" t="str">
        <f>IF('Used data'!I63="No","",SUM(AD63:AE63)*740934+AG63*29492829+AH63*4654307+AI63*608667)</f>
        <v/>
      </c>
    </row>
    <row r="64" spans="1:36" x14ac:dyDescent="0.3">
      <c r="A64" s="4" t="str">
        <f>IF('Input data'!A70="","",'Input data'!A70)</f>
        <v/>
      </c>
      <c r="B64" s="4" t="str">
        <f>IF('Input data'!B70="","",'Input data'!B70)</f>
        <v/>
      </c>
      <c r="C64" s="4" t="str">
        <f>IF('Input data'!C70="","",'Input data'!C70)</f>
        <v/>
      </c>
      <c r="D64" s="4" t="str">
        <f>IF('Input data'!D70="","",'Input data'!D70)</f>
        <v/>
      </c>
      <c r="E64" s="4" t="str">
        <f>IF('Input data'!E70="","",'Input data'!E70)</f>
        <v/>
      </c>
      <c r="F64" s="4" t="str">
        <f>IF('Input data'!F70="","",'Input data'!F70)</f>
        <v/>
      </c>
      <c r="G64" s="20" t="str">
        <f>IF('Input data'!G70=0,"",'Input data'!G70)</f>
        <v/>
      </c>
      <c r="H64" s="9" t="str">
        <f>IF('Input data'!H70="","",'Input data'!H70)</f>
        <v/>
      </c>
      <c r="I64" s="6" t="str">
        <f>IF('Used data'!I64="No","",IF('Used data'!L64&lt;10,1.1-'Used data'!L64*0.01,IF('Used data'!L64&lt;120,POWER(1.003,'Used data'!L64)/POWER(1.003,10),1.4)))</f>
        <v/>
      </c>
      <c r="J64" s="6" t="str">
        <f>IF('Used data'!I64="No","",IF('Used data'!M64&gt;9,1.41,IF('Used data'!M64&lt;2,0.96+'Used data'!M64*0.02,POWER(1.05,'Used data'!M64)/POWER(1.05,2))))</f>
        <v/>
      </c>
      <c r="K64" s="6" t="str">
        <f>IF('Used data'!I64="No","",IF('Used data'!M64&gt;9,1.15,IF('Used data'!M64&lt;2,0.98+'Used data'!M64*0.01,POWER(1.02,'Used data'!M64)/POWER(1.02,2))))</f>
        <v/>
      </c>
      <c r="L64" s="6" t="str">
        <f>IF('Used data'!I64="No","",IF('Used data'!N64="Partly",0.9,IF('Used data'!N64="Yes",0.75,1)))</f>
        <v/>
      </c>
      <c r="M64" s="6" t="str">
        <f>IF('Used data'!I64="No","",IF('Used data'!N64="Partly",0.97,IF('Used data'!N64="Yes",0.95,1)))</f>
        <v/>
      </c>
      <c r="N64" s="6" t="str">
        <f>IF('Used data'!I64="No","",IF('Used data'!O64&gt;4.25,1.06,IF('Used data'!O64&lt;3.75,1.84-'Used data'!O64*0.24,0.04+'Used data'!O64*0.24)))</f>
        <v/>
      </c>
      <c r="O64" s="6" t="str">
        <f>IF('Used data'!I64="No","",IF('Used data'!P64&gt;1.99,0.81,IF('Used data'!P64&lt;0.2,1.12,1.05-'Used data'!P64*0.1)))</f>
        <v/>
      </c>
      <c r="P64" s="6" t="str">
        <f>IF('Used data'!I64="No","",IF('Used data'!Q64&gt;3,0.96,IF('Used data'!Q64&lt;2,1.12-0.06*'Used data'!Q64,1.08-0.04*'Used data'!Q64)))</f>
        <v/>
      </c>
      <c r="Q64" s="6" t="str">
        <f>IF('Used data'!I64="No","",IF('Used data'!R64="Yes",0.91,1))</f>
        <v/>
      </c>
      <c r="R64" s="6" t="str">
        <f>IF('Used data'!I64="No","",IF('Used data'!R64="Yes",0.96,1))</f>
        <v/>
      </c>
      <c r="S64" s="6" t="str">
        <f>IF('Used data'!I64="No","",IF('Used data'!R64="Yes",0.82,1))</f>
        <v/>
      </c>
      <c r="T64" s="6" t="str">
        <f>IF('Used data'!I64="No","",IF('Used data'!R64="Yes",0.9,1))</f>
        <v/>
      </c>
      <c r="U64" s="6" t="str">
        <f>IF('Used data'!I64="No","",IF('Used data'!R64="Yes",0.93,1))</f>
        <v/>
      </c>
      <c r="V64" s="6" t="str">
        <f>IF('Used data'!I64="No","",IF('Used data'!S64="Yes",0.85,1))</f>
        <v/>
      </c>
      <c r="W64" s="6" t="str">
        <f>IF('Used data'!I64="No","",IF('Used data'!T64&gt;5,1.4,1+0.08*'Used data'!T64))</f>
        <v/>
      </c>
      <c r="X64" s="6" t="str">
        <f>IF('Used data'!I64="No","",IF('Used data'!U64=80,1,POWER((80-0.0058*('Used data'!U64-80)^2+0.2781*('Used data'!U64-80)-0.2343)/80,1.6)))</f>
        <v/>
      </c>
      <c r="Y64" s="6" t="str">
        <f>IF('Used data'!I64="No","",IF('Used data'!U64=80,1,POWER((80-0.0058*('Used data'!U64-80)^2+0.2781*('Used data'!U64-80)-0.2343)/80,1.5)))</f>
        <v/>
      </c>
      <c r="Z64" s="6" t="str">
        <f>IF('Used data'!I64="No","",IF('Used data'!U64=80,1,POWER((80-0.0058*('Used data'!U64-80)^2+0.2781*('Used data'!U64-80)-0.2343)/80,4.6)))</f>
        <v/>
      </c>
      <c r="AA64" s="6" t="str">
        <f>IF('Used data'!I64="No","",IF('Used data'!U64=80,1,POWER((80-0.0058*('Used data'!U64-80)^2+0.2781*('Used data'!U64-80)-0.2343)/80,3.5)))</f>
        <v/>
      </c>
      <c r="AB64" s="6" t="str">
        <f>IF('Used data'!I64="No","",IF('Used data'!U64=80,1,POWER((80-0.0058*('Used data'!U64-80)^2+0.2781*('Used data'!U64-80)-0.2343)/80,1.4)))</f>
        <v/>
      </c>
      <c r="AC64" s="6"/>
      <c r="AD64" s="7" t="str">
        <f>IF('Used data'!I64="No","",EXP(-10.0958)*POWER(H64,0.8138))</f>
        <v/>
      </c>
      <c r="AE64" s="7" t="str">
        <f>IF('Used data'!I64="No","",EXP(-9.9896)*POWER(H64,0.8381))</f>
        <v/>
      </c>
      <c r="AF64" s="7" t="str">
        <f>IF('Used data'!I64="No","",EXP(-12.5826)*POWER(H64,1.148))</f>
        <v/>
      </c>
      <c r="AG64" s="7" t="str">
        <f>IF('Used data'!I64="No","",EXP(-11.3408)*POWER(H64,0.7373))</f>
        <v/>
      </c>
      <c r="AH64" s="7" t="str">
        <f>IF('Used data'!I64="No","",EXP(-10.8985)*POWER(H64,0.841))</f>
        <v/>
      </c>
      <c r="AI64" s="7" t="str">
        <f>IF('Used data'!I64="No","",EXP(-12.4273)*POWER(H64,1.0197))</f>
        <v/>
      </c>
      <c r="AJ64" s="9" t="str">
        <f>IF('Used data'!I64="No","",SUM(AD64:AE64)*740934+AG64*29492829+AH64*4654307+AI64*608667)</f>
        <v/>
      </c>
    </row>
    <row r="65" spans="1:36" x14ac:dyDescent="0.3">
      <c r="A65" s="4" t="str">
        <f>IF('Input data'!A71="","",'Input data'!A71)</f>
        <v/>
      </c>
      <c r="B65" s="4" t="str">
        <f>IF('Input data'!B71="","",'Input data'!B71)</f>
        <v/>
      </c>
      <c r="C65" s="4" t="str">
        <f>IF('Input data'!C71="","",'Input data'!C71)</f>
        <v/>
      </c>
      <c r="D65" s="4" t="str">
        <f>IF('Input data'!D71="","",'Input data'!D71)</f>
        <v/>
      </c>
      <c r="E65" s="4" t="str">
        <f>IF('Input data'!E71="","",'Input data'!E71)</f>
        <v/>
      </c>
      <c r="F65" s="4" t="str">
        <f>IF('Input data'!F71="","",'Input data'!F71)</f>
        <v/>
      </c>
      <c r="G65" s="20" t="str">
        <f>IF('Input data'!G71=0,"",'Input data'!G71)</f>
        <v/>
      </c>
      <c r="H65" s="9" t="str">
        <f>IF('Input data'!H71="","",'Input data'!H71)</f>
        <v/>
      </c>
      <c r="I65" s="6" t="str">
        <f>IF('Used data'!I65="No","",IF('Used data'!L65&lt;10,1.1-'Used data'!L65*0.01,IF('Used data'!L65&lt;120,POWER(1.003,'Used data'!L65)/POWER(1.003,10),1.4)))</f>
        <v/>
      </c>
      <c r="J65" s="6" t="str">
        <f>IF('Used data'!I65="No","",IF('Used data'!M65&gt;9,1.41,IF('Used data'!M65&lt;2,0.96+'Used data'!M65*0.02,POWER(1.05,'Used data'!M65)/POWER(1.05,2))))</f>
        <v/>
      </c>
      <c r="K65" s="6" t="str">
        <f>IF('Used data'!I65="No","",IF('Used data'!M65&gt;9,1.15,IF('Used data'!M65&lt;2,0.98+'Used data'!M65*0.01,POWER(1.02,'Used data'!M65)/POWER(1.02,2))))</f>
        <v/>
      </c>
      <c r="L65" s="6" t="str">
        <f>IF('Used data'!I65="No","",IF('Used data'!N65="Partly",0.9,IF('Used data'!N65="Yes",0.75,1)))</f>
        <v/>
      </c>
      <c r="M65" s="6" t="str">
        <f>IF('Used data'!I65="No","",IF('Used data'!N65="Partly",0.97,IF('Used data'!N65="Yes",0.95,1)))</f>
        <v/>
      </c>
      <c r="N65" s="6" t="str">
        <f>IF('Used data'!I65="No","",IF('Used data'!O65&gt;4.25,1.06,IF('Used data'!O65&lt;3.75,1.84-'Used data'!O65*0.24,0.04+'Used data'!O65*0.24)))</f>
        <v/>
      </c>
      <c r="O65" s="6" t="str">
        <f>IF('Used data'!I65="No","",IF('Used data'!P65&gt;1.99,0.81,IF('Used data'!P65&lt;0.2,1.12,1.05-'Used data'!P65*0.1)))</f>
        <v/>
      </c>
      <c r="P65" s="6" t="str">
        <f>IF('Used data'!I65="No","",IF('Used data'!Q65&gt;3,0.96,IF('Used data'!Q65&lt;2,1.12-0.06*'Used data'!Q65,1.08-0.04*'Used data'!Q65)))</f>
        <v/>
      </c>
      <c r="Q65" s="6" t="str">
        <f>IF('Used data'!I65="No","",IF('Used data'!R65="Yes",0.91,1))</f>
        <v/>
      </c>
      <c r="R65" s="6" t="str">
        <f>IF('Used data'!I65="No","",IF('Used data'!R65="Yes",0.96,1))</f>
        <v/>
      </c>
      <c r="S65" s="6" t="str">
        <f>IF('Used data'!I65="No","",IF('Used data'!R65="Yes",0.82,1))</f>
        <v/>
      </c>
      <c r="T65" s="6" t="str">
        <f>IF('Used data'!I65="No","",IF('Used data'!R65="Yes",0.9,1))</f>
        <v/>
      </c>
      <c r="U65" s="6" t="str">
        <f>IF('Used data'!I65="No","",IF('Used data'!R65="Yes",0.93,1))</f>
        <v/>
      </c>
      <c r="V65" s="6" t="str">
        <f>IF('Used data'!I65="No","",IF('Used data'!S65="Yes",0.85,1))</f>
        <v/>
      </c>
      <c r="W65" s="6" t="str">
        <f>IF('Used data'!I65="No","",IF('Used data'!T65&gt;5,1.4,1+0.08*'Used data'!T65))</f>
        <v/>
      </c>
      <c r="X65" s="6" t="str">
        <f>IF('Used data'!I65="No","",IF('Used data'!U65=80,1,POWER((80-0.0058*('Used data'!U65-80)^2+0.2781*('Used data'!U65-80)-0.2343)/80,1.6)))</f>
        <v/>
      </c>
      <c r="Y65" s="6" t="str">
        <f>IF('Used data'!I65="No","",IF('Used data'!U65=80,1,POWER((80-0.0058*('Used data'!U65-80)^2+0.2781*('Used data'!U65-80)-0.2343)/80,1.5)))</f>
        <v/>
      </c>
      <c r="Z65" s="6" t="str">
        <f>IF('Used data'!I65="No","",IF('Used data'!U65=80,1,POWER((80-0.0058*('Used data'!U65-80)^2+0.2781*('Used data'!U65-80)-0.2343)/80,4.6)))</f>
        <v/>
      </c>
      <c r="AA65" s="6" t="str">
        <f>IF('Used data'!I65="No","",IF('Used data'!U65=80,1,POWER((80-0.0058*('Used data'!U65-80)^2+0.2781*('Used data'!U65-80)-0.2343)/80,3.5)))</f>
        <v/>
      </c>
      <c r="AB65" s="6" t="str">
        <f>IF('Used data'!I65="No","",IF('Used data'!U65=80,1,POWER((80-0.0058*('Used data'!U65-80)^2+0.2781*('Used data'!U65-80)-0.2343)/80,1.4)))</f>
        <v/>
      </c>
      <c r="AC65" s="6"/>
      <c r="AD65" s="7" t="str">
        <f>IF('Used data'!I65="No","",EXP(-10.0958)*POWER(H65,0.8138))</f>
        <v/>
      </c>
      <c r="AE65" s="7" t="str">
        <f>IF('Used data'!I65="No","",EXP(-9.9896)*POWER(H65,0.8381))</f>
        <v/>
      </c>
      <c r="AF65" s="7" t="str">
        <f>IF('Used data'!I65="No","",EXP(-12.5826)*POWER(H65,1.148))</f>
        <v/>
      </c>
      <c r="AG65" s="7" t="str">
        <f>IF('Used data'!I65="No","",EXP(-11.3408)*POWER(H65,0.7373))</f>
        <v/>
      </c>
      <c r="AH65" s="7" t="str">
        <f>IF('Used data'!I65="No","",EXP(-10.8985)*POWER(H65,0.841))</f>
        <v/>
      </c>
      <c r="AI65" s="7" t="str">
        <f>IF('Used data'!I65="No","",EXP(-12.4273)*POWER(H65,1.0197))</f>
        <v/>
      </c>
      <c r="AJ65" s="9" t="str">
        <f>IF('Used data'!I65="No","",SUM(AD65:AE65)*740934+AG65*29492829+AH65*4654307+AI65*608667)</f>
        <v/>
      </c>
    </row>
    <row r="66" spans="1:36" x14ac:dyDescent="0.3">
      <c r="A66" s="4" t="str">
        <f>IF('Input data'!A72="","",'Input data'!A72)</f>
        <v/>
      </c>
      <c r="B66" s="4" t="str">
        <f>IF('Input data'!B72="","",'Input data'!B72)</f>
        <v/>
      </c>
      <c r="C66" s="4" t="str">
        <f>IF('Input data'!C72="","",'Input data'!C72)</f>
        <v/>
      </c>
      <c r="D66" s="4" t="str">
        <f>IF('Input data'!D72="","",'Input data'!D72)</f>
        <v/>
      </c>
      <c r="E66" s="4" t="str">
        <f>IF('Input data'!E72="","",'Input data'!E72)</f>
        <v/>
      </c>
      <c r="F66" s="4" t="str">
        <f>IF('Input data'!F72="","",'Input data'!F72)</f>
        <v/>
      </c>
      <c r="G66" s="20" t="str">
        <f>IF('Input data'!G72=0,"",'Input data'!G72)</f>
        <v/>
      </c>
      <c r="H66" s="9" t="str">
        <f>IF('Input data'!H72="","",'Input data'!H72)</f>
        <v/>
      </c>
      <c r="I66" s="6" t="str">
        <f>IF('Used data'!I66="No","",IF('Used data'!L66&lt;10,1.1-'Used data'!L66*0.01,IF('Used data'!L66&lt;120,POWER(1.003,'Used data'!L66)/POWER(1.003,10),1.4)))</f>
        <v/>
      </c>
      <c r="J66" s="6" t="str">
        <f>IF('Used data'!I66="No","",IF('Used data'!M66&gt;9,1.41,IF('Used data'!M66&lt;2,0.96+'Used data'!M66*0.02,POWER(1.05,'Used data'!M66)/POWER(1.05,2))))</f>
        <v/>
      </c>
      <c r="K66" s="6" t="str">
        <f>IF('Used data'!I66="No","",IF('Used data'!M66&gt;9,1.15,IF('Used data'!M66&lt;2,0.98+'Used data'!M66*0.01,POWER(1.02,'Used data'!M66)/POWER(1.02,2))))</f>
        <v/>
      </c>
      <c r="L66" s="6" t="str">
        <f>IF('Used data'!I66="No","",IF('Used data'!N66="Partly",0.9,IF('Used data'!N66="Yes",0.75,1)))</f>
        <v/>
      </c>
      <c r="M66" s="6" t="str">
        <f>IF('Used data'!I66="No","",IF('Used data'!N66="Partly",0.97,IF('Used data'!N66="Yes",0.95,1)))</f>
        <v/>
      </c>
      <c r="N66" s="6" t="str">
        <f>IF('Used data'!I66="No","",IF('Used data'!O66&gt;4.25,1.06,IF('Used data'!O66&lt;3.75,1.84-'Used data'!O66*0.24,0.04+'Used data'!O66*0.24)))</f>
        <v/>
      </c>
      <c r="O66" s="6" t="str">
        <f>IF('Used data'!I66="No","",IF('Used data'!P66&gt;1.99,0.81,IF('Used data'!P66&lt;0.2,1.12,1.05-'Used data'!P66*0.1)))</f>
        <v/>
      </c>
      <c r="P66" s="6" t="str">
        <f>IF('Used data'!I66="No","",IF('Used data'!Q66&gt;3,0.96,IF('Used data'!Q66&lt;2,1.12-0.06*'Used data'!Q66,1.08-0.04*'Used data'!Q66)))</f>
        <v/>
      </c>
      <c r="Q66" s="6" t="str">
        <f>IF('Used data'!I66="No","",IF('Used data'!R66="Yes",0.91,1))</f>
        <v/>
      </c>
      <c r="R66" s="6" t="str">
        <f>IF('Used data'!I66="No","",IF('Used data'!R66="Yes",0.96,1))</f>
        <v/>
      </c>
      <c r="S66" s="6" t="str">
        <f>IF('Used data'!I66="No","",IF('Used data'!R66="Yes",0.82,1))</f>
        <v/>
      </c>
      <c r="T66" s="6" t="str">
        <f>IF('Used data'!I66="No","",IF('Used data'!R66="Yes",0.9,1))</f>
        <v/>
      </c>
      <c r="U66" s="6" t="str">
        <f>IF('Used data'!I66="No","",IF('Used data'!R66="Yes",0.93,1))</f>
        <v/>
      </c>
      <c r="V66" s="6" t="str">
        <f>IF('Used data'!I66="No","",IF('Used data'!S66="Yes",0.85,1))</f>
        <v/>
      </c>
      <c r="W66" s="6" t="str">
        <f>IF('Used data'!I66="No","",IF('Used data'!T66&gt;5,1.4,1+0.08*'Used data'!T66))</f>
        <v/>
      </c>
      <c r="X66" s="6" t="str">
        <f>IF('Used data'!I66="No","",IF('Used data'!U66=80,1,POWER((80-0.0058*('Used data'!U66-80)^2+0.2781*('Used data'!U66-80)-0.2343)/80,1.6)))</f>
        <v/>
      </c>
      <c r="Y66" s="6" t="str">
        <f>IF('Used data'!I66="No","",IF('Used data'!U66=80,1,POWER((80-0.0058*('Used data'!U66-80)^2+0.2781*('Used data'!U66-80)-0.2343)/80,1.5)))</f>
        <v/>
      </c>
      <c r="Z66" s="6" t="str">
        <f>IF('Used data'!I66="No","",IF('Used data'!U66=80,1,POWER((80-0.0058*('Used data'!U66-80)^2+0.2781*('Used data'!U66-80)-0.2343)/80,4.6)))</f>
        <v/>
      </c>
      <c r="AA66" s="6" t="str">
        <f>IF('Used data'!I66="No","",IF('Used data'!U66=80,1,POWER((80-0.0058*('Used data'!U66-80)^2+0.2781*('Used data'!U66-80)-0.2343)/80,3.5)))</f>
        <v/>
      </c>
      <c r="AB66" s="6" t="str">
        <f>IF('Used data'!I66="No","",IF('Used data'!U66=80,1,POWER((80-0.0058*('Used data'!U66-80)^2+0.2781*('Used data'!U66-80)-0.2343)/80,1.4)))</f>
        <v/>
      </c>
      <c r="AC66" s="6"/>
      <c r="AD66" s="7" t="str">
        <f>IF('Used data'!I66="No","",EXP(-10.0958)*POWER(H66,0.8138))</f>
        <v/>
      </c>
      <c r="AE66" s="7" t="str">
        <f>IF('Used data'!I66="No","",EXP(-9.9896)*POWER(H66,0.8381))</f>
        <v/>
      </c>
      <c r="AF66" s="7" t="str">
        <f>IF('Used data'!I66="No","",EXP(-12.5826)*POWER(H66,1.148))</f>
        <v/>
      </c>
      <c r="AG66" s="7" t="str">
        <f>IF('Used data'!I66="No","",EXP(-11.3408)*POWER(H66,0.7373))</f>
        <v/>
      </c>
      <c r="AH66" s="7" t="str">
        <f>IF('Used data'!I66="No","",EXP(-10.8985)*POWER(H66,0.841))</f>
        <v/>
      </c>
      <c r="AI66" s="7" t="str">
        <f>IF('Used data'!I66="No","",EXP(-12.4273)*POWER(H66,1.0197))</f>
        <v/>
      </c>
      <c r="AJ66" s="9" t="str">
        <f>IF('Used data'!I66="No","",SUM(AD66:AE66)*740934+AG66*29492829+AH66*4654307+AI66*608667)</f>
        <v/>
      </c>
    </row>
    <row r="67" spans="1:36" x14ac:dyDescent="0.3">
      <c r="A67" s="4" t="str">
        <f>IF('Input data'!A73="","",'Input data'!A73)</f>
        <v/>
      </c>
      <c r="B67" s="4" t="str">
        <f>IF('Input data'!B73="","",'Input data'!B73)</f>
        <v/>
      </c>
      <c r="C67" s="4" t="str">
        <f>IF('Input data'!C73="","",'Input data'!C73)</f>
        <v/>
      </c>
      <c r="D67" s="4" t="str">
        <f>IF('Input data'!D73="","",'Input data'!D73)</f>
        <v/>
      </c>
      <c r="E67" s="4" t="str">
        <f>IF('Input data'!E73="","",'Input data'!E73)</f>
        <v/>
      </c>
      <c r="F67" s="4" t="str">
        <f>IF('Input data'!F73="","",'Input data'!F73)</f>
        <v/>
      </c>
      <c r="G67" s="20" t="str">
        <f>IF('Input data'!G73=0,"",'Input data'!G73)</f>
        <v/>
      </c>
      <c r="H67" s="9" t="str">
        <f>IF('Input data'!H73="","",'Input data'!H73)</f>
        <v/>
      </c>
      <c r="I67" s="6" t="str">
        <f>IF('Used data'!I67="No","",IF('Used data'!L67&lt;10,1.1-'Used data'!L67*0.01,IF('Used data'!L67&lt;120,POWER(1.003,'Used data'!L67)/POWER(1.003,10),1.4)))</f>
        <v/>
      </c>
      <c r="J67" s="6" t="str">
        <f>IF('Used data'!I67="No","",IF('Used data'!M67&gt;9,1.41,IF('Used data'!M67&lt;2,0.96+'Used data'!M67*0.02,POWER(1.05,'Used data'!M67)/POWER(1.05,2))))</f>
        <v/>
      </c>
      <c r="K67" s="6" t="str">
        <f>IF('Used data'!I67="No","",IF('Used data'!M67&gt;9,1.15,IF('Used data'!M67&lt;2,0.98+'Used data'!M67*0.01,POWER(1.02,'Used data'!M67)/POWER(1.02,2))))</f>
        <v/>
      </c>
      <c r="L67" s="6" t="str">
        <f>IF('Used data'!I67="No","",IF('Used data'!N67="Partly",0.9,IF('Used data'!N67="Yes",0.75,1)))</f>
        <v/>
      </c>
      <c r="M67" s="6" t="str">
        <f>IF('Used data'!I67="No","",IF('Used data'!N67="Partly",0.97,IF('Used data'!N67="Yes",0.95,1)))</f>
        <v/>
      </c>
      <c r="N67" s="6" t="str">
        <f>IF('Used data'!I67="No","",IF('Used data'!O67&gt;4.25,1.06,IF('Used data'!O67&lt;3.75,1.84-'Used data'!O67*0.24,0.04+'Used data'!O67*0.24)))</f>
        <v/>
      </c>
      <c r="O67" s="6" t="str">
        <f>IF('Used data'!I67="No","",IF('Used data'!P67&gt;1.99,0.81,IF('Used data'!P67&lt;0.2,1.12,1.05-'Used data'!P67*0.1)))</f>
        <v/>
      </c>
      <c r="P67" s="6" t="str">
        <f>IF('Used data'!I67="No","",IF('Used data'!Q67&gt;3,0.96,IF('Used data'!Q67&lt;2,1.12-0.06*'Used data'!Q67,1.08-0.04*'Used data'!Q67)))</f>
        <v/>
      </c>
      <c r="Q67" s="6" t="str">
        <f>IF('Used data'!I67="No","",IF('Used data'!R67="Yes",0.91,1))</f>
        <v/>
      </c>
      <c r="R67" s="6" t="str">
        <f>IF('Used data'!I67="No","",IF('Used data'!R67="Yes",0.96,1))</f>
        <v/>
      </c>
      <c r="S67" s="6" t="str">
        <f>IF('Used data'!I67="No","",IF('Used data'!R67="Yes",0.82,1))</f>
        <v/>
      </c>
      <c r="T67" s="6" t="str">
        <f>IF('Used data'!I67="No","",IF('Used data'!R67="Yes",0.9,1))</f>
        <v/>
      </c>
      <c r="U67" s="6" t="str">
        <f>IF('Used data'!I67="No","",IF('Used data'!R67="Yes",0.93,1))</f>
        <v/>
      </c>
      <c r="V67" s="6" t="str">
        <f>IF('Used data'!I67="No","",IF('Used data'!S67="Yes",0.85,1))</f>
        <v/>
      </c>
      <c r="W67" s="6" t="str">
        <f>IF('Used data'!I67="No","",IF('Used data'!T67&gt;5,1.4,1+0.08*'Used data'!T67))</f>
        <v/>
      </c>
      <c r="X67" s="6" t="str">
        <f>IF('Used data'!I67="No","",IF('Used data'!U67=80,1,POWER((80-0.0058*('Used data'!U67-80)^2+0.2781*('Used data'!U67-80)-0.2343)/80,1.6)))</f>
        <v/>
      </c>
      <c r="Y67" s="6" t="str">
        <f>IF('Used data'!I67="No","",IF('Used data'!U67=80,1,POWER((80-0.0058*('Used data'!U67-80)^2+0.2781*('Used data'!U67-80)-0.2343)/80,1.5)))</f>
        <v/>
      </c>
      <c r="Z67" s="6" t="str">
        <f>IF('Used data'!I67="No","",IF('Used data'!U67=80,1,POWER((80-0.0058*('Used data'!U67-80)^2+0.2781*('Used data'!U67-80)-0.2343)/80,4.6)))</f>
        <v/>
      </c>
      <c r="AA67" s="6" t="str">
        <f>IF('Used data'!I67="No","",IF('Used data'!U67=80,1,POWER((80-0.0058*('Used data'!U67-80)^2+0.2781*('Used data'!U67-80)-0.2343)/80,3.5)))</f>
        <v/>
      </c>
      <c r="AB67" s="6" t="str">
        <f>IF('Used data'!I67="No","",IF('Used data'!U67=80,1,POWER((80-0.0058*('Used data'!U67-80)^2+0.2781*('Used data'!U67-80)-0.2343)/80,1.4)))</f>
        <v/>
      </c>
      <c r="AC67" s="6"/>
      <c r="AD67" s="7" t="str">
        <f>IF('Used data'!I67="No","",EXP(-10.0958)*POWER(H67,0.8138))</f>
        <v/>
      </c>
      <c r="AE67" s="7" t="str">
        <f>IF('Used data'!I67="No","",EXP(-9.9896)*POWER(H67,0.8381))</f>
        <v/>
      </c>
      <c r="AF67" s="7" t="str">
        <f>IF('Used data'!I67="No","",EXP(-12.5826)*POWER(H67,1.148))</f>
        <v/>
      </c>
      <c r="AG67" s="7" t="str">
        <f>IF('Used data'!I67="No","",EXP(-11.3408)*POWER(H67,0.7373))</f>
        <v/>
      </c>
      <c r="AH67" s="7" t="str">
        <f>IF('Used data'!I67="No","",EXP(-10.8985)*POWER(H67,0.841))</f>
        <v/>
      </c>
      <c r="AI67" s="7" t="str">
        <f>IF('Used data'!I67="No","",EXP(-12.4273)*POWER(H67,1.0197))</f>
        <v/>
      </c>
      <c r="AJ67" s="9" t="str">
        <f>IF('Used data'!I67="No","",SUM(AD67:AE67)*740934+AG67*29492829+AH67*4654307+AI67*608667)</f>
        <v/>
      </c>
    </row>
    <row r="68" spans="1:36" x14ac:dyDescent="0.3">
      <c r="A68" s="4" t="str">
        <f>IF('Input data'!A74="","",'Input data'!A74)</f>
        <v/>
      </c>
      <c r="B68" s="4" t="str">
        <f>IF('Input data'!B74="","",'Input data'!B74)</f>
        <v/>
      </c>
      <c r="C68" s="4" t="str">
        <f>IF('Input data'!C74="","",'Input data'!C74)</f>
        <v/>
      </c>
      <c r="D68" s="4" t="str">
        <f>IF('Input data'!D74="","",'Input data'!D74)</f>
        <v/>
      </c>
      <c r="E68" s="4" t="str">
        <f>IF('Input data'!E74="","",'Input data'!E74)</f>
        <v/>
      </c>
      <c r="F68" s="4" t="str">
        <f>IF('Input data'!F74="","",'Input data'!F74)</f>
        <v/>
      </c>
      <c r="G68" s="20" t="str">
        <f>IF('Input data'!G74=0,"",'Input data'!G74)</f>
        <v/>
      </c>
      <c r="H68" s="9" t="str">
        <f>IF('Input data'!H74="","",'Input data'!H74)</f>
        <v/>
      </c>
      <c r="I68" s="6" t="str">
        <f>IF('Used data'!I68="No","",IF('Used data'!L68&lt;10,1.1-'Used data'!L68*0.01,IF('Used data'!L68&lt;120,POWER(1.003,'Used data'!L68)/POWER(1.003,10),1.4)))</f>
        <v/>
      </c>
      <c r="J68" s="6" t="str">
        <f>IF('Used data'!I68="No","",IF('Used data'!M68&gt;9,1.41,IF('Used data'!M68&lt;2,0.96+'Used data'!M68*0.02,POWER(1.05,'Used data'!M68)/POWER(1.05,2))))</f>
        <v/>
      </c>
      <c r="K68" s="6" t="str">
        <f>IF('Used data'!I68="No","",IF('Used data'!M68&gt;9,1.15,IF('Used data'!M68&lt;2,0.98+'Used data'!M68*0.01,POWER(1.02,'Used data'!M68)/POWER(1.02,2))))</f>
        <v/>
      </c>
      <c r="L68" s="6" t="str">
        <f>IF('Used data'!I68="No","",IF('Used data'!N68="Partly",0.9,IF('Used data'!N68="Yes",0.75,1)))</f>
        <v/>
      </c>
      <c r="M68" s="6" t="str">
        <f>IF('Used data'!I68="No","",IF('Used data'!N68="Partly",0.97,IF('Used data'!N68="Yes",0.95,1)))</f>
        <v/>
      </c>
      <c r="N68" s="6" t="str">
        <f>IF('Used data'!I68="No","",IF('Used data'!O68&gt;4.25,1.06,IF('Used data'!O68&lt;3.75,1.84-'Used data'!O68*0.24,0.04+'Used data'!O68*0.24)))</f>
        <v/>
      </c>
      <c r="O68" s="6" t="str">
        <f>IF('Used data'!I68="No","",IF('Used data'!P68&gt;1.99,0.81,IF('Used data'!P68&lt;0.2,1.12,1.05-'Used data'!P68*0.1)))</f>
        <v/>
      </c>
      <c r="P68" s="6" t="str">
        <f>IF('Used data'!I68="No","",IF('Used data'!Q68&gt;3,0.96,IF('Used data'!Q68&lt;2,1.12-0.06*'Used data'!Q68,1.08-0.04*'Used data'!Q68)))</f>
        <v/>
      </c>
      <c r="Q68" s="6" t="str">
        <f>IF('Used data'!I68="No","",IF('Used data'!R68="Yes",0.91,1))</f>
        <v/>
      </c>
      <c r="R68" s="6" t="str">
        <f>IF('Used data'!I68="No","",IF('Used data'!R68="Yes",0.96,1))</f>
        <v/>
      </c>
      <c r="S68" s="6" t="str">
        <f>IF('Used data'!I68="No","",IF('Used data'!R68="Yes",0.82,1))</f>
        <v/>
      </c>
      <c r="T68" s="6" t="str">
        <f>IF('Used data'!I68="No","",IF('Used data'!R68="Yes",0.9,1))</f>
        <v/>
      </c>
      <c r="U68" s="6" t="str">
        <f>IF('Used data'!I68="No","",IF('Used data'!R68="Yes",0.93,1))</f>
        <v/>
      </c>
      <c r="V68" s="6" t="str">
        <f>IF('Used data'!I68="No","",IF('Used data'!S68="Yes",0.85,1))</f>
        <v/>
      </c>
      <c r="W68" s="6" t="str">
        <f>IF('Used data'!I68="No","",IF('Used data'!T68&gt;5,1.4,1+0.08*'Used data'!T68))</f>
        <v/>
      </c>
      <c r="X68" s="6" t="str">
        <f>IF('Used data'!I68="No","",IF('Used data'!U68=80,1,POWER((80-0.0058*('Used data'!U68-80)^2+0.2781*('Used data'!U68-80)-0.2343)/80,1.6)))</f>
        <v/>
      </c>
      <c r="Y68" s="6" t="str">
        <f>IF('Used data'!I68="No","",IF('Used data'!U68=80,1,POWER((80-0.0058*('Used data'!U68-80)^2+0.2781*('Used data'!U68-80)-0.2343)/80,1.5)))</f>
        <v/>
      </c>
      <c r="Z68" s="6" t="str">
        <f>IF('Used data'!I68="No","",IF('Used data'!U68=80,1,POWER((80-0.0058*('Used data'!U68-80)^2+0.2781*('Used data'!U68-80)-0.2343)/80,4.6)))</f>
        <v/>
      </c>
      <c r="AA68" s="6" t="str">
        <f>IF('Used data'!I68="No","",IF('Used data'!U68=80,1,POWER((80-0.0058*('Used data'!U68-80)^2+0.2781*('Used data'!U68-80)-0.2343)/80,3.5)))</f>
        <v/>
      </c>
      <c r="AB68" s="6" t="str">
        <f>IF('Used data'!I68="No","",IF('Used data'!U68=80,1,POWER((80-0.0058*('Used data'!U68-80)^2+0.2781*('Used data'!U68-80)-0.2343)/80,1.4)))</f>
        <v/>
      </c>
      <c r="AC68" s="6"/>
      <c r="AD68" s="7" t="str">
        <f>IF('Used data'!I68="No","",EXP(-10.0958)*POWER(H68,0.8138))</f>
        <v/>
      </c>
      <c r="AE68" s="7" t="str">
        <f>IF('Used data'!I68="No","",EXP(-9.9896)*POWER(H68,0.8381))</f>
        <v/>
      </c>
      <c r="AF68" s="7" t="str">
        <f>IF('Used data'!I68="No","",EXP(-12.5826)*POWER(H68,1.148))</f>
        <v/>
      </c>
      <c r="AG68" s="7" t="str">
        <f>IF('Used data'!I68="No","",EXP(-11.3408)*POWER(H68,0.7373))</f>
        <v/>
      </c>
      <c r="AH68" s="7" t="str">
        <f>IF('Used data'!I68="No","",EXP(-10.8985)*POWER(H68,0.841))</f>
        <v/>
      </c>
      <c r="AI68" s="7" t="str">
        <f>IF('Used data'!I68="No","",EXP(-12.4273)*POWER(H68,1.0197))</f>
        <v/>
      </c>
      <c r="AJ68" s="9" t="str">
        <f>IF('Used data'!I68="No","",SUM(AD68:AE68)*740934+AG68*29492829+AH68*4654307+AI68*608667)</f>
        <v/>
      </c>
    </row>
    <row r="69" spans="1:36" x14ac:dyDescent="0.3">
      <c r="A69" s="4" t="str">
        <f>IF('Input data'!A75="","",'Input data'!A75)</f>
        <v/>
      </c>
      <c r="B69" s="4" t="str">
        <f>IF('Input data'!B75="","",'Input data'!B75)</f>
        <v/>
      </c>
      <c r="C69" s="4" t="str">
        <f>IF('Input data'!C75="","",'Input data'!C75)</f>
        <v/>
      </c>
      <c r="D69" s="4" t="str">
        <f>IF('Input data'!D75="","",'Input data'!D75)</f>
        <v/>
      </c>
      <c r="E69" s="4" t="str">
        <f>IF('Input data'!E75="","",'Input data'!E75)</f>
        <v/>
      </c>
      <c r="F69" s="4" t="str">
        <f>IF('Input data'!F75="","",'Input data'!F75)</f>
        <v/>
      </c>
      <c r="G69" s="20" t="str">
        <f>IF('Input data'!G75=0,"",'Input data'!G75)</f>
        <v/>
      </c>
      <c r="H69" s="9" t="str">
        <f>IF('Input data'!H75="","",'Input data'!H75)</f>
        <v/>
      </c>
      <c r="I69" s="6" t="str">
        <f>IF('Used data'!I69="No","",IF('Used data'!L69&lt;10,1.1-'Used data'!L69*0.01,IF('Used data'!L69&lt;120,POWER(1.003,'Used data'!L69)/POWER(1.003,10),1.4)))</f>
        <v/>
      </c>
      <c r="J69" s="6" t="str">
        <f>IF('Used data'!I69="No","",IF('Used data'!M69&gt;9,1.41,IF('Used data'!M69&lt;2,0.96+'Used data'!M69*0.02,POWER(1.05,'Used data'!M69)/POWER(1.05,2))))</f>
        <v/>
      </c>
      <c r="K69" s="6" t="str">
        <f>IF('Used data'!I69="No","",IF('Used data'!M69&gt;9,1.15,IF('Used data'!M69&lt;2,0.98+'Used data'!M69*0.01,POWER(1.02,'Used data'!M69)/POWER(1.02,2))))</f>
        <v/>
      </c>
      <c r="L69" s="6" t="str">
        <f>IF('Used data'!I69="No","",IF('Used data'!N69="Partly",0.9,IF('Used data'!N69="Yes",0.75,1)))</f>
        <v/>
      </c>
      <c r="M69" s="6" t="str">
        <f>IF('Used data'!I69="No","",IF('Used data'!N69="Partly",0.97,IF('Used data'!N69="Yes",0.95,1)))</f>
        <v/>
      </c>
      <c r="N69" s="6" t="str">
        <f>IF('Used data'!I69="No","",IF('Used data'!O69&gt;4.25,1.06,IF('Used data'!O69&lt;3.75,1.84-'Used data'!O69*0.24,0.04+'Used data'!O69*0.24)))</f>
        <v/>
      </c>
      <c r="O69" s="6" t="str">
        <f>IF('Used data'!I69="No","",IF('Used data'!P69&gt;1.99,0.81,IF('Used data'!P69&lt;0.2,1.12,1.05-'Used data'!P69*0.1)))</f>
        <v/>
      </c>
      <c r="P69" s="6" t="str">
        <f>IF('Used data'!I69="No","",IF('Used data'!Q69&gt;3,0.96,IF('Used data'!Q69&lt;2,1.12-0.06*'Used data'!Q69,1.08-0.04*'Used data'!Q69)))</f>
        <v/>
      </c>
      <c r="Q69" s="6" t="str">
        <f>IF('Used data'!I69="No","",IF('Used data'!R69="Yes",0.91,1))</f>
        <v/>
      </c>
      <c r="R69" s="6" t="str">
        <f>IF('Used data'!I69="No","",IF('Used data'!R69="Yes",0.96,1))</f>
        <v/>
      </c>
      <c r="S69" s="6" t="str">
        <f>IF('Used data'!I69="No","",IF('Used data'!R69="Yes",0.82,1))</f>
        <v/>
      </c>
      <c r="T69" s="6" t="str">
        <f>IF('Used data'!I69="No","",IF('Used data'!R69="Yes",0.9,1))</f>
        <v/>
      </c>
      <c r="U69" s="6" t="str">
        <f>IF('Used data'!I69="No","",IF('Used data'!R69="Yes",0.93,1))</f>
        <v/>
      </c>
      <c r="V69" s="6" t="str">
        <f>IF('Used data'!I69="No","",IF('Used data'!S69="Yes",0.85,1))</f>
        <v/>
      </c>
      <c r="W69" s="6" t="str">
        <f>IF('Used data'!I69="No","",IF('Used data'!T69&gt;5,1.4,1+0.08*'Used data'!T69))</f>
        <v/>
      </c>
      <c r="X69" s="6" t="str">
        <f>IF('Used data'!I69="No","",IF('Used data'!U69=80,1,POWER((80-0.0058*('Used data'!U69-80)^2+0.2781*('Used data'!U69-80)-0.2343)/80,1.6)))</f>
        <v/>
      </c>
      <c r="Y69" s="6" t="str">
        <f>IF('Used data'!I69="No","",IF('Used data'!U69=80,1,POWER((80-0.0058*('Used data'!U69-80)^2+0.2781*('Used data'!U69-80)-0.2343)/80,1.5)))</f>
        <v/>
      </c>
      <c r="Z69" s="6" t="str">
        <f>IF('Used data'!I69="No","",IF('Used data'!U69=80,1,POWER((80-0.0058*('Used data'!U69-80)^2+0.2781*('Used data'!U69-80)-0.2343)/80,4.6)))</f>
        <v/>
      </c>
      <c r="AA69" s="6" t="str">
        <f>IF('Used data'!I69="No","",IF('Used data'!U69=80,1,POWER((80-0.0058*('Used data'!U69-80)^2+0.2781*('Used data'!U69-80)-0.2343)/80,3.5)))</f>
        <v/>
      </c>
      <c r="AB69" s="6" t="str">
        <f>IF('Used data'!I69="No","",IF('Used data'!U69=80,1,POWER((80-0.0058*('Used data'!U69-80)^2+0.2781*('Used data'!U69-80)-0.2343)/80,1.4)))</f>
        <v/>
      </c>
      <c r="AC69" s="6"/>
      <c r="AD69" s="7" t="str">
        <f>IF('Used data'!I69="No","",EXP(-10.0958)*POWER(H69,0.8138))</f>
        <v/>
      </c>
      <c r="AE69" s="7" t="str">
        <f>IF('Used data'!I69="No","",EXP(-9.9896)*POWER(H69,0.8381))</f>
        <v/>
      </c>
      <c r="AF69" s="7" t="str">
        <f>IF('Used data'!I69="No","",EXP(-12.5826)*POWER(H69,1.148))</f>
        <v/>
      </c>
      <c r="AG69" s="7" t="str">
        <f>IF('Used data'!I69="No","",EXP(-11.3408)*POWER(H69,0.7373))</f>
        <v/>
      </c>
      <c r="AH69" s="7" t="str">
        <f>IF('Used data'!I69="No","",EXP(-10.8985)*POWER(H69,0.841))</f>
        <v/>
      </c>
      <c r="AI69" s="7" t="str">
        <f>IF('Used data'!I69="No","",EXP(-12.4273)*POWER(H69,1.0197))</f>
        <v/>
      </c>
      <c r="AJ69" s="9" t="str">
        <f>IF('Used data'!I69="No","",SUM(AD69:AE69)*740934+AG69*29492829+AH69*4654307+AI69*608667)</f>
        <v/>
      </c>
    </row>
    <row r="70" spans="1:36" x14ac:dyDescent="0.3">
      <c r="A70" s="4" t="str">
        <f>IF('Input data'!A76="","",'Input data'!A76)</f>
        <v/>
      </c>
      <c r="B70" s="4" t="str">
        <f>IF('Input data'!B76="","",'Input data'!B76)</f>
        <v/>
      </c>
      <c r="C70" s="4" t="str">
        <f>IF('Input data'!C76="","",'Input data'!C76)</f>
        <v/>
      </c>
      <c r="D70" s="4" t="str">
        <f>IF('Input data'!D76="","",'Input data'!D76)</f>
        <v/>
      </c>
      <c r="E70" s="4" t="str">
        <f>IF('Input data'!E76="","",'Input data'!E76)</f>
        <v/>
      </c>
      <c r="F70" s="4" t="str">
        <f>IF('Input data'!F76="","",'Input data'!F76)</f>
        <v/>
      </c>
      <c r="G70" s="20" t="str">
        <f>IF('Input data'!G76=0,"",'Input data'!G76)</f>
        <v/>
      </c>
      <c r="H70" s="9" t="str">
        <f>IF('Input data'!H76="","",'Input data'!H76)</f>
        <v/>
      </c>
      <c r="I70" s="6" t="str">
        <f>IF('Used data'!I70="No","",IF('Used data'!L70&lt;10,1.1-'Used data'!L70*0.01,IF('Used data'!L70&lt;120,POWER(1.003,'Used data'!L70)/POWER(1.003,10),1.4)))</f>
        <v/>
      </c>
      <c r="J70" s="6" t="str">
        <f>IF('Used data'!I70="No","",IF('Used data'!M70&gt;9,1.41,IF('Used data'!M70&lt;2,0.96+'Used data'!M70*0.02,POWER(1.05,'Used data'!M70)/POWER(1.05,2))))</f>
        <v/>
      </c>
      <c r="K70" s="6" t="str">
        <f>IF('Used data'!I70="No","",IF('Used data'!M70&gt;9,1.15,IF('Used data'!M70&lt;2,0.98+'Used data'!M70*0.01,POWER(1.02,'Used data'!M70)/POWER(1.02,2))))</f>
        <v/>
      </c>
      <c r="L70" s="6" t="str">
        <f>IF('Used data'!I70="No","",IF('Used data'!N70="Partly",0.9,IF('Used data'!N70="Yes",0.75,1)))</f>
        <v/>
      </c>
      <c r="M70" s="6" t="str">
        <f>IF('Used data'!I70="No","",IF('Used data'!N70="Partly",0.97,IF('Used data'!N70="Yes",0.95,1)))</f>
        <v/>
      </c>
      <c r="N70" s="6" t="str">
        <f>IF('Used data'!I70="No","",IF('Used data'!O70&gt;4.25,1.06,IF('Used data'!O70&lt;3.75,1.84-'Used data'!O70*0.24,0.04+'Used data'!O70*0.24)))</f>
        <v/>
      </c>
      <c r="O70" s="6" t="str">
        <f>IF('Used data'!I70="No","",IF('Used data'!P70&gt;1.99,0.81,IF('Used data'!P70&lt;0.2,1.12,1.05-'Used data'!P70*0.1)))</f>
        <v/>
      </c>
      <c r="P70" s="6" t="str">
        <f>IF('Used data'!I70="No","",IF('Used data'!Q70&gt;3,0.96,IF('Used data'!Q70&lt;2,1.12-0.06*'Used data'!Q70,1.08-0.04*'Used data'!Q70)))</f>
        <v/>
      </c>
      <c r="Q70" s="6" t="str">
        <f>IF('Used data'!I70="No","",IF('Used data'!R70="Yes",0.91,1))</f>
        <v/>
      </c>
      <c r="R70" s="6" t="str">
        <f>IF('Used data'!I70="No","",IF('Used data'!R70="Yes",0.96,1))</f>
        <v/>
      </c>
      <c r="S70" s="6" t="str">
        <f>IF('Used data'!I70="No","",IF('Used data'!R70="Yes",0.82,1))</f>
        <v/>
      </c>
      <c r="T70" s="6" t="str">
        <f>IF('Used data'!I70="No","",IF('Used data'!R70="Yes",0.9,1))</f>
        <v/>
      </c>
      <c r="U70" s="6" t="str">
        <f>IF('Used data'!I70="No","",IF('Used data'!R70="Yes",0.93,1))</f>
        <v/>
      </c>
      <c r="V70" s="6" t="str">
        <f>IF('Used data'!I70="No","",IF('Used data'!S70="Yes",0.85,1))</f>
        <v/>
      </c>
      <c r="W70" s="6" t="str">
        <f>IF('Used data'!I70="No","",IF('Used data'!T70&gt;5,1.4,1+0.08*'Used data'!T70))</f>
        <v/>
      </c>
      <c r="X70" s="6" t="str">
        <f>IF('Used data'!I70="No","",IF('Used data'!U70=80,1,POWER((80-0.0058*('Used data'!U70-80)^2+0.2781*('Used data'!U70-80)-0.2343)/80,1.6)))</f>
        <v/>
      </c>
      <c r="Y70" s="6" t="str">
        <f>IF('Used data'!I70="No","",IF('Used data'!U70=80,1,POWER((80-0.0058*('Used data'!U70-80)^2+0.2781*('Used data'!U70-80)-0.2343)/80,1.5)))</f>
        <v/>
      </c>
      <c r="Z70" s="6" t="str">
        <f>IF('Used data'!I70="No","",IF('Used data'!U70=80,1,POWER((80-0.0058*('Used data'!U70-80)^2+0.2781*('Used data'!U70-80)-0.2343)/80,4.6)))</f>
        <v/>
      </c>
      <c r="AA70" s="6" t="str">
        <f>IF('Used data'!I70="No","",IF('Used data'!U70=80,1,POWER((80-0.0058*('Used data'!U70-80)^2+0.2781*('Used data'!U70-80)-0.2343)/80,3.5)))</f>
        <v/>
      </c>
      <c r="AB70" s="6" t="str">
        <f>IF('Used data'!I70="No","",IF('Used data'!U70=80,1,POWER((80-0.0058*('Used data'!U70-80)^2+0.2781*('Used data'!U70-80)-0.2343)/80,1.4)))</f>
        <v/>
      </c>
      <c r="AC70" s="6"/>
      <c r="AD70" s="7" t="str">
        <f>IF('Used data'!I70="No","",EXP(-10.0958)*POWER(H70,0.8138))</f>
        <v/>
      </c>
      <c r="AE70" s="7" t="str">
        <f>IF('Used data'!I70="No","",EXP(-9.9896)*POWER(H70,0.8381))</f>
        <v/>
      </c>
      <c r="AF70" s="7" t="str">
        <f>IF('Used data'!I70="No","",EXP(-12.5826)*POWER(H70,1.148))</f>
        <v/>
      </c>
      <c r="AG70" s="7" t="str">
        <f>IF('Used data'!I70="No","",EXP(-11.3408)*POWER(H70,0.7373))</f>
        <v/>
      </c>
      <c r="AH70" s="7" t="str">
        <f>IF('Used data'!I70="No","",EXP(-10.8985)*POWER(H70,0.841))</f>
        <v/>
      </c>
      <c r="AI70" s="7" t="str">
        <f>IF('Used data'!I70="No","",EXP(-12.4273)*POWER(H70,1.0197))</f>
        <v/>
      </c>
      <c r="AJ70" s="9" t="str">
        <f>IF('Used data'!I70="No","",SUM(AD70:AE70)*740934+AG70*29492829+AH70*4654307+AI70*608667)</f>
        <v/>
      </c>
    </row>
    <row r="71" spans="1:36" x14ac:dyDescent="0.3">
      <c r="A71" s="4" t="str">
        <f>IF('Input data'!A77="","",'Input data'!A77)</f>
        <v/>
      </c>
      <c r="B71" s="4" t="str">
        <f>IF('Input data'!B77="","",'Input data'!B77)</f>
        <v/>
      </c>
      <c r="C71" s="4" t="str">
        <f>IF('Input data'!C77="","",'Input data'!C77)</f>
        <v/>
      </c>
      <c r="D71" s="4" t="str">
        <f>IF('Input data'!D77="","",'Input data'!D77)</f>
        <v/>
      </c>
      <c r="E71" s="4" t="str">
        <f>IF('Input data'!E77="","",'Input data'!E77)</f>
        <v/>
      </c>
      <c r="F71" s="4" t="str">
        <f>IF('Input data'!F77="","",'Input data'!F77)</f>
        <v/>
      </c>
      <c r="G71" s="20" t="str">
        <f>IF('Input data'!G77=0,"",'Input data'!G77)</f>
        <v/>
      </c>
      <c r="H71" s="9" t="str">
        <f>IF('Input data'!H77="","",'Input data'!H77)</f>
        <v/>
      </c>
      <c r="I71" s="6" t="str">
        <f>IF('Used data'!I71="No","",IF('Used data'!L71&lt;10,1.1-'Used data'!L71*0.01,IF('Used data'!L71&lt;120,POWER(1.003,'Used data'!L71)/POWER(1.003,10),1.4)))</f>
        <v/>
      </c>
      <c r="J71" s="6" t="str">
        <f>IF('Used data'!I71="No","",IF('Used data'!M71&gt;9,1.41,IF('Used data'!M71&lt;2,0.96+'Used data'!M71*0.02,POWER(1.05,'Used data'!M71)/POWER(1.05,2))))</f>
        <v/>
      </c>
      <c r="K71" s="6" t="str">
        <f>IF('Used data'!I71="No","",IF('Used data'!M71&gt;9,1.15,IF('Used data'!M71&lt;2,0.98+'Used data'!M71*0.01,POWER(1.02,'Used data'!M71)/POWER(1.02,2))))</f>
        <v/>
      </c>
      <c r="L71" s="6" t="str">
        <f>IF('Used data'!I71="No","",IF('Used data'!N71="Partly",0.9,IF('Used data'!N71="Yes",0.75,1)))</f>
        <v/>
      </c>
      <c r="M71" s="6" t="str">
        <f>IF('Used data'!I71="No","",IF('Used data'!N71="Partly",0.97,IF('Used data'!N71="Yes",0.95,1)))</f>
        <v/>
      </c>
      <c r="N71" s="6" t="str">
        <f>IF('Used data'!I71="No","",IF('Used data'!O71&gt;4.25,1.06,IF('Used data'!O71&lt;3.75,1.84-'Used data'!O71*0.24,0.04+'Used data'!O71*0.24)))</f>
        <v/>
      </c>
      <c r="O71" s="6" t="str">
        <f>IF('Used data'!I71="No","",IF('Used data'!P71&gt;1.99,0.81,IF('Used data'!P71&lt;0.2,1.12,1.05-'Used data'!P71*0.1)))</f>
        <v/>
      </c>
      <c r="P71" s="6" t="str">
        <f>IF('Used data'!I71="No","",IF('Used data'!Q71&gt;3,0.96,IF('Used data'!Q71&lt;2,1.12-0.06*'Used data'!Q71,1.08-0.04*'Used data'!Q71)))</f>
        <v/>
      </c>
      <c r="Q71" s="6" t="str">
        <f>IF('Used data'!I71="No","",IF('Used data'!R71="Yes",0.91,1))</f>
        <v/>
      </c>
      <c r="R71" s="6" t="str">
        <f>IF('Used data'!I71="No","",IF('Used data'!R71="Yes",0.96,1))</f>
        <v/>
      </c>
      <c r="S71" s="6" t="str">
        <f>IF('Used data'!I71="No","",IF('Used data'!R71="Yes",0.82,1))</f>
        <v/>
      </c>
      <c r="T71" s="6" t="str">
        <f>IF('Used data'!I71="No","",IF('Used data'!R71="Yes",0.9,1))</f>
        <v/>
      </c>
      <c r="U71" s="6" t="str">
        <f>IF('Used data'!I71="No","",IF('Used data'!R71="Yes",0.93,1))</f>
        <v/>
      </c>
      <c r="V71" s="6" t="str">
        <f>IF('Used data'!I71="No","",IF('Used data'!S71="Yes",0.85,1))</f>
        <v/>
      </c>
      <c r="W71" s="6" t="str">
        <f>IF('Used data'!I71="No","",IF('Used data'!T71&gt;5,1.4,1+0.08*'Used data'!T71))</f>
        <v/>
      </c>
      <c r="X71" s="6" t="str">
        <f>IF('Used data'!I71="No","",IF('Used data'!U71=80,1,POWER((80-0.0058*('Used data'!U71-80)^2+0.2781*('Used data'!U71-80)-0.2343)/80,1.6)))</f>
        <v/>
      </c>
      <c r="Y71" s="6" t="str">
        <f>IF('Used data'!I71="No","",IF('Used data'!U71=80,1,POWER((80-0.0058*('Used data'!U71-80)^2+0.2781*('Used data'!U71-80)-0.2343)/80,1.5)))</f>
        <v/>
      </c>
      <c r="Z71" s="6" t="str">
        <f>IF('Used data'!I71="No","",IF('Used data'!U71=80,1,POWER((80-0.0058*('Used data'!U71-80)^2+0.2781*('Used data'!U71-80)-0.2343)/80,4.6)))</f>
        <v/>
      </c>
      <c r="AA71" s="6" t="str">
        <f>IF('Used data'!I71="No","",IF('Used data'!U71=80,1,POWER((80-0.0058*('Used data'!U71-80)^2+0.2781*('Used data'!U71-80)-0.2343)/80,3.5)))</f>
        <v/>
      </c>
      <c r="AB71" s="6" t="str">
        <f>IF('Used data'!I71="No","",IF('Used data'!U71=80,1,POWER((80-0.0058*('Used data'!U71-80)^2+0.2781*('Used data'!U71-80)-0.2343)/80,1.4)))</f>
        <v/>
      </c>
      <c r="AC71" s="6"/>
      <c r="AD71" s="7" t="str">
        <f>IF('Used data'!I71="No","",EXP(-10.0958)*POWER(H71,0.8138))</f>
        <v/>
      </c>
      <c r="AE71" s="7" t="str">
        <f>IF('Used data'!I71="No","",EXP(-9.9896)*POWER(H71,0.8381))</f>
        <v/>
      </c>
      <c r="AF71" s="7" t="str">
        <f>IF('Used data'!I71="No","",EXP(-12.5826)*POWER(H71,1.148))</f>
        <v/>
      </c>
      <c r="AG71" s="7" t="str">
        <f>IF('Used data'!I71="No","",EXP(-11.3408)*POWER(H71,0.7373))</f>
        <v/>
      </c>
      <c r="AH71" s="7" t="str">
        <f>IF('Used data'!I71="No","",EXP(-10.8985)*POWER(H71,0.841))</f>
        <v/>
      </c>
      <c r="AI71" s="7" t="str">
        <f>IF('Used data'!I71="No","",EXP(-12.4273)*POWER(H71,1.0197))</f>
        <v/>
      </c>
      <c r="AJ71" s="9" t="str">
        <f>IF('Used data'!I71="No","",SUM(AD71:AE71)*740934+AG71*29492829+AH71*4654307+AI71*608667)</f>
        <v/>
      </c>
    </row>
    <row r="72" spans="1:36" x14ac:dyDescent="0.3">
      <c r="A72" s="4" t="str">
        <f>IF('Input data'!A78="","",'Input data'!A78)</f>
        <v/>
      </c>
      <c r="B72" s="4" t="str">
        <f>IF('Input data'!B78="","",'Input data'!B78)</f>
        <v/>
      </c>
      <c r="C72" s="4" t="str">
        <f>IF('Input data'!C78="","",'Input data'!C78)</f>
        <v/>
      </c>
      <c r="D72" s="4" t="str">
        <f>IF('Input data'!D78="","",'Input data'!D78)</f>
        <v/>
      </c>
      <c r="E72" s="4" t="str">
        <f>IF('Input data'!E78="","",'Input data'!E78)</f>
        <v/>
      </c>
      <c r="F72" s="4" t="str">
        <f>IF('Input data'!F78="","",'Input data'!F78)</f>
        <v/>
      </c>
      <c r="G72" s="20" t="str">
        <f>IF('Input data'!G78=0,"",'Input data'!G78)</f>
        <v/>
      </c>
      <c r="H72" s="9" t="str">
        <f>IF('Input data'!H78="","",'Input data'!H78)</f>
        <v/>
      </c>
      <c r="I72" s="6" t="str">
        <f>IF('Used data'!I72="No","",IF('Used data'!L72&lt;10,1.1-'Used data'!L72*0.01,IF('Used data'!L72&lt;120,POWER(1.003,'Used data'!L72)/POWER(1.003,10),1.4)))</f>
        <v/>
      </c>
      <c r="J72" s="6" t="str">
        <f>IF('Used data'!I72="No","",IF('Used data'!M72&gt;9,1.41,IF('Used data'!M72&lt;2,0.96+'Used data'!M72*0.02,POWER(1.05,'Used data'!M72)/POWER(1.05,2))))</f>
        <v/>
      </c>
      <c r="K72" s="6" t="str">
        <f>IF('Used data'!I72="No","",IF('Used data'!M72&gt;9,1.15,IF('Used data'!M72&lt;2,0.98+'Used data'!M72*0.01,POWER(1.02,'Used data'!M72)/POWER(1.02,2))))</f>
        <v/>
      </c>
      <c r="L72" s="6" t="str">
        <f>IF('Used data'!I72="No","",IF('Used data'!N72="Partly",0.9,IF('Used data'!N72="Yes",0.75,1)))</f>
        <v/>
      </c>
      <c r="M72" s="6" t="str">
        <f>IF('Used data'!I72="No","",IF('Used data'!N72="Partly",0.97,IF('Used data'!N72="Yes",0.95,1)))</f>
        <v/>
      </c>
      <c r="N72" s="6" t="str">
        <f>IF('Used data'!I72="No","",IF('Used data'!O72&gt;4.25,1.06,IF('Used data'!O72&lt;3.75,1.84-'Used data'!O72*0.24,0.04+'Used data'!O72*0.24)))</f>
        <v/>
      </c>
      <c r="O72" s="6" t="str">
        <f>IF('Used data'!I72="No","",IF('Used data'!P72&gt;1.99,0.81,IF('Used data'!P72&lt;0.2,1.12,1.05-'Used data'!P72*0.1)))</f>
        <v/>
      </c>
      <c r="P72" s="6" t="str">
        <f>IF('Used data'!I72="No","",IF('Used data'!Q72&gt;3,0.96,IF('Used data'!Q72&lt;2,1.12-0.06*'Used data'!Q72,1.08-0.04*'Used data'!Q72)))</f>
        <v/>
      </c>
      <c r="Q72" s="6" t="str">
        <f>IF('Used data'!I72="No","",IF('Used data'!R72="Yes",0.91,1))</f>
        <v/>
      </c>
      <c r="R72" s="6" t="str">
        <f>IF('Used data'!I72="No","",IF('Used data'!R72="Yes",0.96,1))</f>
        <v/>
      </c>
      <c r="S72" s="6" t="str">
        <f>IF('Used data'!I72="No","",IF('Used data'!R72="Yes",0.82,1))</f>
        <v/>
      </c>
      <c r="T72" s="6" t="str">
        <f>IF('Used data'!I72="No","",IF('Used data'!R72="Yes",0.9,1))</f>
        <v/>
      </c>
      <c r="U72" s="6" t="str">
        <f>IF('Used data'!I72="No","",IF('Used data'!R72="Yes",0.93,1))</f>
        <v/>
      </c>
      <c r="V72" s="6" t="str">
        <f>IF('Used data'!I72="No","",IF('Used data'!S72="Yes",0.85,1))</f>
        <v/>
      </c>
      <c r="W72" s="6" t="str">
        <f>IF('Used data'!I72="No","",IF('Used data'!T72&gt;5,1.4,1+0.08*'Used data'!T72))</f>
        <v/>
      </c>
      <c r="X72" s="6" t="str">
        <f>IF('Used data'!I72="No","",IF('Used data'!U72=80,1,POWER((80-0.0058*('Used data'!U72-80)^2+0.2781*('Used data'!U72-80)-0.2343)/80,1.6)))</f>
        <v/>
      </c>
      <c r="Y72" s="6" t="str">
        <f>IF('Used data'!I72="No","",IF('Used data'!U72=80,1,POWER((80-0.0058*('Used data'!U72-80)^2+0.2781*('Used data'!U72-80)-0.2343)/80,1.5)))</f>
        <v/>
      </c>
      <c r="Z72" s="6" t="str">
        <f>IF('Used data'!I72="No","",IF('Used data'!U72=80,1,POWER((80-0.0058*('Used data'!U72-80)^2+0.2781*('Used data'!U72-80)-0.2343)/80,4.6)))</f>
        <v/>
      </c>
      <c r="AA72" s="6" t="str">
        <f>IF('Used data'!I72="No","",IF('Used data'!U72=80,1,POWER((80-0.0058*('Used data'!U72-80)^2+0.2781*('Used data'!U72-80)-0.2343)/80,3.5)))</f>
        <v/>
      </c>
      <c r="AB72" s="6" t="str">
        <f>IF('Used data'!I72="No","",IF('Used data'!U72=80,1,POWER((80-0.0058*('Used data'!U72-80)^2+0.2781*('Used data'!U72-80)-0.2343)/80,1.4)))</f>
        <v/>
      </c>
      <c r="AC72" s="6"/>
      <c r="AD72" s="7" t="str">
        <f>IF('Used data'!I72="No","",EXP(-10.0958)*POWER(H72,0.8138))</f>
        <v/>
      </c>
      <c r="AE72" s="7" t="str">
        <f>IF('Used data'!I72="No","",EXP(-9.9896)*POWER(H72,0.8381))</f>
        <v/>
      </c>
      <c r="AF72" s="7" t="str">
        <f>IF('Used data'!I72="No","",EXP(-12.5826)*POWER(H72,1.148))</f>
        <v/>
      </c>
      <c r="AG72" s="7" t="str">
        <f>IF('Used data'!I72="No","",EXP(-11.3408)*POWER(H72,0.7373))</f>
        <v/>
      </c>
      <c r="AH72" s="7" t="str">
        <f>IF('Used data'!I72="No","",EXP(-10.8985)*POWER(H72,0.841))</f>
        <v/>
      </c>
      <c r="AI72" s="7" t="str">
        <f>IF('Used data'!I72="No","",EXP(-12.4273)*POWER(H72,1.0197))</f>
        <v/>
      </c>
      <c r="AJ72" s="9" t="str">
        <f>IF('Used data'!I72="No","",SUM(AD72:AE72)*740934+AG72*29492829+AH72*4654307+AI72*608667)</f>
        <v/>
      </c>
    </row>
    <row r="73" spans="1:36" x14ac:dyDescent="0.3">
      <c r="A73" s="4" t="str">
        <f>IF('Input data'!A79="","",'Input data'!A79)</f>
        <v/>
      </c>
      <c r="B73" s="4" t="str">
        <f>IF('Input data'!B79="","",'Input data'!B79)</f>
        <v/>
      </c>
      <c r="C73" s="4" t="str">
        <f>IF('Input data'!C79="","",'Input data'!C79)</f>
        <v/>
      </c>
      <c r="D73" s="4" t="str">
        <f>IF('Input data'!D79="","",'Input data'!D79)</f>
        <v/>
      </c>
      <c r="E73" s="4" t="str">
        <f>IF('Input data'!E79="","",'Input data'!E79)</f>
        <v/>
      </c>
      <c r="F73" s="4" t="str">
        <f>IF('Input data'!F79="","",'Input data'!F79)</f>
        <v/>
      </c>
      <c r="G73" s="20" t="str">
        <f>IF('Input data'!G79=0,"",'Input data'!G79)</f>
        <v/>
      </c>
      <c r="H73" s="9" t="str">
        <f>IF('Input data'!H79="","",'Input data'!H79)</f>
        <v/>
      </c>
      <c r="I73" s="6" t="str">
        <f>IF('Used data'!I73="No","",IF('Used data'!L73&lt;10,1.1-'Used data'!L73*0.01,IF('Used data'!L73&lt;120,POWER(1.003,'Used data'!L73)/POWER(1.003,10),1.4)))</f>
        <v/>
      </c>
      <c r="J73" s="6" t="str">
        <f>IF('Used data'!I73="No","",IF('Used data'!M73&gt;9,1.41,IF('Used data'!M73&lt;2,0.96+'Used data'!M73*0.02,POWER(1.05,'Used data'!M73)/POWER(1.05,2))))</f>
        <v/>
      </c>
      <c r="K73" s="6" t="str">
        <f>IF('Used data'!I73="No","",IF('Used data'!M73&gt;9,1.15,IF('Used data'!M73&lt;2,0.98+'Used data'!M73*0.01,POWER(1.02,'Used data'!M73)/POWER(1.02,2))))</f>
        <v/>
      </c>
      <c r="L73" s="6" t="str">
        <f>IF('Used data'!I73="No","",IF('Used data'!N73="Partly",0.9,IF('Used data'!N73="Yes",0.75,1)))</f>
        <v/>
      </c>
      <c r="M73" s="6" t="str">
        <f>IF('Used data'!I73="No","",IF('Used data'!N73="Partly",0.97,IF('Used data'!N73="Yes",0.95,1)))</f>
        <v/>
      </c>
      <c r="N73" s="6" t="str">
        <f>IF('Used data'!I73="No","",IF('Used data'!O73&gt;4.25,1.06,IF('Used data'!O73&lt;3.75,1.84-'Used data'!O73*0.24,0.04+'Used data'!O73*0.24)))</f>
        <v/>
      </c>
      <c r="O73" s="6" t="str">
        <f>IF('Used data'!I73="No","",IF('Used data'!P73&gt;1.99,0.81,IF('Used data'!P73&lt;0.2,1.12,1.05-'Used data'!P73*0.1)))</f>
        <v/>
      </c>
      <c r="P73" s="6" t="str">
        <f>IF('Used data'!I73="No","",IF('Used data'!Q73&gt;3,0.96,IF('Used data'!Q73&lt;2,1.12-0.06*'Used data'!Q73,1.08-0.04*'Used data'!Q73)))</f>
        <v/>
      </c>
      <c r="Q73" s="6" t="str">
        <f>IF('Used data'!I73="No","",IF('Used data'!R73="Yes",0.91,1))</f>
        <v/>
      </c>
      <c r="R73" s="6" t="str">
        <f>IF('Used data'!I73="No","",IF('Used data'!R73="Yes",0.96,1))</f>
        <v/>
      </c>
      <c r="S73" s="6" t="str">
        <f>IF('Used data'!I73="No","",IF('Used data'!R73="Yes",0.82,1))</f>
        <v/>
      </c>
      <c r="T73" s="6" t="str">
        <f>IF('Used data'!I73="No","",IF('Used data'!R73="Yes",0.9,1))</f>
        <v/>
      </c>
      <c r="U73" s="6" t="str">
        <f>IF('Used data'!I73="No","",IF('Used data'!R73="Yes",0.93,1))</f>
        <v/>
      </c>
      <c r="V73" s="6" t="str">
        <f>IF('Used data'!I73="No","",IF('Used data'!S73="Yes",0.85,1))</f>
        <v/>
      </c>
      <c r="W73" s="6" t="str">
        <f>IF('Used data'!I73="No","",IF('Used data'!T73&gt;5,1.4,1+0.08*'Used data'!T73))</f>
        <v/>
      </c>
      <c r="X73" s="6" t="str">
        <f>IF('Used data'!I73="No","",IF('Used data'!U73=80,1,POWER((80-0.0058*('Used data'!U73-80)^2+0.2781*('Used data'!U73-80)-0.2343)/80,1.6)))</f>
        <v/>
      </c>
      <c r="Y73" s="6" t="str">
        <f>IF('Used data'!I73="No","",IF('Used data'!U73=80,1,POWER((80-0.0058*('Used data'!U73-80)^2+0.2781*('Used data'!U73-80)-0.2343)/80,1.5)))</f>
        <v/>
      </c>
      <c r="Z73" s="6" t="str">
        <f>IF('Used data'!I73="No","",IF('Used data'!U73=80,1,POWER((80-0.0058*('Used data'!U73-80)^2+0.2781*('Used data'!U73-80)-0.2343)/80,4.6)))</f>
        <v/>
      </c>
      <c r="AA73" s="6" t="str">
        <f>IF('Used data'!I73="No","",IF('Used data'!U73=80,1,POWER((80-0.0058*('Used data'!U73-80)^2+0.2781*('Used data'!U73-80)-0.2343)/80,3.5)))</f>
        <v/>
      </c>
      <c r="AB73" s="6" t="str">
        <f>IF('Used data'!I73="No","",IF('Used data'!U73=80,1,POWER((80-0.0058*('Used data'!U73-80)^2+0.2781*('Used data'!U73-80)-0.2343)/80,1.4)))</f>
        <v/>
      </c>
      <c r="AC73" s="6"/>
      <c r="AD73" s="7" t="str">
        <f>IF('Used data'!I73="No","",EXP(-10.0958)*POWER(H73,0.8138))</f>
        <v/>
      </c>
      <c r="AE73" s="7" t="str">
        <f>IF('Used data'!I73="No","",EXP(-9.9896)*POWER(H73,0.8381))</f>
        <v/>
      </c>
      <c r="AF73" s="7" t="str">
        <f>IF('Used data'!I73="No","",EXP(-12.5826)*POWER(H73,1.148))</f>
        <v/>
      </c>
      <c r="AG73" s="7" t="str">
        <f>IF('Used data'!I73="No","",EXP(-11.3408)*POWER(H73,0.7373))</f>
        <v/>
      </c>
      <c r="AH73" s="7" t="str">
        <f>IF('Used data'!I73="No","",EXP(-10.8985)*POWER(H73,0.841))</f>
        <v/>
      </c>
      <c r="AI73" s="7" t="str">
        <f>IF('Used data'!I73="No","",EXP(-12.4273)*POWER(H73,1.0197))</f>
        <v/>
      </c>
      <c r="AJ73" s="9" t="str">
        <f>IF('Used data'!I73="No","",SUM(AD73:AE73)*740934+AG73*29492829+AH73*4654307+AI73*608667)</f>
        <v/>
      </c>
    </row>
    <row r="74" spans="1:36" x14ac:dyDescent="0.3">
      <c r="A74" s="4" t="str">
        <f>IF('Input data'!A80="","",'Input data'!A80)</f>
        <v/>
      </c>
      <c r="B74" s="4" t="str">
        <f>IF('Input data'!B80="","",'Input data'!B80)</f>
        <v/>
      </c>
      <c r="C74" s="4" t="str">
        <f>IF('Input data'!C80="","",'Input data'!C80)</f>
        <v/>
      </c>
      <c r="D74" s="4" t="str">
        <f>IF('Input data'!D80="","",'Input data'!D80)</f>
        <v/>
      </c>
      <c r="E74" s="4" t="str">
        <f>IF('Input data'!E80="","",'Input data'!E80)</f>
        <v/>
      </c>
      <c r="F74" s="4" t="str">
        <f>IF('Input data'!F80="","",'Input data'!F80)</f>
        <v/>
      </c>
      <c r="G74" s="20" t="str">
        <f>IF('Input data'!G80=0,"",'Input data'!G80)</f>
        <v/>
      </c>
      <c r="H74" s="9" t="str">
        <f>IF('Input data'!H80="","",'Input data'!H80)</f>
        <v/>
      </c>
      <c r="I74" s="6" t="str">
        <f>IF('Used data'!I74="No","",IF('Used data'!L74&lt;10,1.1-'Used data'!L74*0.01,IF('Used data'!L74&lt;120,POWER(1.003,'Used data'!L74)/POWER(1.003,10),1.4)))</f>
        <v/>
      </c>
      <c r="J74" s="6" t="str">
        <f>IF('Used data'!I74="No","",IF('Used data'!M74&gt;9,1.41,IF('Used data'!M74&lt;2,0.96+'Used data'!M74*0.02,POWER(1.05,'Used data'!M74)/POWER(1.05,2))))</f>
        <v/>
      </c>
      <c r="K74" s="6" t="str">
        <f>IF('Used data'!I74="No","",IF('Used data'!M74&gt;9,1.15,IF('Used data'!M74&lt;2,0.98+'Used data'!M74*0.01,POWER(1.02,'Used data'!M74)/POWER(1.02,2))))</f>
        <v/>
      </c>
      <c r="L74" s="6" t="str">
        <f>IF('Used data'!I74="No","",IF('Used data'!N74="Partly",0.9,IF('Used data'!N74="Yes",0.75,1)))</f>
        <v/>
      </c>
      <c r="M74" s="6" t="str">
        <f>IF('Used data'!I74="No","",IF('Used data'!N74="Partly",0.97,IF('Used data'!N74="Yes",0.95,1)))</f>
        <v/>
      </c>
      <c r="N74" s="6" t="str">
        <f>IF('Used data'!I74="No","",IF('Used data'!O74&gt;4.25,1.06,IF('Used data'!O74&lt;3.75,1.84-'Used data'!O74*0.24,0.04+'Used data'!O74*0.24)))</f>
        <v/>
      </c>
      <c r="O74" s="6" t="str">
        <f>IF('Used data'!I74="No","",IF('Used data'!P74&gt;1.99,0.81,IF('Used data'!P74&lt;0.2,1.12,1.05-'Used data'!P74*0.1)))</f>
        <v/>
      </c>
      <c r="P74" s="6" t="str">
        <f>IF('Used data'!I74="No","",IF('Used data'!Q74&gt;3,0.96,IF('Used data'!Q74&lt;2,1.12-0.06*'Used data'!Q74,1.08-0.04*'Used data'!Q74)))</f>
        <v/>
      </c>
      <c r="Q74" s="6" t="str">
        <f>IF('Used data'!I74="No","",IF('Used data'!R74="Yes",0.91,1))</f>
        <v/>
      </c>
      <c r="R74" s="6" t="str">
        <f>IF('Used data'!I74="No","",IF('Used data'!R74="Yes",0.96,1))</f>
        <v/>
      </c>
      <c r="S74" s="6" t="str">
        <f>IF('Used data'!I74="No","",IF('Used data'!R74="Yes",0.82,1))</f>
        <v/>
      </c>
      <c r="T74" s="6" t="str">
        <f>IF('Used data'!I74="No","",IF('Used data'!R74="Yes",0.9,1))</f>
        <v/>
      </c>
      <c r="U74" s="6" t="str">
        <f>IF('Used data'!I74="No","",IF('Used data'!R74="Yes",0.93,1))</f>
        <v/>
      </c>
      <c r="V74" s="6" t="str">
        <f>IF('Used data'!I74="No","",IF('Used data'!S74="Yes",0.85,1))</f>
        <v/>
      </c>
      <c r="W74" s="6" t="str">
        <f>IF('Used data'!I74="No","",IF('Used data'!T74&gt;5,1.4,1+0.08*'Used data'!T74))</f>
        <v/>
      </c>
      <c r="X74" s="6" t="str">
        <f>IF('Used data'!I74="No","",IF('Used data'!U74=80,1,POWER((80-0.0058*('Used data'!U74-80)^2+0.2781*('Used data'!U74-80)-0.2343)/80,1.6)))</f>
        <v/>
      </c>
      <c r="Y74" s="6" t="str">
        <f>IF('Used data'!I74="No","",IF('Used data'!U74=80,1,POWER((80-0.0058*('Used data'!U74-80)^2+0.2781*('Used data'!U74-80)-0.2343)/80,1.5)))</f>
        <v/>
      </c>
      <c r="Z74" s="6" t="str">
        <f>IF('Used data'!I74="No","",IF('Used data'!U74=80,1,POWER((80-0.0058*('Used data'!U74-80)^2+0.2781*('Used data'!U74-80)-0.2343)/80,4.6)))</f>
        <v/>
      </c>
      <c r="AA74" s="6" t="str">
        <f>IF('Used data'!I74="No","",IF('Used data'!U74=80,1,POWER((80-0.0058*('Used data'!U74-80)^2+0.2781*('Used data'!U74-80)-0.2343)/80,3.5)))</f>
        <v/>
      </c>
      <c r="AB74" s="6" t="str">
        <f>IF('Used data'!I74="No","",IF('Used data'!U74=80,1,POWER((80-0.0058*('Used data'!U74-80)^2+0.2781*('Used data'!U74-80)-0.2343)/80,1.4)))</f>
        <v/>
      </c>
      <c r="AC74" s="6"/>
      <c r="AD74" s="7" t="str">
        <f>IF('Used data'!I74="No","",EXP(-10.0958)*POWER(H74,0.8138))</f>
        <v/>
      </c>
      <c r="AE74" s="7" t="str">
        <f>IF('Used data'!I74="No","",EXP(-9.9896)*POWER(H74,0.8381))</f>
        <v/>
      </c>
      <c r="AF74" s="7" t="str">
        <f>IF('Used data'!I74="No","",EXP(-12.5826)*POWER(H74,1.148))</f>
        <v/>
      </c>
      <c r="AG74" s="7" t="str">
        <f>IF('Used data'!I74="No","",EXP(-11.3408)*POWER(H74,0.7373))</f>
        <v/>
      </c>
      <c r="AH74" s="7" t="str">
        <f>IF('Used data'!I74="No","",EXP(-10.8985)*POWER(H74,0.841))</f>
        <v/>
      </c>
      <c r="AI74" s="7" t="str">
        <f>IF('Used data'!I74="No","",EXP(-12.4273)*POWER(H74,1.0197))</f>
        <v/>
      </c>
      <c r="AJ74" s="9" t="str">
        <f>IF('Used data'!I74="No","",SUM(AD74:AE74)*740934+AG74*29492829+AH74*4654307+AI74*608667)</f>
        <v/>
      </c>
    </row>
    <row r="75" spans="1:36" x14ac:dyDescent="0.3">
      <c r="A75" s="4" t="str">
        <f>IF('Input data'!A81="","",'Input data'!A81)</f>
        <v/>
      </c>
      <c r="B75" s="4" t="str">
        <f>IF('Input data'!B81="","",'Input data'!B81)</f>
        <v/>
      </c>
      <c r="C75" s="4" t="str">
        <f>IF('Input data'!C81="","",'Input data'!C81)</f>
        <v/>
      </c>
      <c r="D75" s="4" t="str">
        <f>IF('Input data'!D81="","",'Input data'!D81)</f>
        <v/>
      </c>
      <c r="E75" s="4" t="str">
        <f>IF('Input data'!E81="","",'Input data'!E81)</f>
        <v/>
      </c>
      <c r="F75" s="4" t="str">
        <f>IF('Input data'!F81="","",'Input data'!F81)</f>
        <v/>
      </c>
      <c r="G75" s="20" t="str">
        <f>IF('Input data'!G81=0,"",'Input data'!G81)</f>
        <v/>
      </c>
      <c r="H75" s="9" t="str">
        <f>IF('Input data'!H81="","",'Input data'!H81)</f>
        <v/>
      </c>
      <c r="I75" s="6" t="str">
        <f>IF('Used data'!I75="No","",IF('Used data'!L75&lt;10,1.1-'Used data'!L75*0.01,IF('Used data'!L75&lt;120,POWER(1.003,'Used data'!L75)/POWER(1.003,10),1.4)))</f>
        <v/>
      </c>
      <c r="J75" s="6" t="str">
        <f>IF('Used data'!I75="No","",IF('Used data'!M75&gt;9,1.41,IF('Used data'!M75&lt;2,0.96+'Used data'!M75*0.02,POWER(1.05,'Used data'!M75)/POWER(1.05,2))))</f>
        <v/>
      </c>
      <c r="K75" s="6" t="str">
        <f>IF('Used data'!I75="No","",IF('Used data'!M75&gt;9,1.15,IF('Used data'!M75&lt;2,0.98+'Used data'!M75*0.01,POWER(1.02,'Used data'!M75)/POWER(1.02,2))))</f>
        <v/>
      </c>
      <c r="L75" s="6" t="str">
        <f>IF('Used data'!I75="No","",IF('Used data'!N75="Partly",0.9,IF('Used data'!N75="Yes",0.75,1)))</f>
        <v/>
      </c>
      <c r="M75" s="6" t="str">
        <f>IF('Used data'!I75="No","",IF('Used data'!N75="Partly",0.97,IF('Used data'!N75="Yes",0.95,1)))</f>
        <v/>
      </c>
      <c r="N75" s="6" t="str">
        <f>IF('Used data'!I75="No","",IF('Used data'!O75&gt;4.25,1.06,IF('Used data'!O75&lt;3.75,1.84-'Used data'!O75*0.24,0.04+'Used data'!O75*0.24)))</f>
        <v/>
      </c>
      <c r="O75" s="6" t="str">
        <f>IF('Used data'!I75="No","",IF('Used data'!P75&gt;1.99,0.81,IF('Used data'!P75&lt;0.2,1.12,1.05-'Used data'!P75*0.1)))</f>
        <v/>
      </c>
      <c r="P75" s="6" t="str">
        <f>IF('Used data'!I75="No","",IF('Used data'!Q75&gt;3,0.96,IF('Used data'!Q75&lt;2,1.12-0.06*'Used data'!Q75,1.08-0.04*'Used data'!Q75)))</f>
        <v/>
      </c>
      <c r="Q75" s="6" t="str">
        <f>IF('Used data'!I75="No","",IF('Used data'!R75="Yes",0.91,1))</f>
        <v/>
      </c>
      <c r="R75" s="6" t="str">
        <f>IF('Used data'!I75="No","",IF('Used data'!R75="Yes",0.96,1))</f>
        <v/>
      </c>
      <c r="S75" s="6" t="str">
        <f>IF('Used data'!I75="No","",IF('Used data'!R75="Yes",0.82,1))</f>
        <v/>
      </c>
      <c r="T75" s="6" t="str">
        <f>IF('Used data'!I75="No","",IF('Used data'!R75="Yes",0.9,1))</f>
        <v/>
      </c>
      <c r="U75" s="6" t="str">
        <f>IF('Used data'!I75="No","",IF('Used data'!R75="Yes",0.93,1))</f>
        <v/>
      </c>
      <c r="V75" s="6" t="str">
        <f>IF('Used data'!I75="No","",IF('Used data'!S75="Yes",0.85,1))</f>
        <v/>
      </c>
      <c r="W75" s="6" t="str">
        <f>IF('Used data'!I75="No","",IF('Used data'!T75&gt;5,1.4,1+0.08*'Used data'!T75))</f>
        <v/>
      </c>
      <c r="X75" s="6" t="str">
        <f>IF('Used data'!I75="No","",IF('Used data'!U75=80,1,POWER((80-0.0058*('Used data'!U75-80)^2+0.2781*('Used data'!U75-80)-0.2343)/80,1.6)))</f>
        <v/>
      </c>
      <c r="Y75" s="6" t="str">
        <f>IF('Used data'!I75="No","",IF('Used data'!U75=80,1,POWER((80-0.0058*('Used data'!U75-80)^2+0.2781*('Used data'!U75-80)-0.2343)/80,1.5)))</f>
        <v/>
      </c>
      <c r="Z75" s="6" t="str">
        <f>IF('Used data'!I75="No","",IF('Used data'!U75=80,1,POWER((80-0.0058*('Used data'!U75-80)^2+0.2781*('Used data'!U75-80)-0.2343)/80,4.6)))</f>
        <v/>
      </c>
      <c r="AA75" s="6" t="str">
        <f>IF('Used data'!I75="No","",IF('Used data'!U75=80,1,POWER((80-0.0058*('Used data'!U75-80)^2+0.2781*('Used data'!U75-80)-0.2343)/80,3.5)))</f>
        <v/>
      </c>
      <c r="AB75" s="6" t="str">
        <f>IF('Used data'!I75="No","",IF('Used data'!U75=80,1,POWER((80-0.0058*('Used data'!U75-80)^2+0.2781*('Used data'!U75-80)-0.2343)/80,1.4)))</f>
        <v/>
      </c>
      <c r="AC75" s="6"/>
      <c r="AD75" s="7" t="str">
        <f>IF('Used data'!I75="No","",EXP(-10.0958)*POWER(H75,0.8138))</f>
        <v/>
      </c>
      <c r="AE75" s="7" t="str">
        <f>IF('Used data'!I75="No","",EXP(-9.9896)*POWER(H75,0.8381))</f>
        <v/>
      </c>
      <c r="AF75" s="7" t="str">
        <f>IF('Used data'!I75="No","",EXP(-12.5826)*POWER(H75,1.148))</f>
        <v/>
      </c>
      <c r="AG75" s="7" t="str">
        <f>IF('Used data'!I75="No","",EXP(-11.3408)*POWER(H75,0.7373))</f>
        <v/>
      </c>
      <c r="AH75" s="7" t="str">
        <f>IF('Used data'!I75="No","",EXP(-10.8985)*POWER(H75,0.841))</f>
        <v/>
      </c>
      <c r="AI75" s="7" t="str">
        <f>IF('Used data'!I75="No","",EXP(-12.4273)*POWER(H75,1.0197))</f>
        <v/>
      </c>
      <c r="AJ75" s="9" t="str">
        <f>IF('Used data'!I75="No","",SUM(AD75:AE75)*740934+AG75*29492829+AH75*4654307+AI75*608667)</f>
        <v/>
      </c>
    </row>
    <row r="76" spans="1:36" x14ac:dyDescent="0.3">
      <c r="A76" s="4" t="str">
        <f>IF('Input data'!A82="","",'Input data'!A82)</f>
        <v/>
      </c>
      <c r="B76" s="4" t="str">
        <f>IF('Input data'!B82="","",'Input data'!B82)</f>
        <v/>
      </c>
      <c r="C76" s="4" t="str">
        <f>IF('Input data'!C82="","",'Input data'!C82)</f>
        <v/>
      </c>
      <c r="D76" s="4" t="str">
        <f>IF('Input data'!D82="","",'Input data'!D82)</f>
        <v/>
      </c>
      <c r="E76" s="4" t="str">
        <f>IF('Input data'!E82="","",'Input data'!E82)</f>
        <v/>
      </c>
      <c r="F76" s="4" t="str">
        <f>IF('Input data'!F82="","",'Input data'!F82)</f>
        <v/>
      </c>
      <c r="G76" s="20" t="str">
        <f>IF('Input data'!G82=0,"",'Input data'!G82)</f>
        <v/>
      </c>
      <c r="H76" s="9" t="str">
        <f>IF('Input data'!H82="","",'Input data'!H82)</f>
        <v/>
      </c>
      <c r="I76" s="6" t="str">
        <f>IF('Used data'!I76="No","",IF('Used data'!L76&lt;10,1.1-'Used data'!L76*0.01,IF('Used data'!L76&lt;120,POWER(1.003,'Used data'!L76)/POWER(1.003,10),1.4)))</f>
        <v/>
      </c>
      <c r="J76" s="6" t="str">
        <f>IF('Used data'!I76="No","",IF('Used data'!M76&gt;9,1.41,IF('Used data'!M76&lt;2,0.96+'Used data'!M76*0.02,POWER(1.05,'Used data'!M76)/POWER(1.05,2))))</f>
        <v/>
      </c>
      <c r="K76" s="6" t="str">
        <f>IF('Used data'!I76="No","",IF('Used data'!M76&gt;9,1.15,IF('Used data'!M76&lt;2,0.98+'Used data'!M76*0.01,POWER(1.02,'Used data'!M76)/POWER(1.02,2))))</f>
        <v/>
      </c>
      <c r="L76" s="6" t="str">
        <f>IF('Used data'!I76="No","",IF('Used data'!N76="Partly",0.9,IF('Used data'!N76="Yes",0.75,1)))</f>
        <v/>
      </c>
      <c r="M76" s="6" t="str">
        <f>IF('Used data'!I76="No","",IF('Used data'!N76="Partly",0.97,IF('Used data'!N76="Yes",0.95,1)))</f>
        <v/>
      </c>
      <c r="N76" s="6" t="str">
        <f>IF('Used data'!I76="No","",IF('Used data'!O76&gt;4.25,1.06,IF('Used data'!O76&lt;3.75,1.84-'Used data'!O76*0.24,0.04+'Used data'!O76*0.24)))</f>
        <v/>
      </c>
      <c r="O76" s="6" t="str">
        <f>IF('Used data'!I76="No","",IF('Used data'!P76&gt;1.99,0.81,IF('Used data'!P76&lt;0.2,1.12,1.05-'Used data'!P76*0.1)))</f>
        <v/>
      </c>
      <c r="P76" s="6" t="str">
        <f>IF('Used data'!I76="No","",IF('Used data'!Q76&gt;3,0.96,IF('Used data'!Q76&lt;2,1.12-0.06*'Used data'!Q76,1.08-0.04*'Used data'!Q76)))</f>
        <v/>
      </c>
      <c r="Q76" s="6" t="str">
        <f>IF('Used data'!I76="No","",IF('Used data'!R76="Yes",0.91,1))</f>
        <v/>
      </c>
      <c r="R76" s="6" t="str">
        <f>IF('Used data'!I76="No","",IF('Used data'!R76="Yes",0.96,1))</f>
        <v/>
      </c>
      <c r="S76" s="6" t="str">
        <f>IF('Used data'!I76="No","",IF('Used data'!R76="Yes",0.82,1))</f>
        <v/>
      </c>
      <c r="T76" s="6" t="str">
        <f>IF('Used data'!I76="No","",IF('Used data'!R76="Yes",0.9,1))</f>
        <v/>
      </c>
      <c r="U76" s="6" t="str">
        <f>IF('Used data'!I76="No","",IF('Used data'!R76="Yes",0.93,1))</f>
        <v/>
      </c>
      <c r="V76" s="6" t="str">
        <f>IF('Used data'!I76="No","",IF('Used data'!S76="Yes",0.85,1))</f>
        <v/>
      </c>
      <c r="W76" s="6" t="str">
        <f>IF('Used data'!I76="No","",IF('Used data'!T76&gt;5,1.4,1+0.08*'Used data'!T76))</f>
        <v/>
      </c>
      <c r="X76" s="6" t="str">
        <f>IF('Used data'!I76="No","",IF('Used data'!U76=80,1,POWER((80-0.0058*('Used data'!U76-80)^2+0.2781*('Used data'!U76-80)-0.2343)/80,1.6)))</f>
        <v/>
      </c>
      <c r="Y76" s="6" t="str">
        <f>IF('Used data'!I76="No","",IF('Used data'!U76=80,1,POWER((80-0.0058*('Used data'!U76-80)^2+0.2781*('Used data'!U76-80)-0.2343)/80,1.5)))</f>
        <v/>
      </c>
      <c r="Z76" s="6" t="str">
        <f>IF('Used data'!I76="No","",IF('Used data'!U76=80,1,POWER((80-0.0058*('Used data'!U76-80)^2+0.2781*('Used data'!U76-80)-0.2343)/80,4.6)))</f>
        <v/>
      </c>
      <c r="AA76" s="6" t="str">
        <f>IF('Used data'!I76="No","",IF('Used data'!U76=80,1,POWER((80-0.0058*('Used data'!U76-80)^2+0.2781*('Used data'!U76-80)-0.2343)/80,3.5)))</f>
        <v/>
      </c>
      <c r="AB76" s="6" t="str">
        <f>IF('Used data'!I76="No","",IF('Used data'!U76=80,1,POWER((80-0.0058*('Used data'!U76-80)^2+0.2781*('Used data'!U76-80)-0.2343)/80,1.4)))</f>
        <v/>
      </c>
      <c r="AC76" s="6"/>
      <c r="AD76" s="7" t="str">
        <f>IF('Used data'!I76="No","",EXP(-10.0958)*POWER(H76,0.8138))</f>
        <v/>
      </c>
      <c r="AE76" s="7" t="str">
        <f>IF('Used data'!I76="No","",EXP(-9.9896)*POWER(H76,0.8381))</f>
        <v/>
      </c>
      <c r="AF76" s="7" t="str">
        <f>IF('Used data'!I76="No","",EXP(-12.5826)*POWER(H76,1.148))</f>
        <v/>
      </c>
      <c r="AG76" s="7" t="str">
        <f>IF('Used data'!I76="No","",EXP(-11.3408)*POWER(H76,0.7373))</f>
        <v/>
      </c>
      <c r="AH76" s="7" t="str">
        <f>IF('Used data'!I76="No","",EXP(-10.8985)*POWER(H76,0.841))</f>
        <v/>
      </c>
      <c r="AI76" s="7" t="str">
        <f>IF('Used data'!I76="No","",EXP(-12.4273)*POWER(H76,1.0197))</f>
        <v/>
      </c>
      <c r="AJ76" s="9" t="str">
        <f>IF('Used data'!I76="No","",SUM(AD76:AE76)*740934+AG76*29492829+AH76*4654307+AI76*608667)</f>
        <v/>
      </c>
    </row>
    <row r="77" spans="1:36" x14ac:dyDescent="0.3">
      <c r="A77" s="4" t="str">
        <f>IF('Input data'!A83="","",'Input data'!A83)</f>
        <v/>
      </c>
      <c r="B77" s="4" t="str">
        <f>IF('Input data'!B83="","",'Input data'!B83)</f>
        <v/>
      </c>
      <c r="C77" s="4" t="str">
        <f>IF('Input data'!C83="","",'Input data'!C83)</f>
        <v/>
      </c>
      <c r="D77" s="4" t="str">
        <f>IF('Input data'!D83="","",'Input data'!D83)</f>
        <v/>
      </c>
      <c r="E77" s="4" t="str">
        <f>IF('Input data'!E83="","",'Input data'!E83)</f>
        <v/>
      </c>
      <c r="F77" s="4" t="str">
        <f>IF('Input data'!F83="","",'Input data'!F83)</f>
        <v/>
      </c>
      <c r="G77" s="20" t="str">
        <f>IF('Input data'!G83=0,"",'Input data'!G83)</f>
        <v/>
      </c>
      <c r="H77" s="9" t="str">
        <f>IF('Input data'!H83="","",'Input data'!H83)</f>
        <v/>
      </c>
      <c r="I77" s="6" t="str">
        <f>IF('Used data'!I77="No","",IF('Used data'!L77&lt;10,1.1-'Used data'!L77*0.01,IF('Used data'!L77&lt;120,POWER(1.003,'Used data'!L77)/POWER(1.003,10),1.4)))</f>
        <v/>
      </c>
      <c r="J77" s="6" t="str">
        <f>IF('Used data'!I77="No","",IF('Used data'!M77&gt;9,1.41,IF('Used data'!M77&lt;2,0.96+'Used data'!M77*0.02,POWER(1.05,'Used data'!M77)/POWER(1.05,2))))</f>
        <v/>
      </c>
      <c r="K77" s="6" t="str">
        <f>IF('Used data'!I77="No","",IF('Used data'!M77&gt;9,1.15,IF('Used data'!M77&lt;2,0.98+'Used data'!M77*0.01,POWER(1.02,'Used data'!M77)/POWER(1.02,2))))</f>
        <v/>
      </c>
      <c r="L77" s="6" t="str">
        <f>IF('Used data'!I77="No","",IF('Used data'!N77="Partly",0.9,IF('Used data'!N77="Yes",0.75,1)))</f>
        <v/>
      </c>
      <c r="M77" s="6" t="str">
        <f>IF('Used data'!I77="No","",IF('Used data'!N77="Partly",0.97,IF('Used data'!N77="Yes",0.95,1)))</f>
        <v/>
      </c>
      <c r="N77" s="6" t="str">
        <f>IF('Used data'!I77="No","",IF('Used data'!O77&gt;4.25,1.06,IF('Used data'!O77&lt;3.75,1.84-'Used data'!O77*0.24,0.04+'Used data'!O77*0.24)))</f>
        <v/>
      </c>
      <c r="O77" s="6" t="str">
        <f>IF('Used data'!I77="No","",IF('Used data'!P77&gt;1.99,0.81,IF('Used data'!P77&lt;0.2,1.12,1.05-'Used data'!P77*0.1)))</f>
        <v/>
      </c>
      <c r="P77" s="6" t="str">
        <f>IF('Used data'!I77="No","",IF('Used data'!Q77&gt;3,0.96,IF('Used data'!Q77&lt;2,1.12-0.06*'Used data'!Q77,1.08-0.04*'Used data'!Q77)))</f>
        <v/>
      </c>
      <c r="Q77" s="6" t="str">
        <f>IF('Used data'!I77="No","",IF('Used data'!R77="Yes",0.91,1))</f>
        <v/>
      </c>
      <c r="R77" s="6" t="str">
        <f>IF('Used data'!I77="No","",IF('Used data'!R77="Yes",0.96,1))</f>
        <v/>
      </c>
      <c r="S77" s="6" t="str">
        <f>IF('Used data'!I77="No","",IF('Used data'!R77="Yes",0.82,1))</f>
        <v/>
      </c>
      <c r="T77" s="6" t="str">
        <f>IF('Used data'!I77="No","",IF('Used data'!R77="Yes",0.9,1))</f>
        <v/>
      </c>
      <c r="U77" s="6" t="str">
        <f>IF('Used data'!I77="No","",IF('Used data'!R77="Yes",0.93,1))</f>
        <v/>
      </c>
      <c r="V77" s="6" t="str">
        <f>IF('Used data'!I77="No","",IF('Used data'!S77="Yes",0.85,1))</f>
        <v/>
      </c>
      <c r="W77" s="6" t="str">
        <f>IF('Used data'!I77="No","",IF('Used data'!T77&gt;5,1.4,1+0.08*'Used data'!T77))</f>
        <v/>
      </c>
      <c r="X77" s="6" t="str">
        <f>IF('Used data'!I77="No","",IF('Used data'!U77=80,1,POWER((80-0.0058*('Used data'!U77-80)^2+0.2781*('Used data'!U77-80)-0.2343)/80,1.6)))</f>
        <v/>
      </c>
      <c r="Y77" s="6" t="str">
        <f>IF('Used data'!I77="No","",IF('Used data'!U77=80,1,POWER((80-0.0058*('Used data'!U77-80)^2+0.2781*('Used data'!U77-80)-0.2343)/80,1.5)))</f>
        <v/>
      </c>
      <c r="Z77" s="6" t="str">
        <f>IF('Used data'!I77="No","",IF('Used data'!U77=80,1,POWER((80-0.0058*('Used data'!U77-80)^2+0.2781*('Used data'!U77-80)-0.2343)/80,4.6)))</f>
        <v/>
      </c>
      <c r="AA77" s="6" t="str">
        <f>IF('Used data'!I77="No","",IF('Used data'!U77=80,1,POWER((80-0.0058*('Used data'!U77-80)^2+0.2781*('Used data'!U77-80)-0.2343)/80,3.5)))</f>
        <v/>
      </c>
      <c r="AB77" s="6" t="str">
        <f>IF('Used data'!I77="No","",IF('Used data'!U77=80,1,POWER((80-0.0058*('Used data'!U77-80)^2+0.2781*('Used data'!U77-80)-0.2343)/80,1.4)))</f>
        <v/>
      </c>
      <c r="AC77" s="6"/>
      <c r="AD77" s="7" t="str">
        <f>IF('Used data'!I77="No","",EXP(-10.0958)*POWER(H77,0.8138))</f>
        <v/>
      </c>
      <c r="AE77" s="7" t="str">
        <f>IF('Used data'!I77="No","",EXP(-9.9896)*POWER(H77,0.8381))</f>
        <v/>
      </c>
      <c r="AF77" s="7" t="str">
        <f>IF('Used data'!I77="No","",EXP(-12.5826)*POWER(H77,1.148))</f>
        <v/>
      </c>
      <c r="AG77" s="7" t="str">
        <f>IF('Used data'!I77="No","",EXP(-11.3408)*POWER(H77,0.7373))</f>
        <v/>
      </c>
      <c r="AH77" s="7" t="str">
        <f>IF('Used data'!I77="No","",EXP(-10.8985)*POWER(H77,0.841))</f>
        <v/>
      </c>
      <c r="AI77" s="7" t="str">
        <f>IF('Used data'!I77="No","",EXP(-12.4273)*POWER(H77,1.0197))</f>
        <v/>
      </c>
      <c r="AJ77" s="9" t="str">
        <f>IF('Used data'!I77="No","",SUM(AD77:AE77)*740934+AG77*29492829+AH77*4654307+AI77*608667)</f>
        <v/>
      </c>
    </row>
    <row r="78" spans="1:36" x14ac:dyDescent="0.3">
      <c r="A78" s="4" t="str">
        <f>IF('Input data'!A84="","",'Input data'!A84)</f>
        <v/>
      </c>
      <c r="B78" s="4" t="str">
        <f>IF('Input data'!B84="","",'Input data'!B84)</f>
        <v/>
      </c>
      <c r="C78" s="4" t="str">
        <f>IF('Input data'!C84="","",'Input data'!C84)</f>
        <v/>
      </c>
      <c r="D78" s="4" t="str">
        <f>IF('Input data'!D84="","",'Input data'!D84)</f>
        <v/>
      </c>
      <c r="E78" s="4" t="str">
        <f>IF('Input data'!E84="","",'Input data'!E84)</f>
        <v/>
      </c>
      <c r="F78" s="4" t="str">
        <f>IF('Input data'!F84="","",'Input data'!F84)</f>
        <v/>
      </c>
      <c r="G78" s="20" t="str">
        <f>IF('Input data'!G84=0,"",'Input data'!G84)</f>
        <v/>
      </c>
      <c r="H78" s="9" t="str">
        <f>IF('Input data'!H84="","",'Input data'!H84)</f>
        <v/>
      </c>
      <c r="I78" s="6" t="str">
        <f>IF('Used data'!I78="No","",IF('Used data'!L78&lt;10,1.1-'Used data'!L78*0.01,IF('Used data'!L78&lt;120,POWER(1.003,'Used data'!L78)/POWER(1.003,10),1.4)))</f>
        <v/>
      </c>
      <c r="J78" s="6" t="str">
        <f>IF('Used data'!I78="No","",IF('Used data'!M78&gt;9,1.41,IF('Used data'!M78&lt;2,0.96+'Used data'!M78*0.02,POWER(1.05,'Used data'!M78)/POWER(1.05,2))))</f>
        <v/>
      </c>
      <c r="K78" s="6" t="str">
        <f>IF('Used data'!I78="No","",IF('Used data'!M78&gt;9,1.15,IF('Used data'!M78&lt;2,0.98+'Used data'!M78*0.01,POWER(1.02,'Used data'!M78)/POWER(1.02,2))))</f>
        <v/>
      </c>
      <c r="L78" s="6" t="str">
        <f>IF('Used data'!I78="No","",IF('Used data'!N78="Partly",0.9,IF('Used data'!N78="Yes",0.75,1)))</f>
        <v/>
      </c>
      <c r="M78" s="6" t="str">
        <f>IF('Used data'!I78="No","",IF('Used data'!N78="Partly",0.97,IF('Used data'!N78="Yes",0.95,1)))</f>
        <v/>
      </c>
      <c r="N78" s="6" t="str">
        <f>IF('Used data'!I78="No","",IF('Used data'!O78&gt;4.25,1.06,IF('Used data'!O78&lt;3.75,1.84-'Used data'!O78*0.24,0.04+'Used data'!O78*0.24)))</f>
        <v/>
      </c>
      <c r="O78" s="6" t="str">
        <f>IF('Used data'!I78="No","",IF('Used data'!P78&gt;1.99,0.81,IF('Used data'!P78&lt;0.2,1.12,1.05-'Used data'!P78*0.1)))</f>
        <v/>
      </c>
      <c r="P78" s="6" t="str">
        <f>IF('Used data'!I78="No","",IF('Used data'!Q78&gt;3,0.96,IF('Used data'!Q78&lt;2,1.12-0.06*'Used data'!Q78,1.08-0.04*'Used data'!Q78)))</f>
        <v/>
      </c>
      <c r="Q78" s="6" t="str">
        <f>IF('Used data'!I78="No","",IF('Used data'!R78="Yes",0.91,1))</f>
        <v/>
      </c>
      <c r="R78" s="6" t="str">
        <f>IF('Used data'!I78="No","",IF('Used data'!R78="Yes",0.96,1))</f>
        <v/>
      </c>
      <c r="S78" s="6" t="str">
        <f>IF('Used data'!I78="No","",IF('Used data'!R78="Yes",0.82,1))</f>
        <v/>
      </c>
      <c r="T78" s="6" t="str">
        <f>IF('Used data'!I78="No","",IF('Used data'!R78="Yes",0.9,1))</f>
        <v/>
      </c>
      <c r="U78" s="6" t="str">
        <f>IF('Used data'!I78="No","",IF('Used data'!R78="Yes",0.93,1))</f>
        <v/>
      </c>
      <c r="V78" s="6" t="str">
        <f>IF('Used data'!I78="No","",IF('Used data'!S78="Yes",0.85,1))</f>
        <v/>
      </c>
      <c r="W78" s="6" t="str">
        <f>IF('Used data'!I78="No","",IF('Used data'!T78&gt;5,1.4,1+0.08*'Used data'!T78))</f>
        <v/>
      </c>
      <c r="X78" s="6" t="str">
        <f>IF('Used data'!I78="No","",IF('Used data'!U78=80,1,POWER((80-0.0058*('Used data'!U78-80)^2+0.2781*('Used data'!U78-80)-0.2343)/80,1.6)))</f>
        <v/>
      </c>
      <c r="Y78" s="6" t="str">
        <f>IF('Used data'!I78="No","",IF('Used data'!U78=80,1,POWER((80-0.0058*('Used data'!U78-80)^2+0.2781*('Used data'!U78-80)-0.2343)/80,1.5)))</f>
        <v/>
      </c>
      <c r="Z78" s="6" t="str">
        <f>IF('Used data'!I78="No","",IF('Used data'!U78=80,1,POWER((80-0.0058*('Used data'!U78-80)^2+0.2781*('Used data'!U78-80)-0.2343)/80,4.6)))</f>
        <v/>
      </c>
      <c r="AA78" s="6" t="str">
        <f>IF('Used data'!I78="No","",IF('Used data'!U78=80,1,POWER((80-0.0058*('Used data'!U78-80)^2+0.2781*('Used data'!U78-80)-0.2343)/80,3.5)))</f>
        <v/>
      </c>
      <c r="AB78" s="6" t="str">
        <f>IF('Used data'!I78="No","",IF('Used data'!U78=80,1,POWER((80-0.0058*('Used data'!U78-80)^2+0.2781*('Used data'!U78-80)-0.2343)/80,1.4)))</f>
        <v/>
      </c>
      <c r="AC78" s="6"/>
      <c r="AD78" s="7" t="str">
        <f>IF('Used data'!I78="No","",EXP(-10.0958)*POWER(H78,0.8138))</f>
        <v/>
      </c>
      <c r="AE78" s="7" t="str">
        <f>IF('Used data'!I78="No","",EXP(-9.9896)*POWER(H78,0.8381))</f>
        <v/>
      </c>
      <c r="AF78" s="7" t="str">
        <f>IF('Used data'!I78="No","",EXP(-12.5826)*POWER(H78,1.148))</f>
        <v/>
      </c>
      <c r="AG78" s="7" t="str">
        <f>IF('Used data'!I78="No","",EXP(-11.3408)*POWER(H78,0.7373))</f>
        <v/>
      </c>
      <c r="AH78" s="7" t="str">
        <f>IF('Used data'!I78="No","",EXP(-10.8985)*POWER(H78,0.841))</f>
        <v/>
      </c>
      <c r="AI78" s="7" t="str">
        <f>IF('Used data'!I78="No","",EXP(-12.4273)*POWER(H78,1.0197))</f>
        <v/>
      </c>
      <c r="AJ78" s="9" t="str">
        <f>IF('Used data'!I78="No","",SUM(AD78:AE78)*740934+AG78*29492829+AH78*4654307+AI78*608667)</f>
        <v/>
      </c>
    </row>
    <row r="79" spans="1:36" x14ac:dyDescent="0.3">
      <c r="A79" s="4" t="str">
        <f>IF('Input data'!A85="","",'Input data'!A85)</f>
        <v/>
      </c>
      <c r="B79" s="4" t="str">
        <f>IF('Input data'!B85="","",'Input data'!B85)</f>
        <v/>
      </c>
      <c r="C79" s="4" t="str">
        <f>IF('Input data'!C85="","",'Input data'!C85)</f>
        <v/>
      </c>
      <c r="D79" s="4" t="str">
        <f>IF('Input data'!D85="","",'Input data'!D85)</f>
        <v/>
      </c>
      <c r="E79" s="4" t="str">
        <f>IF('Input data'!E85="","",'Input data'!E85)</f>
        <v/>
      </c>
      <c r="F79" s="4" t="str">
        <f>IF('Input data'!F85="","",'Input data'!F85)</f>
        <v/>
      </c>
      <c r="G79" s="20" t="str">
        <f>IF('Input data'!G85=0,"",'Input data'!G85)</f>
        <v/>
      </c>
      <c r="H79" s="9" t="str">
        <f>IF('Input data'!H85="","",'Input data'!H85)</f>
        <v/>
      </c>
      <c r="I79" s="6" t="str">
        <f>IF('Used data'!I79="No","",IF('Used data'!L79&lt;10,1.1-'Used data'!L79*0.01,IF('Used data'!L79&lt;120,POWER(1.003,'Used data'!L79)/POWER(1.003,10),1.4)))</f>
        <v/>
      </c>
      <c r="J79" s="6" t="str">
        <f>IF('Used data'!I79="No","",IF('Used data'!M79&gt;9,1.41,IF('Used data'!M79&lt;2,0.96+'Used data'!M79*0.02,POWER(1.05,'Used data'!M79)/POWER(1.05,2))))</f>
        <v/>
      </c>
      <c r="K79" s="6" t="str">
        <f>IF('Used data'!I79="No","",IF('Used data'!M79&gt;9,1.15,IF('Used data'!M79&lt;2,0.98+'Used data'!M79*0.01,POWER(1.02,'Used data'!M79)/POWER(1.02,2))))</f>
        <v/>
      </c>
      <c r="L79" s="6" t="str">
        <f>IF('Used data'!I79="No","",IF('Used data'!N79="Partly",0.9,IF('Used data'!N79="Yes",0.75,1)))</f>
        <v/>
      </c>
      <c r="M79" s="6" t="str">
        <f>IF('Used data'!I79="No","",IF('Used data'!N79="Partly",0.97,IF('Used data'!N79="Yes",0.95,1)))</f>
        <v/>
      </c>
      <c r="N79" s="6" t="str">
        <f>IF('Used data'!I79="No","",IF('Used data'!O79&gt;4.25,1.06,IF('Used data'!O79&lt;3.75,1.84-'Used data'!O79*0.24,0.04+'Used data'!O79*0.24)))</f>
        <v/>
      </c>
      <c r="O79" s="6" t="str">
        <f>IF('Used data'!I79="No","",IF('Used data'!P79&gt;1.99,0.81,IF('Used data'!P79&lt;0.2,1.12,1.05-'Used data'!P79*0.1)))</f>
        <v/>
      </c>
      <c r="P79" s="6" t="str">
        <f>IF('Used data'!I79="No","",IF('Used data'!Q79&gt;3,0.96,IF('Used data'!Q79&lt;2,1.12-0.06*'Used data'!Q79,1.08-0.04*'Used data'!Q79)))</f>
        <v/>
      </c>
      <c r="Q79" s="6" t="str">
        <f>IF('Used data'!I79="No","",IF('Used data'!R79="Yes",0.91,1))</f>
        <v/>
      </c>
      <c r="R79" s="6" t="str">
        <f>IF('Used data'!I79="No","",IF('Used data'!R79="Yes",0.96,1))</f>
        <v/>
      </c>
      <c r="S79" s="6" t="str">
        <f>IF('Used data'!I79="No","",IF('Used data'!R79="Yes",0.82,1))</f>
        <v/>
      </c>
      <c r="T79" s="6" t="str">
        <f>IF('Used data'!I79="No","",IF('Used data'!R79="Yes",0.9,1))</f>
        <v/>
      </c>
      <c r="U79" s="6" t="str">
        <f>IF('Used data'!I79="No","",IF('Used data'!R79="Yes",0.93,1))</f>
        <v/>
      </c>
      <c r="V79" s="6" t="str">
        <f>IF('Used data'!I79="No","",IF('Used data'!S79="Yes",0.85,1))</f>
        <v/>
      </c>
      <c r="W79" s="6" t="str">
        <f>IF('Used data'!I79="No","",IF('Used data'!T79&gt;5,1.4,1+0.08*'Used data'!T79))</f>
        <v/>
      </c>
      <c r="X79" s="6" t="str">
        <f>IF('Used data'!I79="No","",IF('Used data'!U79=80,1,POWER((80-0.0058*('Used data'!U79-80)^2+0.2781*('Used data'!U79-80)-0.2343)/80,1.6)))</f>
        <v/>
      </c>
      <c r="Y79" s="6" t="str">
        <f>IF('Used data'!I79="No","",IF('Used data'!U79=80,1,POWER((80-0.0058*('Used data'!U79-80)^2+0.2781*('Used data'!U79-80)-0.2343)/80,1.5)))</f>
        <v/>
      </c>
      <c r="Z79" s="6" t="str">
        <f>IF('Used data'!I79="No","",IF('Used data'!U79=80,1,POWER((80-0.0058*('Used data'!U79-80)^2+0.2781*('Used data'!U79-80)-0.2343)/80,4.6)))</f>
        <v/>
      </c>
      <c r="AA79" s="6" t="str">
        <f>IF('Used data'!I79="No","",IF('Used data'!U79=80,1,POWER((80-0.0058*('Used data'!U79-80)^2+0.2781*('Used data'!U79-80)-0.2343)/80,3.5)))</f>
        <v/>
      </c>
      <c r="AB79" s="6" t="str">
        <f>IF('Used data'!I79="No","",IF('Used data'!U79=80,1,POWER((80-0.0058*('Used data'!U79-80)^2+0.2781*('Used data'!U79-80)-0.2343)/80,1.4)))</f>
        <v/>
      </c>
      <c r="AC79" s="6"/>
      <c r="AD79" s="7" t="str">
        <f>IF('Used data'!I79="No","",EXP(-10.0958)*POWER(H79,0.8138))</f>
        <v/>
      </c>
      <c r="AE79" s="7" t="str">
        <f>IF('Used data'!I79="No","",EXP(-9.9896)*POWER(H79,0.8381))</f>
        <v/>
      </c>
      <c r="AF79" s="7" t="str">
        <f>IF('Used data'!I79="No","",EXP(-12.5826)*POWER(H79,1.148))</f>
        <v/>
      </c>
      <c r="AG79" s="7" t="str">
        <f>IF('Used data'!I79="No","",EXP(-11.3408)*POWER(H79,0.7373))</f>
        <v/>
      </c>
      <c r="AH79" s="7" t="str">
        <f>IF('Used data'!I79="No","",EXP(-10.8985)*POWER(H79,0.841))</f>
        <v/>
      </c>
      <c r="AI79" s="7" t="str">
        <f>IF('Used data'!I79="No","",EXP(-12.4273)*POWER(H79,1.0197))</f>
        <v/>
      </c>
      <c r="AJ79" s="9" t="str">
        <f>IF('Used data'!I79="No","",SUM(AD79:AE79)*740934+AG79*29492829+AH79*4654307+AI79*608667)</f>
        <v/>
      </c>
    </row>
    <row r="80" spans="1:36" x14ac:dyDescent="0.3">
      <c r="A80" s="4" t="str">
        <f>IF('Input data'!A86="","",'Input data'!A86)</f>
        <v/>
      </c>
      <c r="B80" s="4" t="str">
        <f>IF('Input data'!B86="","",'Input data'!B86)</f>
        <v/>
      </c>
      <c r="C80" s="4" t="str">
        <f>IF('Input data'!C86="","",'Input data'!C86)</f>
        <v/>
      </c>
      <c r="D80" s="4" t="str">
        <f>IF('Input data'!D86="","",'Input data'!D86)</f>
        <v/>
      </c>
      <c r="E80" s="4" t="str">
        <f>IF('Input data'!E86="","",'Input data'!E86)</f>
        <v/>
      </c>
      <c r="F80" s="4" t="str">
        <f>IF('Input data'!F86="","",'Input data'!F86)</f>
        <v/>
      </c>
      <c r="G80" s="20" t="str">
        <f>IF('Input data'!G86=0,"",'Input data'!G86)</f>
        <v/>
      </c>
      <c r="H80" s="9" t="str">
        <f>IF('Input data'!H86="","",'Input data'!H86)</f>
        <v/>
      </c>
      <c r="I80" s="6" t="str">
        <f>IF('Used data'!I80="No","",IF('Used data'!L80&lt;10,1.1-'Used data'!L80*0.01,IF('Used data'!L80&lt;120,POWER(1.003,'Used data'!L80)/POWER(1.003,10),1.4)))</f>
        <v/>
      </c>
      <c r="J80" s="6" t="str">
        <f>IF('Used data'!I80="No","",IF('Used data'!M80&gt;9,1.41,IF('Used data'!M80&lt;2,0.96+'Used data'!M80*0.02,POWER(1.05,'Used data'!M80)/POWER(1.05,2))))</f>
        <v/>
      </c>
      <c r="K80" s="6" t="str">
        <f>IF('Used data'!I80="No","",IF('Used data'!M80&gt;9,1.15,IF('Used data'!M80&lt;2,0.98+'Used data'!M80*0.01,POWER(1.02,'Used data'!M80)/POWER(1.02,2))))</f>
        <v/>
      </c>
      <c r="L80" s="6" t="str">
        <f>IF('Used data'!I80="No","",IF('Used data'!N80="Partly",0.9,IF('Used data'!N80="Yes",0.75,1)))</f>
        <v/>
      </c>
      <c r="M80" s="6" t="str">
        <f>IF('Used data'!I80="No","",IF('Used data'!N80="Partly",0.97,IF('Used data'!N80="Yes",0.95,1)))</f>
        <v/>
      </c>
      <c r="N80" s="6" t="str">
        <f>IF('Used data'!I80="No","",IF('Used data'!O80&gt;4.25,1.06,IF('Used data'!O80&lt;3.75,1.84-'Used data'!O80*0.24,0.04+'Used data'!O80*0.24)))</f>
        <v/>
      </c>
      <c r="O80" s="6" t="str">
        <f>IF('Used data'!I80="No","",IF('Used data'!P80&gt;1.99,0.81,IF('Used data'!P80&lt;0.2,1.12,1.05-'Used data'!P80*0.1)))</f>
        <v/>
      </c>
      <c r="P80" s="6" t="str">
        <f>IF('Used data'!I80="No","",IF('Used data'!Q80&gt;3,0.96,IF('Used data'!Q80&lt;2,1.12-0.06*'Used data'!Q80,1.08-0.04*'Used data'!Q80)))</f>
        <v/>
      </c>
      <c r="Q80" s="6" t="str">
        <f>IF('Used data'!I80="No","",IF('Used data'!R80="Yes",0.91,1))</f>
        <v/>
      </c>
      <c r="R80" s="6" t="str">
        <f>IF('Used data'!I80="No","",IF('Used data'!R80="Yes",0.96,1))</f>
        <v/>
      </c>
      <c r="S80" s="6" t="str">
        <f>IF('Used data'!I80="No","",IF('Used data'!R80="Yes",0.82,1))</f>
        <v/>
      </c>
      <c r="T80" s="6" t="str">
        <f>IF('Used data'!I80="No","",IF('Used data'!R80="Yes",0.9,1))</f>
        <v/>
      </c>
      <c r="U80" s="6" t="str">
        <f>IF('Used data'!I80="No","",IF('Used data'!R80="Yes",0.93,1))</f>
        <v/>
      </c>
      <c r="V80" s="6" t="str">
        <f>IF('Used data'!I80="No","",IF('Used data'!S80="Yes",0.85,1))</f>
        <v/>
      </c>
      <c r="W80" s="6" t="str">
        <f>IF('Used data'!I80="No","",IF('Used data'!T80&gt;5,1.4,1+0.08*'Used data'!T80))</f>
        <v/>
      </c>
      <c r="X80" s="6" t="str">
        <f>IF('Used data'!I80="No","",IF('Used data'!U80=80,1,POWER((80-0.0058*('Used data'!U80-80)^2+0.2781*('Used data'!U80-80)-0.2343)/80,1.6)))</f>
        <v/>
      </c>
      <c r="Y80" s="6" t="str">
        <f>IF('Used data'!I80="No","",IF('Used data'!U80=80,1,POWER((80-0.0058*('Used data'!U80-80)^2+0.2781*('Used data'!U80-80)-0.2343)/80,1.5)))</f>
        <v/>
      </c>
      <c r="Z80" s="6" t="str">
        <f>IF('Used data'!I80="No","",IF('Used data'!U80=80,1,POWER((80-0.0058*('Used data'!U80-80)^2+0.2781*('Used data'!U80-80)-0.2343)/80,4.6)))</f>
        <v/>
      </c>
      <c r="AA80" s="6" t="str">
        <f>IF('Used data'!I80="No","",IF('Used data'!U80=80,1,POWER((80-0.0058*('Used data'!U80-80)^2+0.2781*('Used data'!U80-80)-0.2343)/80,3.5)))</f>
        <v/>
      </c>
      <c r="AB80" s="6" t="str">
        <f>IF('Used data'!I80="No","",IF('Used data'!U80=80,1,POWER((80-0.0058*('Used data'!U80-80)^2+0.2781*('Used data'!U80-80)-0.2343)/80,1.4)))</f>
        <v/>
      </c>
      <c r="AC80" s="6"/>
      <c r="AD80" s="7" t="str">
        <f>IF('Used data'!I80="No","",EXP(-10.0958)*POWER(H80,0.8138))</f>
        <v/>
      </c>
      <c r="AE80" s="7" t="str">
        <f>IF('Used data'!I80="No","",EXP(-9.9896)*POWER(H80,0.8381))</f>
        <v/>
      </c>
      <c r="AF80" s="7" t="str">
        <f>IF('Used data'!I80="No","",EXP(-12.5826)*POWER(H80,1.148))</f>
        <v/>
      </c>
      <c r="AG80" s="7" t="str">
        <f>IF('Used data'!I80="No","",EXP(-11.3408)*POWER(H80,0.7373))</f>
        <v/>
      </c>
      <c r="AH80" s="7" t="str">
        <f>IF('Used data'!I80="No","",EXP(-10.8985)*POWER(H80,0.841))</f>
        <v/>
      </c>
      <c r="AI80" s="7" t="str">
        <f>IF('Used data'!I80="No","",EXP(-12.4273)*POWER(H80,1.0197))</f>
        <v/>
      </c>
      <c r="AJ80" s="9" t="str">
        <f>IF('Used data'!I80="No","",SUM(AD80:AE80)*740934+AG80*29492829+AH80*4654307+AI80*608667)</f>
        <v/>
      </c>
    </row>
    <row r="81" spans="1:36" x14ac:dyDescent="0.3">
      <c r="A81" s="4" t="str">
        <f>IF('Input data'!A87="","",'Input data'!A87)</f>
        <v/>
      </c>
      <c r="B81" s="4" t="str">
        <f>IF('Input data'!B87="","",'Input data'!B87)</f>
        <v/>
      </c>
      <c r="C81" s="4" t="str">
        <f>IF('Input data'!C87="","",'Input data'!C87)</f>
        <v/>
      </c>
      <c r="D81" s="4" t="str">
        <f>IF('Input data'!D87="","",'Input data'!D87)</f>
        <v/>
      </c>
      <c r="E81" s="4" t="str">
        <f>IF('Input data'!E87="","",'Input data'!E87)</f>
        <v/>
      </c>
      <c r="F81" s="4" t="str">
        <f>IF('Input data'!F87="","",'Input data'!F87)</f>
        <v/>
      </c>
      <c r="G81" s="20" t="str">
        <f>IF('Input data'!G87=0,"",'Input data'!G87)</f>
        <v/>
      </c>
      <c r="H81" s="9" t="str">
        <f>IF('Input data'!H87="","",'Input data'!H87)</f>
        <v/>
      </c>
      <c r="I81" s="6" t="str">
        <f>IF('Used data'!I81="No","",IF('Used data'!L81&lt;10,1.1-'Used data'!L81*0.01,IF('Used data'!L81&lt;120,POWER(1.003,'Used data'!L81)/POWER(1.003,10),1.4)))</f>
        <v/>
      </c>
      <c r="J81" s="6" t="str">
        <f>IF('Used data'!I81="No","",IF('Used data'!M81&gt;9,1.41,IF('Used data'!M81&lt;2,0.96+'Used data'!M81*0.02,POWER(1.05,'Used data'!M81)/POWER(1.05,2))))</f>
        <v/>
      </c>
      <c r="K81" s="6" t="str">
        <f>IF('Used data'!I81="No","",IF('Used data'!M81&gt;9,1.15,IF('Used data'!M81&lt;2,0.98+'Used data'!M81*0.01,POWER(1.02,'Used data'!M81)/POWER(1.02,2))))</f>
        <v/>
      </c>
      <c r="L81" s="6" t="str">
        <f>IF('Used data'!I81="No","",IF('Used data'!N81="Partly",0.9,IF('Used data'!N81="Yes",0.75,1)))</f>
        <v/>
      </c>
      <c r="M81" s="6" t="str">
        <f>IF('Used data'!I81="No","",IF('Used data'!N81="Partly",0.97,IF('Used data'!N81="Yes",0.95,1)))</f>
        <v/>
      </c>
      <c r="N81" s="6" t="str">
        <f>IF('Used data'!I81="No","",IF('Used data'!O81&gt;4.25,1.06,IF('Used data'!O81&lt;3.75,1.84-'Used data'!O81*0.24,0.04+'Used data'!O81*0.24)))</f>
        <v/>
      </c>
      <c r="O81" s="6" t="str">
        <f>IF('Used data'!I81="No","",IF('Used data'!P81&gt;1.99,0.81,IF('Used data'!P81&lt;0.2,1.12,1.05-'Used data'!P81*0.1)))</f>
        <v/>
      </c>
      <c r="P81" s="6" t="str">
        <f>IF('Used data'!I81="No","",IF('Used data'!Q81&gt;3,0.96,IF('Used data'!Q81&lt;2,1.12-0.06*'Used data'!Q81,1.08-0.04*'Used data'!Q81)))</f>
        <v/>
      </c>
      <c r="Q81" s="6" t="str">
        <f>IF('Used data'!I81="No","",IF('Used data'!R81="Yes",0.91,1))</f>
        <v/>
      </c>
      <c r="R81" s="6" t="str">
        <f>IF('Used data'!I81="No","",IF('Used data'!R81="Yes",0.96,1))</f>
        <v/>
      </c>
      <c r="S81" s="6" t="str">
        <f>IF('Used data'!I81="No","",IF('Used data'!R81="Yes",0.82,1))</f>
        <v/>
      </c>
      <c r="T81" s="6" t="str">
        <f>IF('Used data'!I81="No","",IF('Used data'!R81="Yes",0.9,1))</f>
        <v/>
      </c>
      <c r="U81" s="6" t="str">
        <f>IF('Used data'!I81="No","",IF('Used data'!R81="Yes",0.93,1))</f>
        <v/>
      </c>
      <c r="V81" s="6" t="str">
        <f>IF('Used data'!I81="No","",IF('Used data'!S81="Yes",0.85,1))</f>
        <v/>
      </c>
      <c r="W81" s="6" t="str">
        <f>IF('Used data'!I81="No","",IF('Used data'!T81&gt;5,1.4,1+0.08*'Used data'!T81))</f>
        <v/>
      </c>
      <c r="X81" s="6" t="str">
        <f>IF('Used data'!I81="No","",IF('Used data'!U81=80,1,POWER((80-0.0058*('Used data'!U81-80)^2+0.2781*('Used data'!U81-80)-0.2343)/80,1.6)))</f>
        <v/>
      </c>
      <c r="Y81" s="6" t="str">
        <f>IF('Used data'!I81="No","",IF('Used data'!U81=80,1,POWER((80-0.0058*('Used data'!U81-80)^2+0.2781*('Used data'!U81-80)-0.2343)/80,1.5)))</f>
        <v/>
      </c>
      <c r="Z81" s="6" t="str">
        <f>IF('Used data'!I81="No","",IF('Used data'!U81=80,1,POWER((80-0.0058*('Used data'!U81-80)^2+0.2781*('Used data'!U81-80)-0.2343)/80,4.6)))</f>
        <v/>
      </c>
      <c r="AA81" s="6" t="str">
        <f>IF('Used data'!I81="No","",IF('Used data'!U81=80,1,POWER((80-0.0058*('Used data'!U81-80)^2+0.2781*('Used data'!U81-80)-0.2343)/80,3.5)))</f>
        <v/>
      </c>
      <c r="AB81" s="6" t="str">
        <f>IF('Used data'!I81="No","",IF('Used data'!U81=80,1,POWER((80-0.0058*('Used data'!U81-80)^2+0.2781*('Used data'!U81-80)-0.2343)/80,1.4)))</f>
        <v/>
      </c>
      <c r="AC81" s="6"/>
      <c r="AD81" s="7" t="str">
        <f>IF('Used data'!I81="No","",EXP(-10.0958)*POWER(H81,0.8138))</f>
        <v/>
      </c>
      <c r="AE81" s="7" t="str">
        <f>IF('Used data'!I81="No","",EXP(-9.9896)*POWER(H81,0.8381))</f>
        <v/>
      </c>
      <c r="AF81" s="7" t="str">
        <f>IF('Used data'!I81="No","",EXP(-12.5826)*POWER(H81,1.148))</f>
        <v/>
      </c>
      <c r="AG81" s="7" t="str">
        <f>IF('Used data'!I81="No","",EXP(-11.3408)*POWER(H81,0.7373))</f>
        <v/>
      </c>
      <c r="AH81" s="7" t="str">
        <f>IF('Used data'!I81="No","",EXP(-10.8985)*POWER(H81,0.841))</f>
        <v/>
      </c>
      <c r="AI81" s="7" t="str">
        <f>IF('Used data'!I81="No","",EXP(-12.4273)*POWER(H81,1.0197))</f>
        <v/>
      </c>
      <c r="AJ81" s="9" t="str">
        <f>IF('Used data'!I81="No","",SUM(AD81:AE81)*740934+AG81*29492829+AH81*4654307+AI81*608667)</f>
        <v/>
      </c>
    </row>
    <row r="82" spans="1:36" x14ac:dyDescent="0.3">
      <c r="A82" s="4" t="str">
        <f>IF('Input data'!A88="","",'Input data'!A88)</f>
        <v/>
      </c>
      <c r="B82" s="4" t="str">
        <f>IF('Input data'!B88="","",'Input data'!B88)</f>
        <v/>
      </c>
      <c r="C82" s="4" t="str">
        <f>IF('Input data'!C88="","",'Input data'!C88)</f>
        <v/>
      </c>
      <c r="D82" s="4" t="str">
        <f>IF('Input data'!D88="","",'Input data'!D88)</f>
        <v/>
      </c>
      <c r="E82" s="4" t="str">
        <f>IF('Input data'!E88="","",'Input data'!E88)</f>
        <v/>
      </c>
      <c r="F82" s="4" t="str">
        <f>IF('Input data'!F88="","",'Input data'!F88)</f>
        <v/>
      </c>
      <c r="G82" s="20" t="str">
        <f>IF('Input data'!G88=0,"",'Input data'!G88)</f>
        <v/>
      </c>
      <c r="H82" s="9" t="str">
        <f>IF('Input data'!H88="","",'Input data'!H88)</f>
        <v/>
      </c>
      <c r="I82" s="6" t="str">
        <f>IF('Used data'!I82="No","",IF('Used data'!L82&lt;10,1.1-'Used data'!L82*0.01,IF('Used data'!L82&lt;120,POWER(1.003,'Used data'!L82)/POWER(1.003,10),1.4)))</f>
        <v/>
      </c>
      <c r="J82" s="6" t="str">
        <f>IF('Used data'!I82="No","",IF('Used data'!M82&gt;9,1.41,IF('Used data'!M82&lt;2,0.96+'Used data'!M82*0.02,POWER(1.05,'Used data'!M82)/POWER(1.05,2))))</f>
        <v/>
      </c>
      <c r="K82" s="6" t="str">
        <f>IF('Used data'!I82="No","",IF('Used data'!M82&gt;9,1.15,IF('Used data'!M82&lt;2,0.98+'Used data'!M82*0.01,POWER(1.02,'Used data'!M82)/POWER(1.02,2))))</f>
        <v/>
      </c>
      <c r="L82" s="6" t="str">
        <f>IF('Used data'!I82="No","",IF('Used data'!N82="Partly",0.9,IF('Used data'!N82="Yes",0.75,1)))</f>
        <v/>
      </c>
      <c r="M82" s="6" t="str">
        <f>IF('Used data'!I82="No","",IF('Used data'!N82="Partly",0.97,IF('Used data'!N82="Yes",0.95,1)))</f>
        <v/>
      </c>
      <c r="N82" s="6" t="str">
        <f>IF('Used data'!I82="No","",IF('Used data'!O82&gt;4.25,1.06,IF('Used data'!O82&lt;3.75,1.84-'Used data'!O82*0.24,0.04+'Used data'!O82*0.24)))</f>
        <v/>
      </c>
      <c r="O82" s="6" t="str">
        <f>IF('Used data'!I82="No","",IF('Used data'!P82&gt;1.99,0.81,IF('Used data'!P82&lt;0.2,1.12,1.05-'Used data'!P82*0.1)))</f>
        <v/>
      </c>
      <c r="P82" s="6" t="str">
        <f>IF('Used data'!I82="No","",IF('Used data'!Q82&gt;3,0.96,IF('Used data'!Q82&lt;2,1.12-0.06*'Used data'!Q82,1.08-0.04*'Used data'!Q82)))</f>
        <v/>
      </c>
      <c r="Q82" s="6" t="str">
        <f>IF('Used data'!I82="No","",IF('Used data'!R82="Yes",0.91,1))</f>
        <v/>
      </c>
      <c r="R82" s="6" t="str">
        <f>IF('Used data'!I82="No","",IF('Used data'!R82="Yes",0.96,1))</f>
        <v/>
      </c>
      <c r="S82" s="6" t="str">
        <f>IF('Used data'!I82="No","",IF('Used data'!R82="Yes",0.82,1))</f>
        <v/>
      </c>
      <c r="T82" s="6" t="str">
        <f>IF('Used data'!I82="No","",IF('Used data'!R82="Yes",0.9,1))</f>
        <v/>
      </c>
      <c r="U82" s="6" t="str">
        <f>IF('Used data'!I82="No","",IF('Used data'!R82="Yes",0.93,1))</f>
        <v/>
      </c>
      <c r="V82" s="6" t="str">
        <f>IF('Used data'!I82="No","",IF('Used data'!S82="Yes",0.85,1))</f>
        <v/>
      </c>
      <c r="W82" s="6" t="str">
        <f>IF('Used data'!I82="No","",IF('Used data'!T82&gt;5,1.4,1+0.08*'Used data'!T82))</f>
        <v/>
      </c>
      <c r="X82" s="6" t="str">
        <f>IF('Used data'!I82="No","",IF('Used data'!U82=80,1,POWER((80-0.0058*('Used data'!U82-80)^2+0.2781*('Used data'!U82-80)-0.2343)/80,1.6)))</f>
        <v/>
      </c>
      <c r="Y82" s="6" t="str">
        <f>IF('Used data'!I82="No","",IF('Used data'!U82=80,1,POWER((80-0.0058*('Used data'!U82-80)^2+0.2781*('Used data'!U82-80)-0.2343)/80,1.5)))</f>
        <v/>
      </c>
      <c r="Z82" s="6" t="str">
        <f>IF('Used data'!I82="No","",IF('Used data'!U82=80,1,POWER((80-0.0058*('Used data'!U82-80)^2+0.2781*('Used data'!U82-80)-0.2343)/80,4.6)))</f>
        <v/>
      </c>
      <c r="AA82" s="6" t="str">
        <f>IF('Used data'!I82="No","",IF('Used data'!U82=80,1,POWER((80-0.0058*('Used data'!U82-80)^2+0.2781*('Used data'!U82-80)-0.2343)/80,3.5)))</f>
        <v/>
      </c>
      <c r="AB82" s="6" t="str">
        <f>IF('Used data'!I82="No","",IF('Used data'!U82=80,1,POWER((80-0.0058*('Used data'!U82-80)^2+0.2781*('Used data'!U82-80)-0.2343)/80,1.4)))</f>
        <v/>
      </c>
      <c r="AC82" s="6"/>
      <c r="AD82" s="7" t="str">
        <f>IF('Used data'!I82="No","",EXP(-10.0958)*POWER(H82,0.8138))</f>
        <v/>
      </c>
      <c r="AE82" s="7" t="str">
        <f>IF('Used data'!I82="No","",EXP(-9.9896)*POWER(H82,0.8381))</f>
        <v/>
      </c>
      <c r="AF82" s="7" t="str">
        <f>IF('Used data'!I82="No","",EXP(-12.5826)*POWER(H82,1.148))</f>
        <v/>
      </c>
      <c r="AG82" s="7" t="str">
        <f>IF('Used data'!I82="No","",EXP(-11.3408)*POWER(H82,0.7373))</f>
        <v/>
      </c>
      <c r="AH82" s="7" t="str">
        <f>IF('Used data'!I82="No","",EXP(-10.8985)*POWER(H82,0.841))</f>
        <v/>
      </c>
      <c r="AI82" s="7" t="str">
        <f>IF('Used data'!I82="No","",EXP(-12.4273)*POWER(H82,1.0197))</f>
        <v/>
      </c>
      <c r="AJ82" s="9" t="str">
        <f>IF('Used data'!I82="No","",SUM(AD82:AE82)*740934+AG82*29492829+AH82*4654307+AI82*608667)</f>
        <v/>
      </c>
    </row>
    <row r="83" spans="1:36" x14ac:dyDescent="0.3">
      <c r="A83" s="4" t="str">
        <f>IF('Input data'!A89="","",'Input data'!A89)</f>
        <v/>
      </c>
      <c r="B83" s="4" t="str">
        <f>IF('Input data'!B89="","",'Input data'!B89)</f>
        <v/>
      </c>
      <c r="C83" s="4" t="str">
        <f>IF('Input data'!C89="","",'Input data'!C89)</f>
        <v/>
      </c>
      <c r="D83" s="4" t="str">
        <f>IF('Input data'!D89="","",'Input data'!D89)</f>
        <v/>
      </c>
      <c r="E83" s="4" t="str">
        <f>IF('Input data'!E89="","",'Input data'!E89)</f>
        <v/>
      </c>
      <c r="F83" s="4" t="str">
        <f>IF('Input data'!F89="","",'Input data'!F89)</f>
        <v/>
      </c>
      <c r="G83" s="20" t="str">
        <f>IF('Input data'!G89=0,"",'Input data'!G89)</f>
        <v/>
      </c>
      <c r="H83" s="9" t="str">
        <f>IF('Input data'!H89="","",'Input data'!H89)</f>
        <v/>
      </c>
      <c r="I83" s="6" t="str">
        <f>IF('Used data'!I83="No","",IF('Used data'!L83&lt;10,1.1-'Used data'!L83*0.01,IF('Used data'!L83&lt;120,POWER(1.003,'Used data'!L83)/POWER(1.003,10),1.4)))</f>
        <v/>
      </c>
      <c r="J83" s="6" t="str">
        <f>IF('Used data'!I83="No","",IF('Used data'!M83&gt;9,1.41,IF('Used data'!M83&lt;2,0.96+'Used data'!M83*0.02,POWER(1.05,'Used data'!M83)/POWER(1.05,2))))</f>
        <v/>
      </c>
      <c r="K83" s="6" t="str">
        <f>IF('Used data'!I83="No","",IF('Used data'!M83&gt;9,1.15,IF('Used data'!M83&lt;2,0.98+'Used data'!M83*0.01,POWER(1.02,'Used data'!M83)/POWER(1.02,2))))</f>
        <v/>
      </c>
      <c r="L83" s="6" t="str">
        <f>IF('Used data'!I83="No","",IF('Used data'!N83="Partly",0.9,IF('Used data'!N83="Yes",0.75,1)))</f>
        <v/>
      </c>
      <c r="M83" s="6" t="str">
        <f>IF('Used data'!I83="No","",IF('Used data'!N83="Partly",0.97,IF('Used data'!N83="Yes",0.95,1)))</f>
        <v/>
      </c>
      <c r="N83" s="6" t="str">
        <f>IF('Used data'!I83="No","",IF('Used data'!O83&gt;4.25,1.06,IF('Used data'!O83&lt;3.75,1.84-'Used data'!O83*0.24,0.04+'Used data'!O83*0.24)))</f>
        <v/>
      </c>
      <c r="O83" s="6" t="str">
        <f>IF('Used data'!I83="No","",IF('Used data'!P83&gt;1.99,0.81,IF('Used data'!P83&lt;0.2,1.12,1.05-'Used data'!P83*0.1)))</f>
        <v/>
      </c>
      <c r="P83" s="6" t="str">
        <f>IF('Used data'!I83="No","",IF('Used data'!Q83&gt;3,0.96,IF('Used data'!Q83&lt;2,1.12-0.06*'Used data'!Q83,1.08-0.04*'Used data'!Q83)))</f>
        <v/>
      </c>
      <c r="Q83" s="6" t="str">
        <f>IF('Used data'!I83="No","",IF('Used data'!R83="Yes",0.91,1))</f>
        <v/>
      </c>
      <c r="R83" s="6" t="str">
        <f>IF('Used data'!I83="No","",IF('Used data'!R83="Yes",0.96,1))</f>
        <v/>
      </c>
      <c r="S83" s="6" t="str">
        <f>IF('Used data'!I83="No","",IF('Used data'!R83="Yes",0.82,1))</f>
        <v/>
      </c>
      <c r="T83" s="6" t="str">
        <f>IF('Used data'!I83="No","",IF('Used data'!R83="Yes",0.9,1))</f>
        <v/>
      </c>
      <c r="U83" s="6" t="str">
        <f>IF('Used data'!I83="No","",IF('Used data'!R83="Yes",0.93,1))</f>
        <v/>
      </c>
      <c r="V83" s="6" t="str">
        <f>IF('Used data'!I83="No","",IF('Used data'!S83="Yes",0.85,1))</f>
        <v/>
      </c>
      <c r="W83" s="6" t="str">
        <f>IF('Used data'!I83="No","",IF('Used data'!T83&gt;5,1.4,1+0.08*'Used data'!T83))</f>
        <v/>
      </c>
      <c r="X83" s="6" t="str">
        <f>IF('Used data'!I83="No","",IF('Used data'!U83=80,1,POWER((80-0.0058*('Used data'!U83-80)^2+0.2781*('Used data'!U83-80)-0.2343)/80,1.6)))</f>
        <v/>
      </c>
      <c r="Y83" s="6" t="str">
        <f>IF('Used data'!I83="No","",IF('Used data'!U83=80,1,POWER((80-0.0058*('Used data'!U83-80)^2+0.2781*('Used data'!U83-80)-0.2343)/80,1.5)))</f>
        <v/>
      </c>
      <c r="Z83" s="6" t="str">
        <f>IF('Used data'!I83="No","",IF('Used data'!U83=80,1,POWER((80-0.0058*('Used data'!U83-80)^2+0.2781*('Used data'!U83-80)-0.2343)/80,4.6)))</f>
        <v/>
      </c>
      <c r="AA83" s="6" t="str">
        <f>IF('Used data'!I83="No","",IF('Used data'!U83=80,1,POWER((80-0.0058*('Used data'!U83-80)^2+0.2781*('Used data'!U83-80)-0.2343)/80,3.5)))</f>
        <v/>
      </c>
      <c r="AB83" s="6" t="str">
        <f>IF('Used data'!I83="No","",IF('Used data'!U83=80,1,POWER((80-0.0058*('Used data'!U83-80)^2+0.2781*('Used data'!U83-80)-0.2343)/80,1.4)))</f>
        <v/>
      </c>
      <c r="AC83" s="6"/>
      <c r="AD83" s="7" t="str">
        <f>IF('Used data'!I83="No","",EXP(-10.0958)*POWER(H83,0.8138))</f>
        <v/>
      </c>
      <c r="AE83" s="7" t="str">
        <f>IF('Used data'!I83="No","",EXP(-9.9896)*POWER(H83,0.8381))</f>
        <v/>
      </c>
      <c r="AF83" s="7" t="str">
        <f>IF('Used data'!I83="No","",EXP(-12.5826)*POWER(H83,1.148))</f>
        <v/>
      </c>
      <c r="AG83" s="7" t="str">
        <f>IF('Used data'!I83="No","",EXP(-11.3408)*POWER(H83,0.7373))</f>
        <v/>
      </c>
      <c r="AH83" s="7" t="str">
        <f>IF('Used data'!I83="No","",EXP(-10.8985)*POWER(H83,0.841))</f>
        <v/>
      </c>
      <c r="AI83" s="7" t="str">
        <f>IF('Used data'!I83="No","",EXP(-12.4273)*POWER(H83,1.0197))</f>
        <v/>
      </c>
      <c r="AJ83" s="9" t="str">
        <f>IF('Used data'!I83="No","",SUM(AD83:AE83)*740934+AG83*29492829+AH83*4654307+AI83*608667)</f>
        <v/>
      </c>
    </row>
    <row r="84" spans="1:36" x14ac:dyDescent="0.3">
      <c r="A84" s="4" t="str">
        <f>IF('Input data'!A90="","",'Input data'!A90)</f>
        <v/>
      </c>
      <c r="B84" s="4" t="str">
        <f>IF('Input data'!B90="","",'Input data'!B90)</f>
        <v/>
      </c>
      <c r="C84" s="4" t="str">
        <f>IF('Input data'!C90="","",'Input data'!C90)</f>
        <v/>
      </c>
      <c r="D84" s="4" t="str">
        <f>IF('Input data'!D90="","",'Input data'!D90)</f>
        <v/>
      </c>
      <c r="E84" s="4" t="str">
        <f>IF('Input data'!E90="","",'Input data'!E90)</f>
        <v/>
      </c>
      <c r="F84" s="4" t="str">
        <f>IF('Input data'!F90="","",'Input data'!F90)</f>
        <v/>
      </c>
      <c r="G84" s="20" t="str">
        <f>IF('Input data'!G90=0,"",'Input data'!G90)</f>
        <v/>
      </c>
      <c r="H84" s="9" t="str">
        <f>IF('Input data'!H90="","",'Input data'!H90)</f>
        <v/>
      </c>
      <c r="I84" s="6" t="str">
        <f>IF('Used data'!I84="No","",IF('Used data'!L84&lt;10,1.1-'Used data'!L84*0.01,IF('Used data'!L84&lt;120,POWER(1.003,'Used data'!L84)/POWER(1.003,10),1.4)))</f>
        <v/>
      </c>
      <c r="J84" s="6" t="str">
        <f>IF('Used data'!I84="No","",IF('Used data'!M84&gt;9,1.41,IF('Used data'!M84&lt;2,0.96+'Used data'!M84*0.02,POWER(1.05,'Used data'!M84)/POWER(1.05,2))))</f>
        <v/>
      </c>
      <c r="K84" s="6" t="str">
        <f>IF('Used data'!I84="No","",IF('Used data'!M84&gt;9,1.15,IF('Used data'!M84&lt;2,0.98+'Used data'!M84*0.01,POWER(1.02,'Used data'!M84)/POWER(1.02,2))))</f>
        <v/>
      </c>
      <c r="L84" s="6" t="str">
        <f>IF('Used data'!I84="No","",IF('Used data'!N84="Partly",0.9,IF('Used data'!N84="Yes",0.75,1)))</f>
        <v/>
      </c>
      <c r="M84" s="6" t="str">
        <f>IF('Used data'!I84="No","",IF('Used data'!N84="Partly",0.97,IF('Used data'!N84="Yes",0.95,1)))</f>
        <v/>
      </c>
      <c r="N84" s="6" t="str">
        <f>IF('Used data'!I84="No","",IF('Used data'!O84&gt;4.25,1.06,IF('Used data'!O84&lt;3.75,1.84-'Used data'!O84*0.24,0.04+'Used data'!O84*0.24)))</f>
        <v/>
      </c>
      <c r="O84" s="6" t="str">
        <f>IF('Used data'!I84="No","",IF('Used data'!P84&gt;1.99,0.81,IF('Used data'!P84&lt;0.2,1.12,1.05-'Used data'!P84*0.1)))</f>
        <v/>
      </c>
      <c r="P84" s="6" t="str">
        <f>IF('Used data'!I84="No","",IF('Used data'!Q84&gt;3,0.96,IF('Used data'!Q84&lt;2,1.12-0.06*'Used data'!Q84,1.08-0.04*'Used data'!Q84)))</f>
        <v/>
      </c>
      <c r="Q84" s="6" t="str">
        <f>IF('Used data'!I84="No","",IF('Used data'!R84="Yes",0.91,1))</f>
        <v/>
      </c>
      <c r="R84" s="6" t="str">
        <f>IF('Used data'!I84="No","",IF('Used data'!R84="Yes",0.96,1))</f>
        <v/>
      </c>
      <c r="S84" s="6" t="str">
        <f>IF('Used data'!I84="No","",IF('Used data'!R84="Yes",0.82,1))</f>
        <v/>
      </c>
      <c r="T84" s="6" t="str">
        <f>IF('Used data'!I84="No","",IF('Used data'!R84="Yes",0.9,1))</f>
        <v/>
      </c>
      <c r="U84" s="6" t="str">
        <f>IF('Used data'!I84="No","",IF('Used data'!R84="Yes",0.93,1))</f>
        <v/>
      </c>
      <c r="V84" s="6" t="str">
        <f>IF('Used data'!I84="No","",IF('Used data'!S84="Yes",0.85,1))</f>
        <v/>
      </c>
      <c r="W84" s="6" t="str">
        <f>IF('Used data'!I84="No","",IF('Used data'!T84&gt;5,1.4,1+0.08*'Used data'!T84))</f>
        <v/>
      </c>
      <c r="X84" s="6" t="str">
        <f>IF('Used data'!I84="No","",IF('Used data'!U84=80,1,POWER((80-0.0058*('Used data'!U84-80)^2+0.2781*('Used data'!U84-80)-0.2343)/80,1.6)))</f>
        <v/>
      </c>
      <c r="Y84" s="6" t="str">
        <f>IF('Used data'!I84="No","",IF('Used data'!U84=80,1,POWER((80-0.0058*('Used data'!U84-80)^2+0.2781*('Used data'!U84-80)-0.2343)/80,1.5)))</f>
        <v/>
      </c>
      <c r="Z84" s="6" t="str">
        <f>IF('Used data'!I84="No","",IF('Used data'!U84=80,1,POWER((80-0.0058*('Used data'!U84-80)^2+0.2781*('Used data'!U84-80)-0.2343)/80,4.6)))</f>
        <v/>
      </c>
      <c r="AA84" s="6" t="str">
        <f>IF('Used data'!I84="No","",IF('Used data'!U84=80,1,POWER((80-0.0058*('Used data'!U84-80)^2+0.2781*('Used data'!U84-80)-0.2343)/80,3.5)))</f>
        <v/>
      </c>
      <c r="AB84" s="6" t="str">
        <f>IF('Used data'!I84="No","",IF('Used data'!U84=80,1,POWER((80-0.0058*('Used data'!U84-80)^2+0.2781*('Used data'!U84-80)-0.2343)/80,1.4)))</f>
        <v/>
      </c>
      <c r="AC84" s="6"/>
      <c r="AD84" s="7" t="str">
        <f>IF('Used data'!I84="No","",EXP(-10.0958)*POWER(H84,0.8138))</f>
        <v/>
      </c>
      <c r="AE84" s="7" t="str">
        <f>IF('Used data'!I84="No","",EXP(-9.9896)*POWER(H84,0.8381))</f>
        <v/>
      </c>
      <c r="AF84" s="7" t="str">
        <f>IF('Used data'!I84="No","",EXP(-12.5826)*POWER(H84,1.148))</f>
        <v/>
      </c>
      <c r="AG84" s="7" t="str">
        <f>IF('Used data'!I84="No","",EXP(-11.3408)*POWER(H84,0.7373))</f>
        <v/>
      </c>
      <c r="AH84" s="7" t="str">
        <f>IF('Used data'!I84="No","",EXP(-10.8985)*POWER(H84,0.841))</f>
        <v/>
      </c>
      <c r="AI84" s="7" t="str">
        <f>IF('Used data'!I84="No","",EXP(-12.4273)*POWER(H84,1.0197))</f>
        <v/>
      </c>
      <c r="AJ84" s="9" t="str">
        <f>IF('Used data'!I84="No","",SUM(AD84:AE84)*740934+AG84*29492829+AH84*4654307+AI84*608667)</f>
        <v/>
      </c>
    </row>
    <row r="85" spans="1:36" x14ac:dyDescent="0.3">
      <c r="A85" s="4" t="str">
        <f>IF('Input data'!A91="","",'Input data'!A91)</f>
        <v/>
      </c>
      <c r="B85" s="4" t="str">
        <f>IF('Input data'!B91="","",'Input data'!B91)</f>
        <v/>
      </c>
      <c r="C85" s="4" t="str">
        <f>IF('Input data'!C91="","",'Input data'!C91)</f>
        <v/>
      </c>
      <c r="D85" s="4" t="str">
        <f>IF('Input data'!D91="","",'Input data'!D91)</f>
        <v/>
      </c>
      <c r="E85" s="4" t="str">
        <f>IF('Input data'!E91="","",'Input data'!E91)</f>
        <v/>
      </c>
      <c r="F85" s="4" t="str">
        <f>IF('Input data'!F91="","",'Input data'!F91)</f>
        <v/>
      </c>
      <c r="G85" s="20" t="str">
        <f>IF('Input data'!G91=0,"",'Input data'!G91)</f>
        <v/>
      </c>
      <c r="H85" s="9" t="str">
        <f>IF('Input data'!H91="","",'Input data'!H91)</f>
        <v/>
      </c>
      <c r="I85" s="6" t="str">
        <f>IF('Used data'!I85="No","",IF('Used data'!L85&lt;10,1.1-'Used data'!L85*0.01,IF('Used data'!L85&lt;120,POWER(1.003,'Used data'!L85)/POWER(1.003,10),1.4)))</f>
        <v/>
      </c>
      <c r="J85" s="6" t="str">
        <f>IF('Used data'!I85="No","",IF('Used data'!M85&gt;9,1.41,IF('Used data'!M85&lt;2,0.96+'Used data'!M85*0.02,POWER(1.05,'Used data'!M85)/POWER(1.05,2))))</f>
        <v/>
      </c>
      <c r="K85" s="6" t="str">
        <f>IF('Used data'!I85="No","",IF('Used data'!M85&gt;9,1.15,IF('Used data'!M85&lt;2,0.98+'Used data'!M85*0.01,POWER(1.02,'Used data'!M85)/POWER(1.02,2))))</f>
        <v/>
      </c>
      <c r="L85" s="6" t="str">
        <f>IF('Used data'!I85="No","",IF('Used data'!N85="Partly",0.9,IF('Used data'!N85="Yes",0.75,1)))</f>
        <v/>
      </c>
      <c r="M85" s="6" t="str">
        <f>IF('Used data'!I85="No","",IF('Used data'!N85="Partly",0.97,IF('Used data'!N85="Yes",0.95,1)))</f>
        <v/>
      </c>
      <c r="N85" s="6" t="str">
        <f>IF('Used data'!I85="No","",IF('Used data'!O85&gt;4.25,1.06,IF('Used data'!O85&lt;3.75,1.84-'Used data'!O85*0.24,0.04+'Used data'!O85*0.24)))</f>
        <v/>
      </c>
      <c r="O85" s="6" t="str">
        <f>IF('Used data'!I85="No","",IF('Used data'!P85&gt;1.99,0.81,IF('Used data'!P85&lt;0.2,1.12,1.05-'Used data'!P85*0.1)))</f>
        <v/>
      </c>
      <c r="P85" s="6" t="str">
        <f>IF('Used data'!I85="No","",IF('Used data'!Q85&gt;3,0.96,IF('Used data'!Q85&lt;2,1.12-0.06*'Used data'!Q85,1.08-0.04*'Used data'!Q85)))</f>
        <v/>
      </c>
      <c r="Q85" s="6" t="str">
        <f>IF('Used data'!I85="No","",IF('Used data'!R85="Yes",0.91,1))</f>
        <v/>
      </c>
      <c r="R85" s="6" t="str">
        <f>IF('Used data'!I85="No","",IF('Used data'!R85="Yes",0.96,1))</f>
        <v/>
      </c>
      <c r="S85" s="6" t="str">
        <f>IF('Used data'!I85="No","",IF('Used data'!R85="Yes",0.82,1))</f>
        <v/>
      </c>
      <c r="T85" s="6" t="str">
        <f>IF('Used data'!I85="No","",IF('Used data'!R85="Yes",0.9,1))</f>
        <v/>
      </c>
      <c r="U85" s="6" t="str">
        <f>IF('Used data'!I85="No","",IF('Used data'!R85="Yes",0.93,1))</f>
        <v/>
      </c>
      <c r="V85" s="6" t="str">
        <f>IF('Used data'!I85="No","",IF('Used data'!S85="Yes",0.85,1))</f>
        <v/>
      </c>
      <c r="W85" s="6" t="str">
        <f>IF('Used data'!I85="No","",IF('Used data'!T85&gt;5,1.4,1+0.08*'Used data'!T85))</f>
        <v/>
      </c>
      <c r="X85" s="6" t="str">
        <f>IF('Used data'!I85="No","",IF('Used data'!U85=80,1,POWER((80-0.0058*('Used data'!U85-80)^2+0.2781*('Used data'!U85-80)-0.2343)/80,1.6)))</f>
        <v/>
      </c>
      <c r="Y85" s="6" t="str">
        <f>IF('Used data'!I85="No","",IF('Used data'!U85=80,1,POWER((80-0.0058*('Used data'!U85-80)^2+0.2781*('Used data'!U85-80)-0.2343)/80,1.5)))</f>
        <v/>
      </c>
      <c r="Z85" s="6" t="str">
        <f>IF('Used data'!I85="No","",IF('Used data'!U85=80,1,POWER((80-0.0058*('Used data'!U85-80)^2+0.2781*('Used data'!U85-80)-0.2343)/80,4.6)))</f>
        <v/>
      </c>
      <c r="AA85" s="6" t="str">
        <f>IF('Used data'!I85="No","",IF('Used data'!U85=80,1,POWER((80-0.0058*('Used data'!U85-80)^2+0.2781*('Used data'!U85-80)-0.2343)/80,3.5)))</f>
        <v/>
      </c>
      <c r="AB85" s="6" t="str">
        <f>IF('Used data'!I85="No","",IF('Used data'!U85=80,1,POWER((80-0.0058*('Used data'!U85-80)^2+0.2781*('Used data'!U85-80)-0.2343)/80,1.4)))</f>
        <v/>
      </c>
      <c r="AC85" s="6"/>
      <c r="AD85" s="7" t="str">
        <f>IF('Used data'!I85="No","",EXP(-10.0958)*POWER(H85,0.8138))</f>
        <v/>
      </c>
      <c r="AE85" s="7" t="str">
        <f>IF('Used data'!I85="No","",EXP(-9.9896)*POWER(H85,0.8381))</f>
        <v/>
      </c>
      <c r="AF85" s="7" t="str">
        <f>IF('Used data'!I85="No","",EXP(-12.5826)*POWER(H85,1.148))</f>
        <v/>
      </c>
      <c r="AG85" s="7" t="str">
        <f>IF('Used data'!I85="No","",EXP(-11.3408)*POWER(H85,0.7373))</f>
        <v/>
      </c>
      <c r="AH85" s="7" t="str">
        <f>IF('Used data'!I85="No","",EXP(-10.8985)*POWER(H85,0.841))</f>
        <v/>
      </c>
      <c r="AI85" s="7" t="str">
        <f>IF('Used data'!I85="No","",EXP(-12.4273)*POWER(H85,1.0197))</f>
        <v/>
      </c>
      <c r="AJ85" s="9" t="str">
        <f>IF('Used data'!I85="No","",SUM(AD85:AE85)*740934+AG85*29492829+AH85*4654307+AI85*608667)</f>
        <v/>
      </c>
    </row>
    <row r="86" spans="1:36" x14ac:dyDescent="0.3">
      <c r="A86" s="4" t="str">
        <f>IF('Input data'!A92="","",'Input data'!A92)</f>
        <v/>
      </c>
      <c r="B86" s="4" t="str">
        <f>IF('Input data'!B92="","",'Input data'!B92)</f>
        <v/>
      </c>
      <c r="C86" s="4" t="str">
        <f>IF('Input data'!C92="","",'Input data'!C92)</f>
        <v/>
      </c>
      <c r="D86" s="4" t="str">
        <f>IF('Input data'!D92="","",'Input data'!D92)</f>
        <v/>
      </c>
      <c r="E86" s="4" t="str">
        <f>IF('Input data'!E92="","",'Input data'!E92)</f>
        <v/>
      </c>
      <c r="F86" s="4" t="str">
        <f>IF('Input data'!F92="","",'Input data'!F92)</f>
        <v/>
      </c>
      <c r="G86" s="20" t="str">
        <f>IF('Input data'!G92=0,"",'Input data'!G92)</f>
        <v/>
      </c>
      <c r="H86" s="9" t="str">
        <f>IF('Input data'!H92="","",'Input data'!H92)</f>
        <v/>
      </c>
      <c r="I86" s="6" t="str">
        <f>IF('Used data'!I86="No","",IF('Used data'!L86&lt;10,1.1-'Used data'!L86*0.01,IF('Used data'!L86&lt;120,POWER(1.003,'Used data'!L86)/POWER(1.003,10),1.4)))</f>
        <v/>
      </c>
      <c r="J86" s="6" t="str">
        <f>IF('Used data'!I86="No","",IF('Used data'!M86&gt;9,1.41,IF('Used data'!M86&lt;2,0.96+'Used data'!M86*0.02,POWER(1.05,'Used data'!M86)/POWER(1.05,2))))</f>
        <v/>
      </c>
      <c r="K86" s="6" t="str">
        <f>IF('Used data'!I86="No","",IF('Used data'!M86&gt;9,1.15,IF('Used data'!M86&lt;2,0.98+'Used data'!M86*0.01,POWER(1.02,'Used data'!M86)/POWER(1.02,2))))</f>
        <v/>
      </c>
      <c r="L86" s="6" t="str">
        <f>IF('Used data'!I86="No","",IF('Used data'!N86="Partly",0.9,IF('Used data'!N86="Yes",0.75,1)))</f>
        <v/>
      </c>
      <c r="M86" s="6" t="str">
        <f>IF('Used data'!I86="No","",IF('Used data'!N86="Partly",0.97,IF('Used data'!N86="Yes",0.95,1)))</f>
        <v/>
      </c>
      <c r="N86" s="6" t="str">
        <f>IF('Used data'!I86="No","",IF('Used data'!O86&gt;4.25,1.06,IF('Used data'!O86&lt;3.75,1.84-'Used data'!O86*0.24,0.04+'Used data'!O86*0.24)))</f>
        <v/>
      </c>
      <c r="O86" s="6" t="str">
        <f>IF('Used data'!I86="No","",IF('Used data'!P86&gt;1.99,0.81,IF('Used data'!P86&lt;0.2,1.12,1.05-'Used data'!P86*0.1)))</f>
        <v/>
      </c>
      <c r="P86" s="6" t="str">
        <f>IF('Used data'!I86="No","",IF('Used data'!Q86&gt;3,0.96,IF('Used data'!Q86&lt;2,1.12-0.06*'Used data'!Q86,1.08-0.04*'Used data'!Q86)))</f>
        <v/>
      </c>
      <c r="Q86" s="6" t="str">
        <f>IF('Used data'!I86="No","",IF('Used data'!R86="Yes",0.91,1))</f>
        <v/>
      </c>
      <c r="R86" s="6" t="str">
        <f>IF('Used data'!I86="No","",IF('Used data'!R86="Yes",0.96,1))</f>
        <v/>
      </c>
      <c r="S86" s="6" t="str">
        <f>IF('Used data'!I86="No","",IF('Used data'!R86="Yes",0.82,1))</f>
        <v/>
      </c>
      <c r="T86" s="6" t="str">
        <f>IF('Used data'!I86="No","",IF('Used data'!R86="Yes",0.9,1))</f>
        <v/>
      </c>
      <c r="U86" s="6" t="str">
        <f>IF('Used data'!I86="No","",IF('Used data'!R86="Yes",0.93,1))</f>
        <v/>
      </c>
      <c r="V86" s="6" t="str">
        <f>IF('Used data'!I86="No","",IF('Used data'!S86="Yes",0.85,1))</f>
        <v/>
      </c>
      <c r="W86" s="6" t="str">
        <f>IF('Used data'!I86="No","",IF('Used data'!T86&gt;5,1.4,1+0.08*'Used data'!T86))</f>
        <v/>
      </c>
      <c r="X86" s="6" t="str">
        <f>IF('Used data'!I86="No","",IF('Used data'!U86=80,1,POWER((80-0.0058*('Used data'!U86-80)^2+0.2781*('Used data'!U86-80)-0.2343)/80,1.6)))</f>
        <v/>
      </c>
      <c r="Y86" s="6" t="str">
        <f>IF('Used data'!I86="No","",IF('Used data'!U86=80,1,POWER((80-0.0058*('Used data'!U86-80)^2+0.2781*('Used data'!U86-80)-0.2343)/80,1.5)))</f>
        <v/>
      </c>
      <c r="Z86" s="6" t="str">
        <f>IF('Used data'!I86="No","",IF('Used data'!U86=80,1,POWER((80-0.0058*('Used data'!U86-80)^2+0.2781*('Used data'!U86-80)-0.2343)/80,4.6)))</f>
        <v/>
      </c>
      <c r="AA86" s="6" t="str">
        <f>IF('Used data'!I86="No","",IF('Used data'!U86=80,1,POWER((80-0.0058*('Used data'!U86-80)^2+0.2781*('Used data'!U86-80)-0.2343)/80,3.5)))</f>
        <v/>
      </c>
      <c r="AB86" s="6" t="str">
        <f>IF('Used data'!I86="No","",IF('Used data'!U86=80,1,POWER((80-0.0058*('Used data'!U86-80)^2+0.2781*('Used data'!U86-80)-0.2343)/80,1.4)))</f>
        <v/>
      </c>
      <c r="AC86" s="6"/>
      <c r="AD86" s="7" t="str">
        <f>IF('Used data'!I86="No","",EXP(-10.0958)*POWER(H86,0.8138))</f>
        <v/>
      </c>
      <c r="AE86" s="7" t="str">
        <f>IF('Used data'!I86="No","",EXP(-9.9896)*POWER(H86,0.8381))</f>
        <v/>
      </c>
      <c r="AF86" s="7" t="str">
        <f>IF('Used data'!I86="No","",EXP(-12.5826)*POWER(H86,1.148))</f>
        <v/>
      </c>
      <c r="AG86" s="7" t="str">
        <f>IF('Used data'!I86="No","",EXP(-11.3408)*POWER(H86,0.7373))</f>
        <v/>
      </c>
      <c r="AH86" s="7" t="str">
        <f>IF('Used data'!I86="No","",EXP(-10.8985)*POWER(H86,0.841))</f>
        <v/>
      </c>
      <c r="AI86" s="7" t="str">
        <f>IF('Used data'!I86="No","",EXP(-12.4273)*POWER(H86,1.0197))</f>
        <v/>
      </c>
      <c r="AJ86" s="9" t="str">
        <f>IF('Used data'!I86="No","",SUM(AD86:AE86)*740934+AG86*29492829+AH86*4654307+AI86*608667)</f>
        <v/>
      </c>
    </row>
    <row r="87" spans="1:36" x14ac:dyDescent="0.3">
      <c r="A87" s="4" t="str">
        <f>IF('Input data'!A93="","",'Input data'!A93)</f>
        <v/>
      </c>
      <c r="B87" s="4" t="str">
        <f>IF('Input data'!B93="","",'Input data'!B93)</f>
        <v/>
      </c>
      <c r="C87" s="4" t="str">
        <f>IF('Input data'!C93="","",'Input data'!C93)</f>
        <v/>
      </c>
      <c r="D87" s="4" t="str">
        <f>IF('Input data'!D93="","",'Input data'!D93)</f>
        <v/>
      </c>
      <c r="E87" s="4" t="str">
        <f>IF('Input data'!E93="","",'Input data'!E93)</f>
        <v/>
      </c>
      <c r="F87" s="4" t="str">
        <f>IF('Input data'!F93="","",'Input data'!F93)</f>
        <v/>
      </c>
      <c r="G87" s="20" t="str">
        <f>IF('Input data'!G93=0,"",'Input data'!G93)</f>
        <v/>
      </c>
      <c r="H87" s="9" t="str">
        <f>IF('Input data'!H93="","",'Input data'!H93)</f>
        <v/>
      </c>
      <c r="I87" s="6" t="str">
        <f>IF('Used data'!I87="No","",IF('Used data'!L87&lt;10,1.1-'Used data'!L87*0.01,IF('Used data'!L87&lt;120,POWER(1.003,'Used data'!L87)/POWER(1.003,10),1.4)))</f>
        <v/>
      </c>
      <c r="J87" s="6" t="str">
        <f>IF('Used data'!I87="No","",IF('Used data'!M87&gt;9,1.41,IF('Used data'!M87&lt;2,0.96+'Used data'!M87*0.02,POWER(1.05,'Used data'!M87)/POWER(1.05,2))))</f>
        <v/>
      </c>
      <c r="K87" s="6" t="str">
        <f>IF('Used data'!I87="No","",IF('Used data'!M87&gt;9,1.15,IF('Used data'!M87&lt;2,0.98+'Used data'!M87*0.01,POWER(1.02,'Used data'!M87)/POWER(1.02,2))))</f>
        <v/>
      </c>
      <c r="L87" s="6" t="str">
        <f>IF('Used data'!I87="No","",IF('Used data'!N87="Partly",0.9,IF('Used data'!N87="Yes",0.75,1)))</f>
        <v/>
      </c>
      <c r="M87" s="6" t="str">
        <f>IF('Used data'!I87="No","",IF('Used data'!N87="Partly",0.97,IF('Used data'!N87="Yes",0.95,1)))</f>
        <v/>
      </c>
      <c r="N87" s="6" t="str">
        <f>IF('Used data'!I87="No","",IF('Used data'!O87&gt;4.25,1.06,IF('Used data'!O87&lt;3.75,1.84-'Used data'!O87*0.24,0.04+'Used data'!O87*0.24)))</f>
        <v/>
      </c>
      <c r="O87" s="6" t="str">
        <f>IF('Used data'!I87="No","",IF('Used data'!P87&gt;1.99,0.81,IF('Used data'!P87&lt;0.2,1.12,1.05-'Used data'!P87*0.1)))</f>
        <v/>
      </c>
      <c r="P87" s="6" t="str">
        <f>IF('Used data'!I87="No","",IF('Used data'!Q87&gt;3,0.96,IF('Used data'!Q87&lt;2,1.12-0.06*'Used data'!Q87,1.08-0.04*'Used data'!Q87)))</f>
        <v/>
      </c>
      <c r="Q87" s="6" t="str">
        <f>IF('Used data'!I87="No","",IF('Used data'!R87="Yes",0.91,1))</f>
        <v/>
      </c>
      <c r="R87" s="6" t="str">
        <f>IF('Used data'!I87="No","",IF('Used data'!R87="Yes",0.96,1))</f>
        <v/>
      </c>
      <c r="S87" s="6" t="str">
        <f>IF('Used data'!I87="No","",IF('Used data'!R87="Yes",0.82,1))</f>
        <v/>
      </c>
      <c r="T87" s="6" t="str">
        <f>IF('Used data'!I87="No","",IF('Used data'!R87="Yes",0.9,1))</f>
        <v/>
      </c>
      <c r="U87" s="6" t="str">
        <f>IF('Used data'!I87="No","",IF('Used data'!R87="Yes",0.93,1))</f>
        <v/>
      </c>
      <c r="V87" s="6" t="str">
        <f>IF('Used data'!I87="No","",IF('Used data'!S87="Yes",0.85,1))</f>
        <v/>
      </c>
      <c r="W87" s="6" t="str">
        <f>IF('Used data'!I87="No","",IF('Used data'!T87&gt;5,1.4,1+0.08*'Used data'!T87))</f>
        <v/>
      </c>
      <c r="X87" s="6" t="str">
        <f>IF('Used data'!I87="No","",IF('Used data'!U87=80,1,POWER((80-0.0058*('Used data'!U87-80)^2+0.2781*('Used data'!U87-80)-0.2343)/80,1.6)))</f>
        <v/>
      </c>
      <c r="Y87" s="6" t="str">
        <f>IF('Used data'!I87="No","",IF('Used data'!U87=80,1,POWER((80-0.0058*('Used data'!U87-80)^2+0.2781*('Used data'!U87-80)-0.2343)/80,1.5)))</f>
        <v/>
      </c>
      <c r="Z87" s="6" t="str">
        <f>IF('Used data'!I87="No","",IF('Used data'!U87=80,1,POWER((80-0.0058*('Used data'!U87-80)^2+0.2781*('Used data'!U87-80)-0.2343)/80,4.6)))</f>
        <v/>
      </c>
      <c r="AA87" s="6" t="str">
        <f>IF('Used data'!I87="No","",IF('Used data'!U87=80,1,POWER((80-0.0058*('Used data'!U87-80)^2+0.2781*('Used data'!U87-80)-0.2343)/80,3.5)))</f>
        <v/>
      </c>
      <c r="AB87" s="6" t="str">
        <f>IF('Used data'!I87="No","",IF('Used data'!U87=80,1,POWER((80-0.0058*('Used data'!U87-80)^2+0.2781*('Used data'!U87-80)-0.2343)/80,1.4)))</f>
        <v/>
      </c>
      <c r="AC87" s="6"/>
      <c r="AD87" s="7" t="str">
        <f>IF('Used data'!I87="No","",EXP(-10.0958)*POWER(H87,0.8138))</f>
        <v/>
      </c>
      <c r="AE87" s="7" t="str">
        <f>IF('Used data'!I87="No","",EXP(-9.9896)*POWER(H87,0.8381))</f>
        <v/>
      </c>
      <c r="AF87" s="7" t="str">
        <f>IF('Used data'!I87="No","",EXP(-12.5826)*POWER(H87,1.148))</f>
        <v/>
      </c>
      <c r="AG87" s="7" t="str">
        <f>IF('Used data'!I87="No","",EXP(-11.3408)*POWER(H87,0.7373))</f>
        <v/>
      </c>
      <c r="AH87" s="7" t="str">
        <f>IF('Used data'!I87="No","",EXP(-10.8985)*POWER(H87,0.841))</f>
        <v/>
      </c>
      <c r="AI87" s="7" t="str">
        <f>IF('Used data'!I87="No","",EXP(-12.4273)*POWER(H87,1.0197))</f>
        <v/>
      </c>
      <c r="AJ87" s="9" t="str">
        <f>IF('Used data'!I87="No","",SUM(AD87:AE87)*740934+AG87*29492829+AH87*4654307+AI87*608667)</f>
        <v/>
      </c>
    </row>
    <row r="88" spans="1:36" x14ac:dyDescent="0.3">
      <c r="A88" s="4" t="str">
        <f>IF('Input data'!A94="","",'Input data'!A94)</f>
        <v/>
      </c>
      <c r="B88" s="4" t="str">
        <f>IF('Input data'!B94="","",'Input data'!B94)</f>
        <v/>
      </c>
      <c r="C88" s="4" t="str">
        <f>IF('Input data'!C94="","",'Input data'!C94)</f>
        <v/>
      </c>
      <c r="D88" s="4" t="str">
        <f>IF('Input data'!D94="","",'Input data'!D94)</f>
        <v/>
      </c>
      <c r="E88" s="4" t="str">
        <f>IF('Input data'!E94="","",'Input data'!E94)</f>
        <v/>
      </c>
      <c r="F88" s="4" t="str">
        <f>IF('Input data'!F94="","",'Input data'!F94)</f>
        <v/>
      </c>
      <c r="G88" s="20" t="str">
        <f>IF('Input data'!G94=0,"",'Input data'!G94)</f>
        <v/>
      </c>
      <c r="H88" s="9" t="str">
        <f>IF('Input data'!H94="","",'Input data'!H94)</f>
        <v/>
      </c>
      <c r="I88" s="6" t="str">
        <f>IF('Used data'!I88="No","",IF('Used data'!L88&lt;10,1.1-'Used data'!L88*0.01,IF('Used data'!L88&lt;120,POWER(1.003,'Used data'!L88)/POWER(1.003,10),1.4)))</f>
        <v/>
      </c>
      <c r="J88" s="6" t="str">
        <f>IF('Used data'!I88="No","",IF('Used data'!M88&gt;9,1.41,IF('Used data'!M88&lt;2,0.96+'Used data'!M88*0.02,POWER(1.05,'Used data'!M88)/POWER(1.05,2))))</f>
        <v/>
      </c>
      <c r="K88" s="6" t="str">
        <f>IF('Used data'!I88="No","",IF('Used data'!M88&gt;9,1.15,IF('Used data'!M88&lt;2,0.98+'Used data'!M88*0.01,POWER(1.02,'Used data'!M88)/POWER(1.02,2))))</f>
        <v/>
      </c>
      <c r="L88" s="6" t="str">
        <f>IF('Used data'!I88="No","",IF('Used data'!N88="Partly",0.9,IF('Used data'!N88="Yes",0.75,1)))</f>
        <v/>
      </c>
      <c r="M88" s="6" t="str">
        <f>IF('Used data'!I88="No","",IF('Used data'!N88="Partly",0.97,IF('Used data'!N88="Yes",0.95,1)))</f>
        <v/>
      </c>
      <c r="N88" s="6" t="str">
        <f>IF('Used data'!I88="No","",IF('Used data'!O88&gt;4.25,1.06,IF('Used data'!O88&lt;3.75,1.84-'Used data'!O88*0.24,0.04+'Used data'!O88*0.24)))</f>
        <v/>
      </c>
      <c r="O88" s="6" t="str">
        <f>IF('Used data'!I88="No","",IF('Used data'!P88&gt;1.99,0.81,IF('Used data'!P88&lt;0.2,1.12,1.05-'Used data'!P88*0.1)))</f>
        <v/>
      </c>
      <c r="P88" s="6" t="str">
        <f>IF('Used data'!I88="No","",IF('Used data'!Q88&gt;3,0.96,IF('Used data'!Q88&lt;2,1.12-0.06*'Used data'!Q88,1.08-0.04*'Used data'!Q88)))</f>
        <v/>
      </c>
      <c r="Q88" s="6" t="str">
        <f>IF('Used data'!I88="No","",IF('Used data'!R88="Yes",0.91,1))</f>
        <v/>
      </c>
      <c r="R88" s="6" t="str">
        <f>IF('Used data'!I88="No","",IF('Used data'!R88="Yes",0.96,1))</f>
        <v/>
      </c>
      <c r="S88" s="6" t="str">
        <f>IF('Used data'!I88="No","",IF('Used data'!R88="Yes",0.82,1))</f>
        <v/>
      </c>
      <c r="T88" s="6" t="str">
        <f>IF('Used data'!I88="No","",IF('Used data'!R88="Yes",0.9,1))</f>
        <v/>
      </c>
      <c r="U88" s="6" t="str">
        <f>IF('Used data'!I88="No","",IF('Used data'!R88="Yes",0.93,1))</f>
        <v/>
      </c>
      <c r="V88" s="6" t="str">
        <f>IF('Used data'!I88="No","",IF('Used data'!S88="Yes",0.85,1))</f>
        <v/>
      </c>
      <c r="W88" s="6" t="str">
        <f>IF('Used data'!I88="No","",IF('Used data'!T88&gt;5,1.4,1+0.08*'Used data'!T88))</f>
        <v/>
      </c>
      <c r="X88" s="6" t="str">
        <f>IF('Used data'!I88="No","",IF('Used data'!U88=80,1,POWER((80-0.0058*('Used data'!U88-80)^2+0.2781*('Used data'!U88-80)-0.2343)/80,1.6)))</f>
        <v/>
      </c>
      <c r="Y88" s="6" t="str">
        <f>IF('Used data'!I88="No","",IF('Used data'!U88=80,1,POWER((80-0.0058*('Used data'!U88-80)^2+0.2781*('Used data'!U88-80)-0.2343)/80,1.5)))</f>
        <v/>
      </c>
      <c r="Z88" s="6" t="str">
        <f>IF('Used data'!I88="No","",IF('Used data'!U88=80,1,POWER((80-0.0058*('Used data'!U88-80)^2+0.2781*('Used data'!U88-80)-0.2343)/80,4.6)))</f>
        <v/>
      </c>
      <c r="AA88" s="6" t="str">
        <f>IF('Used data'!I88="No","",IF('Used data'!U88=80,1,POWER((80-0.0058*('Used data'!U88-80)^2+0.2781*('Used data'!U88-80)-0.2343)/80,3.5)))</f>
        <v/>
      </c>
      <c r="AB88" s="6" t="str">
        <f>IF('Used data'!I88="No","",IF('Used data'!U88=80,1,POWER((80-0.0058*('Used data'!U88-80)^2+0.2781*('Used data'!U88-80)-0.2343)/80,1.4)))</f>
        <v/>
      </c>
      <c r="AC88" s="6"/>
      <c r="AD88" s="7" t="str">
        <f>IF('Used data'!I88="No","",EXP(-10.0958)*POWER(H88,0.8138))</f>
        <v/>
      </c>
      <c r="AE88" s="7" t="str">
        <f>IF('Used data'!I88="No","",EXP(-9.9896)*POWER(H88,0.8381))</f>
        <v/>
      </c>
      <c r="AF88" s="7" t="str">
        <f>IF('Used data'!I88="No","",EXP(-12.5826)*POWER(H88,1.148))</f>
        <v/>
      </c>
      <c r="AG88" s="7" t="str">
        <f>IF('Used data'!I88="No","",EXP(-11.3408)*POWER(H88,0.7373))</f>
        <v/>
      </c>
      <c r="AH88" s="7" t="str">
        <f>IF('Used data'!I88="No","",EXP(-10.8985)*POWER(H88,0.841))</f>
        <v/>
      </c>
      <c r="AI88" s="7" t="str">
        <f>IF('Used data'!I88="No","",EXP(-12.4273)*POWER(H88,1.0197))</f>
        <v/>
      </c>
      <c r="AJ88" s="9" t="str">
        <f>IF('Used data'!I88="No","",SUM(AD88:AE88)*740934+AG88*29492829+AH88*4654307+AI88*608667)</f>
        <v/>
      </c>
    </row>
    <row r="89" spans="1:36" x14ac:dyDescent="0.3">
      <c r="A89" s="4" t="str">
        <f>IF('Input data'!A95="","",'Input data'!A95)</f>
        <v/>
      </c>
      <c r="B89" s="4" t="str">
        <f>IF('Input data'!B95="","",'Input data'!B95)</f>
        <v/>
      </c>
      <c r="C89" s="4" t="str">
        <f>IF('Input data'!C95="","",'Input data'!C95)</f>
        <v/>
      </c>
      <c r="D89" s="4" t="str">
        <f>IF('Input data'!D95="","",'Input data'!D95)</f>
        <v/>
      </c>
      <c r="E89" s="4" t="str">
        <f>IF('Input data'!E95="","",'Input data'!E95)</f>
        <v/>
      </c>
      <c r="F89" s="4" t="str">
        <f>IF('Input data'!F95="","",'Input data'!F95)</f>
        <v/>
      </c>
      <c r="G89" s="20" t="str">
        <f>IF('Input data'!G95=0,"",'Input data'!G95)</f>
        <v/>
      </c>
      <c r="H89" s="9" t="str">
        <f>IF('Input data'!H95="","",'Input data'!H95)</f>
        <v/>
      </c>
      <c r="I89" s="6" t="str">
        <f>IF('Used data'!I89="No","",IF('Used data'!L89&lt;10,1.1-'Used data'!L89*0.01,IF('Used data'!L89&lt;120,POWER(1.003,'Used data'!L89)/POWER(1.003,10),1.4)))</f>
        <v/>
      </c>
      <c r="J89" s="6" t="str">
        <f>IF('Used data'!I89="No","",IF('Used data'!M89&gt;9,1.41,IF('Used data'!M89&lt;2,0.96+'Used data'!M89*0.02,POWER(1.05,'Used data'!M89)/POWER(1.05,2))))</f>
        <v/>
      </c>
      <c r="K89" s="6" t="str">
        <f>IF('Used data'!I89="No","",IF('Used data'!M89&gt;9,1.15,IF('Used data'!M89&lt;2,0.98+'Used data'!M89*0.01,POWER(1.02,'Used data'!M89)/POWER(1.02,2))))</f>
        <v/>
      </c>
      <c r="L89" s="6" t="str">
        <f>IF('Used data'!I89="No","",IF('Used data'!N89="Partly",0.9,IF('Used data'!N89="Yes",0.75,1)))</f>
        <v/>
      </c>
      <c r="M89" s="6" t="str">
        <f>IF('Used data'!I89="No","",IF('Used data'!N89="Partly",0.97,IF('Used data'!N89="Yes",0.95,1)))</f>
        <v/>
      </c>
      <c r="N89" s="6" t="str">
        <f>IF('Used data'!I89="No","",IF('Used data'!O89&gt;4.25,1.06,IF('Used data'!O89&lt;3.75,1.84-'Used data'!O89*0.24,0.04+'Used data'!O89*0.24)))</f>
        <v/>
      </c>
      <c r="O89" s="6" t="str">
        <f>IF('Used data'!I89="No","",IF('Used data'!P89&gt;1.99,0.81,IF('Used data'!P89&lt;0.2,1.12,1.05-'Used data'!P89*0.1)))</f>
        <v/>
      </c>
      <c r="P89" s="6" t="str">
        <f>IF('Used data'!I89="No","",IF('Used data'!Q89&gt;3,0.96,IF('Used data'!Q89&lt;2,1.12-0.06*'Used data'!Q89,1.08-0.04*'Used data'!Q89)))</f>
        <v/>
      </c>
      <c r="Q89" s="6" t="str">
        <f>IF('Used data'!I89="No","",IF('Used data'!R89="Yes",0.91,1))</f>
        <v/>
      </c>
      <c r="R89" s="6" t="str">
        <f>IF('Used data'!I89="No","",IF('Used data'!R89="Yes",0.96,1))</f>
        <v/>
      </c>
      <c r="S89" s="6" t="str">
        <f>IF('Used data'!I89="No","",IF('Used data'!R89="Yes",0.82,1))</f>
        <v/>
      </c>
      <c r="T89" s="6" t="str">
        <f>IF('Used data'!I89="No","",IF('Used data'!R89="Yes",0.9,1))</f>
        <v/>
      </c>
      <c r="U89" s="6" t="str">
        <f>IF('Used data'!I89="No","",IF('Used data'!R89="Yes",0.93,1))</f>
        <v/>
      </c>
      <c r="V89" s="6" t="str">
        <f>IF('Used data'!I89="No","",IF('Used data'!S89="Yes",0.85,1))</f>
        <v/>
      </c>
      <c r="W89" s="6" t="str">
        <f>IF('Used data'!I89="No","",IF('Used data'!T89&gt;5,1.4,1+0.08*'Used data'!T89))</f>
        <v/>
      </c>
      <c r="X89" s="6" t="str">
        <f>IF('Used data'!I89="No","",IF('Used data'!U89=80,1,POWER((80-0.0058*('Used data'!U89-80)^2+0.2781*('Used data'!U89-80)-0.2343)/80,1.6)))</f>
        <v/>
      </c>
      <c r="Y89" s="6" t="str">
        <f>IF('Used data'!I89="No","",IF('Used data'!U89=80,1,POWER((80-0.0058*('Used data'!U89-80)^2+0.2781*('Used data'!U89-80)-0.2343)/80,1.5)))</f>
        <v/>
      </c>
      <c r="Z89" s="6" t="str">
        <f>IF('Used data'!I89="No","",IF('Used data'!U89=80,1,POWER((80-0.0058*('Used data'!U89-80)^2+0.2781*('Used data'!U89-80)-0.2343)/80,4.6)))</f>
        <v/>
      </c>
      <c r="AA89" s="6" t="str">
        <f>IF('Used data'!I89="No","",IF('Used data'!U89=80,1,POWER((80-0.0058*('Used data'!U89-80)^2+0.2781*('Used data'!U89-80)-0.2343)/80,3.5)))</f>
        <v/>
      </c>
      <c r="AB89" s="6" t="str">
        <f>IF('Used data'!I89="No","",IF('Used data'!U89=80,1,POWER((80-0.0058*('Used data'!U89-80)^2+0.2781*('Used data'!U89-80)-0.2343)/80,1.4)))</f>
        <v/>
      </c>
      <c r="AC89" s="6"/>
      <c r="AD89" s="7" t="str">
        <f>IF('Used data'!I89="No","",EXP(-10.0958)*POWER(H89,0.8138))</f>
        <v/>
      </c>
      <c r="AE89" s="7" t="str">
        <f>IF('Used data'!I89="No","",EXP(-9.9896)*POWER(H89,0.8381))</f>
        <v/>
      </c>
      <c r="AF89" s="7" t="str">
        <f>IF('Used data'!I89="No","",EXP(-12.5826)*POWER(H89,1.148))</f>
        <v/>
      </c>
      <c r="AG89" s="7" t="str">
        <f>IF('Used data'!I89="No","",EXP(-11.3408)*POWER(H89,0.7373))</f>
        <v/>
      </c>
      <c r="AH89" s="7" t="str">
        <f>IF('Used data'!I89="No","",EXP(-10.8985)*POWER(H89,0.841))</f>
        <v/>
      </c>
      <c r="AI89" s="7" t="str">
        <f>IF('Used data'!I89="No","",EXP(-12.4273)*POWER(H89,1.0197))</f>
        <v/>
      </c>
      <c r="AJ89" s="9" t="str">
        <f>IF('Used data'!I89="No","",SUM(AD89:AE89)*740934+AG89*29492829+AH89*4654307+AI89*608667)</f>
        <v/>
      </c>
    </row>
    <row r="90" spans="1:36" x14ac:dyDescent="0.3">
      <c r="A90" s="4" t="str">
        <f>IF('Input data'!A96="","",'Input data'!A96)</f>
        <v/>
      </c>
      <c r="B90" s="4" t="str">
        <f>IF('Input data'!B96="","",'Input data'!B96)</f>
        <v/>
      </c>
      <c r="C90" s="4" t="str">
        <f>IF('Input data'!C96="","",'Input data'!C96)</f>
        <v/>
      </c>
      <c r="D90" s="4" t="str">
        <f>IF('Input data'!D96="","",'Input data'!D96)</f>
        <v/>
      </c>
      <c r="E90" s="4" t="str">
        <f>IF('Input data'!E96="","",'Input data'!E96)</f>
        <v/>
      </c>
      <c r="F90" s="4" t="str">
        <f>IF('Input data'!F96="","",'Input data'!F96)</f>
        <v/>
      </c>
      <c r="G90" s="20" t="str">
        <f>IF('Input data'!G96=0,"",'Input data'!G96)</f>
        <v/>
      </c>
      <c r="H90" s="9" t="str">
        <f>IF('Input data'!H96="","",'Input data'!H96)</f>
        <v/>
      </c>
      <c r="I90" s="6" t="str">
        <f>IF('Used data'!I90="No","",IF('Used data'!L90&lt;10,1.1-'Used data'!L90*0.01,IF('Used data'!L90&lt;120,POWER(1.003,'Used data'!L90)/POWER(1.003,10),1.4)))</f>
        <v/>
      </c>
      <c r="J90" s="6" t="str">
        <f>IF('Used data'!I90="No","",IF('Used data'!M90&gt;9,1.41,IF('Used data'!M90&lt;2,0.96+'Used data'!M90*0.02,POWER(1.05,'Used data'!M90)/POWER(1.05,2))))</f>
        <v/>
      </c>
      <c r="K90" s="6" t="str">
        <f>IF('Used data'!I90="No","",IF('Used data'!M90&gt;9,1.15,IF('Used data'!M90&lt;2,0.98+'Used data'!M90*0.01,POWER(1.02,'Used data'!M90)/POWER(1.02,2))))</f>
        <v/>
      </c>
      <c r="L90" s="6" t="str">
        <f>IF('Used data'!I90="No","",IF('Used data'!N90="Partly",0.9,IF('Used data'!N90="Yes",0.75,1)))</f>
        <v/>
      </c>
      <c r="M90" s="6" t="str">
        <f>IF('Used data'!I90="No","",IF('Used data'!N90="Partly",0.97,IF('Used data'!N90="Yes",0.95,1)))</f>
        <v/>
      </c>
      <c r="N90" s="6" t="str">
        <f>IF('Used data'!I90="No","",IF('Used data'!O90&gt;4.25,1.06,IF('Used data'!O90&lt;3.75,1.84-'Used data'!O90*0.24,0.04+'Used data'!O90*0.24)))</f>
        <v/>
      </c>
      <c r="O90" s="6" t="str">
        <f>IF('Used data'!I90="No","",IF('Used data'!P90&gt;1.99,0.81,IF('Used data'!P90&lt;0.2,1.12,1.05-'Used data'!P90*0.1)))</f>
        <v/>
      </c>
      <c r="P90" s="6" t="str">
        <f>IF('Used data'!I90="No","",IF('Used data'!Q90&gt;3,0.96,IF('Used data'!Q90&lt;2,1.12-0.06*'Used data'!Q90,1.08-0.04*'Used data'!Q90)))</f>
        <v/>
      </c>
      <c r="Q90" s="6" t="str">
        <f>IF('Used data'!I90="No","",IF('Used data'!R90="Yes",0.91,1))</f>
        <v/>
      </c>
      <c r="R90" s="6" t="str">
        <f>IF('Used data'!I90="No","",IF('Used data'!R90="Yes",0.96,1))</f>
        <v/>
      </c>
      <c r="S90" s="6" t="str">
        <f>IF('Used data'!I90="No","",IF('Used data'!R90="Yes",0.82,1))</f>
        <v/>
      </c>
      <c r="T90" s="6" t="str">
        <f>IF('Used data'!I90="No","",IF('Used data'!R90="Yes",0.9,1))</f>
        <v/>
      </c>
      <c r="U90" s="6" t="str">
        <f>IF('Used data'!I90="No","",IF('Used data'!R90="Yes",0.93,1))</f>
        <v/>
      </c>
      <c r="V90" s="6" t="str">
        <f>IF('Used data'!I90="No","",IF('Used data'!S90="Yes",0.85,1))</f>
        <v/>
      </c>
      <c r="W90" s="6" t="str">
        <f>IF('Used data'!I90="No","",IF('Used data'!T90&gt;5,1.4,1+0.08*'Used data'!T90))</f>
        <v/>
      </c>
      <c r="X90" s="6" t="str">
        <f>IF('Used data'!I90="No","",IF('Used data'!U90=80,1,POWER((80-0.0058*('Used data'!U90-80)^2+0.2781*('Used data'!U90-80)-0.2343)/80,1.6)))</f>
        <v/>
      </c>
      <c r="Y90" s="6" t="str">
        <f>IF('Used data'!I90="No","",IF('Used data'!U90=80,1,POWER((80-0.0058*('Used data'!U90-80)^2+0.2781*('Used data'!U90-80)-0.2343)/80,1.5)))</f>
        <v/>
      </c>
      <c r="Z90" s="6" t="str">
        <f>IF('Used data'!I90="No","",IF('Used data'!U90=80,1,POWER((80-0.0058*('Used data'!U90-80)^2+0.2781*('Used data'!U90-80)-0.2343)/80,4.6)))</f>
        <v/>
      </c>
      <c r="AA90" s="6" t="str">
        <f>IF('Used data'!I90="No","",IF('Used data'!U90=80,1,POWER((80-0.0058*('Used data'!U90-80)^2+0.2781*('Used data'!U90-80)-0.2343)/80,3.5)))</f>
        <v/>
      </c>
      <c r="AB90" s="6" t="str">
        <f>IF('Used data'!I90="No","",IF('Used data'!U90=80,1,POWER((80-0.0058*('Used data'!U90-80)^2+0.2781*('Used data'!U90-80)-0.2343)/80,1.4)))</f>
        <v/>
      </c>
      <c r="AC90" s="6"/>
      <c r="AD90" s="7" t="str">
        <f>IF('Used data'!I90="No","",EXP(-10.0958)*POWER(H90,0.8138))</f>
        <v/>
      </c>
      <c r="AE90" s="7" t="str">
        <f>IF('Used data'!I90="No","",EXP(-9.9896)*POWER(H90,0.8381))</f>
        <v/>
      </c>
      <c r="AF90" s="7" t="str">
        <f>IF('Used data'!I90="No","",EXP(-12.5826)*POWER(H90,1.148))</f>
        <v/>
      </c>
      <c r="AG90" s="7" t="str">
        <f>IF('Used data'!I90="No","",EXP(-11.3408)*POWER(H90,0.7373))</f>
        <v/>
      </c>
      <c r="AH90" s="7" t="str">
        <f>IF('Used data'!I90="No","",EXP(-10.8985)*POWER(H90,0.841))</f>
        <v/>
      </c>
      <c r="AI90" s="7" t="str">
        <f>IF('Used data'!I90="No","",EXP(-12.4273)*POWER(H90,1.0197))</f>
        <v/>
      </c>
      <c r="AJ90" s="9" t="str">
        <f>IF('Used data'!I90="No","",SUM(AD90:AE90)*740934+AG90*29492829+AH90*4654307+AI90*608667)</f>
        <v/>
      </c>
    </row>
    <row r="91" spans="1:36" x14ac:dyDescent="0.3">
      <c r="A91" s="4" t="str">
        <f>IF('Input data'!A97="","",'Input data'!A97)</f>
        <v/>
      </c>
      <c r="B91" s="4" t="str">
        <f>IF('Input data'!B97="","",'Input data'!B97)</f>
        <v/>
      </c>
      <c r="C91" s="4" t="str">
        <f>IF('Input data'!C97="","",'Input data'!C97)</f>
        <v/>
      </c>
      <c r="D91" s="4" t="str">
        <f>IF('Input data'!D97="","",'Input data'!D97)</f>
        <v/>
      </c>
      <c r="E91" s="4" t="str">
        <f>IF('Input data'!E97="","",'Input data'!E97)</f>
        <v/>
      </c>
      <c r="F91" s="4" t="str">
        <f>IF('Input data'!F97="","",'Input data'!F97)</f>
        <v/>
      </c>
      <c r="G91" s="20" t="str">
        <f>IF('Input data'!G97=0,"",'Input data'!G97)</f>
        <v/>
      </c>
      <c r="H91" s="9" t="str">
        <f>IF('Input data'!H97="","",'Input data'!H97)</f>
        <v/>
      </c>
      <c r="I91" s="6" t="str">
        <f>IF('Used data'!I91="No","",IF('Used data'!L91&lt;10,1.1-'Used data'!L91*0.01,IF('Used data'!L91&lt;120,POWER(1.003,'Used data'!L91)/POWER(1.003,10),1.4)))</f>
        <v/>
      </c>
      <c r="J91" s="6" t="str">
        <f>IF('Used data'!I91="No","",IF('Used data'!M91&gt;9,1.41,IF('Used data'!M91&lt;2,0.96+'Used data'!M91*0.02,POWER(1.05,'Used data'!M91)/POWER(1.05,2))))</f>
        <v/>
      </c>
      <c r="K91" s="6" t="str">
        <f>IF('Used data'!I91="No","",IF('Used data'!M91&gt;9,1.15,IF('Used data'!M91&lt;2,0.98+'Used data'!M91*0.01,POWER(1.02,'Used data'!M91)/POWER(1.02,2))))</f>
        <v/>
      </c>
      <c r="L91" s="6" t="str">
        <f>IF('Used data'!I91="No","",IF('Used data'!N91="Partly",0.9,IF('Used data'!N91="Yes",0.75,1)))</f>
        <v/>
      </c>
      <c r="M91" s="6" t="str">
        <f>IF('Used data'!I91="No","",IF('Used data'!N91="Partly",0.97,IF('Used data'!N91="Yes",0.95,1)))</f>
        <v/>
      </c>
      <c r="N91" s="6" t="str">
        <f>IF('Used data'!I91="No","",IF('Used data'!O91&gt;4.25,1.06,IF('Used data'!O91&lt;3.75,1.84-'Used data'!O91*0.24,0.04+'Used data'!O91*0.24)))</f>
        <v/>
      </c>
      <c r="O91" s="6" t="str">
        <f>IF('Used data'!I91="No","",IF('Used data'!P91&gt;1.99,0.81,IF('Used data'!P91&lt;0.2,1.12,1.05-'Used data'!P91*0.1)))</f>
        <v/>
      </c>
      <c r="P91" s="6" t="str">
        <f>IF('Used data'!I91="No","",IF('Used data'!Q91&gt;3,0.96,IF('Used data'!Q91&lt;2,1.12-0.06*'Used data'!Q91,1.08-0.04*'Used data'!Q91)))</f>
        <v/>
      </c>
      <c r="Q91" s="6" t="str">
        <f>IF('Used data'!I91="No","",IF('Used data'!R91="Yes",0.91,1))</f>
        <v/>
      </c>
      <c r="R91" s="6" t="str">
        <f>IF('Used data'!I91="No","",IF('Used data'!R91="Yes",0.96,1))</f>
        <v/>
      </c>
      <c r="S91" s="6" t="str">
        <f>IF('Used data'!I91="No","",IF('Used data'!R91="Yes",0.82,1))</f>
        <v/>
      </c>
      <c r="T91" s="6" t="str">
        <f>IF('Used data'!I91="No","",IF('Used data'!R91="Yes",0.9,1))</f>
        <v/>
      </c>
      <c r="U91" s="6" t="str">
        <f>IF('Used data'!I91="No","",IF('Used data'!R91="Yes",0.93,1))</f>
        <v/>
      </c>
      <c r="V91" s="6" t="str">
        <f>IF('Used data'!I91="No","",IF('Used data'!S91="Yes",0.85,1))</f>
        <v/>
      </c>
      <c r="W91" s="6" t="str">
        <f>IF('Used data'!I91="No","",IF('Used data'!T91&gt;5,1.4,1+0.08*'Used data'!T91))</f>
        <v/>
      </c>
      <c r="X91" s="6" t="str">
        <f>IF('Used data'!I91="No","",IF('Used data'!U91=80,1,POWER((80-0.0058*('Used data'!U91-80)^2+0.2781*('Used data'!U91-80)-0.2343)/80,1.6)))</f>
        <v/>
      </c>
      <c r="Y91" s="6" t="str">
        <f>IF('Used data'!I91="No","",IF('Used data'!U91=80,1,POWER((80-0.0058*('Used data'!U91-80)^2+0.2781*('Used data'!U91-80)-0.2343)/80,1.5)))</f>
        <v/>
      </c>
      <c r="Z91" s="6" t="str">
        <f>IF('Used data'!I91="No","",IF('Used data'!U91=80,1,POWER((80-0.0058*('Used data'!U91-80)^2+0.2781*('Used data'!U91-80)-0.2343)/80,4.6)))</f>
        <v/>
      </c>
      <c r="AA91" s="6" t="str">
        <f>IF('Used data'!I91="No","",IF('Used data'!U91=80,1,POWER((80-0.0058*('Used data'!U91-80)^2+0.2781*('Used data'!U91-80)-0.2343)/80,3.5)))</f>
        <v/>
      </c>
      <c r="AB91" s="6" t="str">
        <f>IF('Used data'!I91="No","",IF('Used data'!U91=80,1,POWER((80-0.0058*('Used data'!U91-80)^2+0.2781*('Used data'!U91-80)-0.2343)/80,1.4)))</f>
        <v/>
      </c>
      <c r="AC91" s="6"/>
      <c r="AD91" s="7" t="str">
        <f>IF('Used data'!I91="No","",EXP(-10.0958)*POWER(H91,0.8138))</f>
        <v/>
      </c>
      <c r="AE91" s="7" t="str">
        <f>IF('Used data'!I91="No","",EXP(-9.9896)*POWER(H91,0.8381))</f>
        <v/>
      </c>
      <c r="AF91" s="7" t="str">
        <f>IF('Used data'!I91="No","",EXP(-12.5826)*POWER(H91,1.148))</f>
        <v/>
      </c>
      <c r="AG91" s="7" t="str">
        <f>IF('Used data'!I91="No","",EXP(-11.3408)*POWER(H91,0.7373))</f>
        <v/>
      </c>
      <c r="AH91" s="7" t="str">
        <f>IF('Used data'!I91="No","",EXP(-10.8985)*POWER(H91,0.841))</f>
        <v/>
      </c>
      <c r="AI91" s="7" t="str">
        <f>IF('Used data'!I91="No","",EXP(-12.4273)*POWER(H91,1.0197))</f>
        <v/>
      </c>
      <c r="AJ91" s="9" t="str">
        <f>IF('Used data'!I91="No","",SUM(AD91:AE91)*740934+AG91*29492829+AH91*4654307+AI91*608667)</f>
        <v/>
      </c>
    </row>
    <row r="92" spans="1:36" x14ac:dyDescent="0.3">
      <c r="A92" s="4" t="str">
        <f>IF('Input data'!A98="","",'Input data'!A98)</f>
        <v/>
      </c>
      <c r="B92" s="4" t="str">
        <f>IF('Input data'!B98="","",'Input data'!B98)</f>
        <v/>
      </c>
      <c r="C92" s="4" t="str">
        <f>IF('Input data'!C98="","",'Input data'!C98)</f>
        <v/>
      </c>
      <c r="D92" s="4" t="str">
        <f>IF('Input data'!D98="","",'Input data'!D98)</f>
        <v/>
      </c>
      <c r="E92" s="4" t="str">
        <f>IF('Input data'!E98="","",'Input data'!E98)</f>
        <v/>
      </c>
      <c r="F92" s="4" t="str">
        <f>IF('Input data'!F98="","",'Input data'!F98)</f>
        <v/>
      </c>
      <c r="G92" s="20" t="str">
        <f>IF('Input data'!G98=0,"",'Input data'!G98)</f>
        <v/>
      </c>
      <c r="H92" s="9" t="str">
        <f>IF('Input data'!H98="","",'Input data'!H98)</f>
        <v/>
      </c>
      <c r="I92" s="6" t="str">
        <f>IF('Used data'!I92="No","",IF('Used data'!L92&lt;10,1.1-'Used data'!L92*0.01,IF('Used data'!L92&lt;120,POWER(1.003,'Used data'!L92)/POWER(1.003,10),1.4)))</f>
        <v/>
      </c>
      <c r="J92" s="6" t="str">
        <f>IF('Used data'!I92="No","",IF('Used data'!M92&gt;9,1.41,IF('Used data'!M92&lt;2,0.96+'Used data'!M92*0.02,POWER(1.05,'Used data'!M92)/POWER(1.05,2))))</f>
        <v/>
      </c>
      <c r="K92" s="6" t="str">
        <f>IF('Used data'!I92="No","",IF('Used data'!M92&gt;9,1.15,IF('Used data'!M92&lt;2,0.98+'Used data'!M92*0.01,POWER(1.02,'Used data'!M92)/POWER(1.02,2))))</f>
        <v/>
      </c>
      <c r="L92" s="6" t="str">
        <f>IF('Used data'!I92="No","",IF('Used data'!N92="Partly",0.9,IF('Used data'!N92="Yes",0.75,1)))</f>
        <v/>
      </c>
      <c r="M92" s="6" t="str">
        <f>IF('Used data'!I92="No","",IF('Used data'!N92="Partly",0.97,IF('Used data'!N92="Yes",0.95,1)))</f>
        <v/>
      </c>
      <c r="N92" s="6" t="str">
        <f>IF('Used data'!I92="No","",IF('Used data'!O92&gt;4.25,1.06,IF('Used data'!O92&lt;3.75,1.84-'Used data'!O92*0.24,0.04+'Used data'!O92*0.24)))</f>
        <v/>
      </c>
      <c r="O92" s="6" t="str">
        <f>IF('Used data'!I92="No","",IF('Used data'!P92&gt;1.99,0.81,IF('Used data'!P92&lt;0.2,1.12,1.05-'Used data'!P92*0.1)))</f>
        <v/>
      </c>
      <c r="P92" s="6" t="str">
        <f>IF('Used data'!I92="No","",IF('Used data'!Q92&gt;3,0.96,IF('Used data'!Q92&lt;2,1.12-0.06*'Used data'!Q92,1.08-0.04*'Used data'!Q92)))</f>
        <v/>
      </c>
      <c r="Q92" s="6" t="str">
        <f>IF('Used data'!I92="No","",IF('Used data'!R92="Yes",0.91,1))</f>
        <v/>
      </c>
      <c r="R92" s="6" t="str">
        <f>IF('Used data'!I92="No","",IF('Used data'!R92="Yes",0.96,1))</f>
        <v/>
      </c>
      <c r="S92" s="6" t="str">
        <f>IF('Used data'!I92="No","",IF('Used data'!R92="Yes",0.82,1))</f>
        <v/>
      </c>
      <c r="T92" s="6" t="str">
        <f>IF('Used data'!I92="No","",IF('Used data'!R92="Yes",0.9,1))</f>
        <v/>
      </c>
      <c r="U92" s="6" t="str">
        <f>IF('Used data'!I92="No","",IF('Used data'!R92="Yes",0.93,1))</f>
        <v/>
      </c>
      <c r="V92" s="6" t="str">
        <f>IF('Used data'!I92="No","",IF('Used data'!S92="Yes",0.85,1))</f>
        <v/>
      </c>
      <c r="W92" s="6" t="str">
        <f>IF('Used data'!I92="No","",IF('Used data'!T92&gt;5,1.4,1+0.08*'Used data'!T92))</f>
        <v/>
      </c>
      <c r="X92" s="6" t="str">
        <f>IF('Used data'!I92="No","",IF('Used data'!U92=80,1,POWER((80-0.0058*('Used data'!U92-80)^2+0.2781*('Used data'!U92-80)-0.2343)/80,1.6)))</f>
        <v/>
      </c>
      <c r="Y92" s="6" t="str">
        <f>IF('Used data'!I92="No","",IF('Used data'!U92=80,1,POWER((80-0.0058*('Used data'!U92-80)^2+0.2781*('Used data'!U92-80)-0.2343)/80,1.5)))</f>
        <v/>
      </c>
      <c r="Z92" s="6" t="str">
        <f>IF('Used data'!I92="No","",IF('Used data'!U92=80,1,POWER((80-0.0058*('Used data'!U92-80)^2+0.2781*('Used data'!U92-80)-0.2343)/80,4.6)))</f>
        <v/>
      </c>
      <c r="AA92" s="6" t="str">
        <f>IF('Used data'!I92="No","",IF('Used data'!U92=80,1,POWER((80-0.0058*('Used data'!U92-80)^2+0.2781*('Used data'!U92-80)-0.2343)/80,3.5)))</f>
        <v/>
      </c>
      <c r="AB92" s="6" t="str">
        <f>IF('Used data'!I92="No","",IF('Used data'!U92=80,1,POWER((80-0.0058*('Used data'!U92-80)^2+0.2781*('Used data'!U92-80)-0.2343)/80,1.4)))</f>
        <v/>
      </c>
      <c r="AC92" s="6"/>
      <c r="AD92" s="7" t="str">
        <f>IF('Used data'!I92="No","",EXP(-10.0958)*POWER(H92,0.8138))</f>
        <v/>
      </c>
      <c r="AE92" s="7" t="str">
        <f>IF('Used data'!I92="No","",EXP(-9.9896)*POWER(H92,0.8381))</f>
        <v/>
      </c>
      <c r="AF92" s="7" t="str">
        <f>IF('Used data'!I92="No","",EXP(-12.5826)*POWER(H92,1.148))</f>
        <v/>
      </c>
      <c r="AG92" s="7" t="str">
        <f>IF('Used data'!I92="No","",EXP(-11.3408)*POWER(H92,0.7373))</f>
        <v/>
      </c>
      <c r="AH92" s="7" t="str">
        <f>IF('Used data'!I92="No","",EXP(-10.8985)*POWER(H92,0.841))</f>
        <v/>
      </c>
      <c r="AI92" s="7" t="str">
        <f>IF('Used data'!I92="No","",EXP(-12.4273)*POWER(H92,1.0197))</f>
        <v/>
      </c>
      <c r="AJ92" s="9" t="str">
        <f>IF('Used data'!I92="No","",SUM(AD92:AE92)*740934+AG92*29492829+AH92*4654307+AI92*608667)</f>
        <v/>
      </c>
    </row>
    <row r="93" spans="1:36" x14ac:dyDescent="0.3">
      <c r="A93" s="4" t="str">
        <f>IF('Input data'!A99="","",'Input data'!A99)</f>
        <v/>
      </c>
      <c r="B93" s="4" t="str">
        <f>IF('Input data'!B99="","",'Input data'!B99)</f>
        <v/>
      </c>
      <c r="C93" s="4" t="str">
        <f>IF('Input data'!C99="","",'Input data'!C99)</f>
        <v/>
      </c>
      <c r="D93" s="4" t="str">
        <f>IF('Input data'!D99="","",'Input data'!D99)</f>
        <v/>
      </c>
      <c r="E93" s="4" t="str">
        <f>IF('Input data'!E99="","",'Input data'!E99)</f>
        <v/>
      </c>
      <c r="F93" s="4" t="str">
        <f>IF('Input data'!F99="","",'Input data'!F99)</f>
        <v/>
      </c>
      <c r="G93" s="20" t="str">
        <f>IF('Input data'!G99=0,"",'Input data'!G99)</f>
        <v/>
      </c>
      <c r="H93" s="9" t="str">
        <f>IF('Input data'!H99="","",'Input data'!H99)</f>
        <v/>
      </c>
      <c r="I93" s="6" t="str">
        <f>IF('Used data'!I93="No","",IF('Used data'!L93&lt;10,1.1-'Used data'!L93*0.01,IF('Used data'!L93&lt;120,POWER(1.003,'Used data'!L93)/POWER(1.003,10),1.4)))</f>
        <v/>
      </c>
      <c r="J93" s="6" t="str">
        <f>IF('Used data'!I93="No","",IF('Used data'!M93&gt;9,1.41,IF('Used data'!M93&lt;2,0.96+'Used data'!M93*0.02,POWER(1.05,'Used data'!M93)/POWER(1.05,2))))</f>
        <v/>
      </c>
      <c r="K93" s="6" t="str">
        <f>IF('Used data'!I93="No","",IF('Used data'!M93&gt;9,1.15,IF('Used data'!M93&lt;2,0.98+'Used data'!M93*0.01,POWER(1.02,'Used data'!M93)/POWER(1.02,2))))</f>
        <v/>
      </c>
      <c r="L93" s="6" t="str">
        <f>IF('Used data'!I93="No","",IF('Used data'!N93="Partly",0.9,IF('Used data'!N93="Yes",0.75,1)))</f>
        <v/>
      </c>
      <c r="M93" s="6" t="str">
        <f>IF('Used data'!I93="No","",IF('Used data'!N93="Partly",0.97,IF('Used data'!N93="Yes",0.95,1)))</f>
        <v/>
      </c>
      <c r="N93" s="6" t="str">
        <f>IF('Used data'!I93="No","",IF('Used data'!O93&gt;4.25,1.06,IF('Used data'!O93&lt;3.75,1.84-'Used data'!O93*0.24,0.04+'Used data'!O93*0.24)))</f>
        <v/>
      </c>
      <c r="O93" s="6" t="str">
        <f>IF('Used data'!I93="No","",IF('Used data'!P93&gt;1.99,0.81,IF('Used data'!P93&lt;0.2,1.12,1.05-'Used data'!P93*0.1)))</f>
        <v/>
      </c>
      <c r="P93" s="6" t="str">
        <f>IF('Used data'!I93="No","",IF('Used data'!Q93&gt;3,0.96,IF('Used data'!Q93&lt;2,1.12-0.06*'Used data'!Q93,1.08-0.04*'Used data'!Q93)))</f>
        <v/>
      </c>
      <c r="Q93" s="6" t="str">
        <f>IF('Used data'!I93="No","",IF('Used data'!R93="Yes",0.91,1))</f>
        <v/>
      </c>
      <c r="R93" s="6" t="str">
        <f>IF('Used data'!I93="No","",IF('Used data'!R93="Yes",0.96,1))</f>
        <v/>
      </c>
      <c r="S93" s="6" t="str">
        <f>IF('Used data'!I93="No","",IF('Used data'!R93="Yes",0.82,1))</f>
        <v/>
      </c>
      <c r="T93" s="6" t="str">
        <f>IF('Used data'!I93="No","",IF('Used data'!R93="Yes",0.9,1))</f>
        <v/>
      </c>
      <c r="U93" s="6" t="str">
        <f>IF('Used data'!I93="No","",IF('Used data'!R93="Yes",0.93,1))</f>
        <v/>
      </c>
      <c r="V93" s="6" t="str">
        <f>IF('Used data'!I93="No","",IF('Used data'!S93="Yes",0.85,1))</f>
        <v/>
      </c>
      <c r="W93" s="6" t="str">
        <f>IF('Used data'!I93="No","",IF('Used data'!T93&gt;5,1.4,1+0.08*'Used data'!T93))</f>
        <v/>
      </c>
      <c r="X93" s="6" t="str">
        <f>IF('Used data'!I93="No","",IF('Used data'!U93=80,1,POWER((80-0.0058*('Used data'!U93-80)^2+0.2781*('Used data'!U93-80)-0.2343)/80,1.6)))</f>
        <v/>
      </c>
      <c r="Y93" s="6" t="str">
        <f>IF('Used data'!I93="No","",IF('Used data'!U93=80,1,POWER((80-0.0058*('Used data'!U93-80)^2+0.2781*('Used data'!U93-80)-0.2343)/80,1.5)))</f>
        <v/>
      </c>
      <c r="Z93" s="6" t="str">
        <f>IF('Used data'!I93="No","",IF('Used data'!U93=80,1,POWER((80-0.0058*('Used data'!U93-80)^2+0.2781*('Used data'!U93-80)-0.2343)/80,4.6)))</f>
        <v/>
      </c>
      <c r="AA93" s="6" t="str">
        <f>IF('Used data'!I93="No","",IF('Used data'!U93=80,1,POWER((80-0.0058*('Used data'!U93-80)^2+0.2781*('Used data'!U93-80)-0.2343)/80,3.5)))</f>
        <v/>
      </c>
      <c r="AB93" s="6" t="str">
        <f>IF('Used data'!I93="No","",IF('Used data'!U93=80,1,POWER((80-0.0058*('Used data'!U93-80)^2+0.2781*('Used data'!U93-80)-0.2343)/80,1.4)))</f>
        <v/>
      </c>
      <c r="AC93" s="6"/>
      <c r="AD93" s="7" t="str">
        <f>IF('Used data'!I93="No","",EXP(-10.0958)*POWER(H93,0.8138))</f>
        <v/>
      </c>
      <c r="AE93" s="7" t="str">
        <f>IF('Used data'!I93="No","",EXP(-9.9896)*POWER(H93,0.8381))</f>
        <v/>
      </c>
      <c r="AF93" s="7" t="str">
        <f>IF('Used data'!I93="No","",EXP(-12.5826)*POWER(H93,1.148))</f>
        <v/>
      </c>
      <c r="AG93" s="7" t="str">
        <f>IF('Used data'!I93="No","",EXP(-11.3408)*POWER(H93,0.7373))</f>
        <v/>
      </c>
      <c r="AH93" s="7" t="str">
        <f>IF('Used data'!I93="No","",EXP(-10.8985)*POWER(H93,0.841))</f>
        <v/>
      </c>
      <c r="AI93" s="7" t="str">
        <f>IF('Used data'!I93="No","",EXP(-12.4273)*POWER(H93,1.0197))</f>
        <v/>
      </c>
      <c r="AJ93" s="9" t="str">
        <f>IF('Used data'!I93="No","",SUM(AD93:AE93)*740934+AG93*29492829+AH93*4654307+AI93*608667)</f>
        <v/>
      </c>
    </row>
    <row r="94" spans="1:36" x14ac:dyDescent="0.3">
      <c r="A94" s="4" t="str">
        <f>IF('Input data'!A100="","",'Input data'!A100)</f>
        <v/>
      </c>
      <c r="B94" s="4" t="str">
        <f>IF('Input data'!B100="","",'Input data'!B100)</f>
        <v/>
      </c>
      <c r="C94" s="4" t="str">
        <f>IF('Input data'!C100="","",'Input data'!C100)</f>
        <v/>
      </c>
      <c r="D94" s="4" t="str">
        <f>IF('Input data'!D100="","",'Input data'!D100)</f>
        <v/>
      </c>
      <c r="E94" s="4" t="str">
        <f>IF('Input data'!E100="","",'Input data'!E100)</f>
        <v/>
      </c>
      <c r="F94" s="4" t="str">
        <f>IF('Input data'!F100="","",'Input data'!F100)</f>
        <v/>
      </c>
      <c r="G94" s="20" t="str">
        <f>IF('Input data'!G100=0,"",'Input data'!G100)</f>
        <v/>
      </c>
      <c r="H94" s="9" t="str">
        <f>IF('Input data'!H100="","",'Input data'!H100)</f>
        <v/>
      </c>
      <c r="I94" s="6" t="str">
        <f>IF('Used data'!I94="No","",IF('Used data'!L94&lt;10,1.1-'Used data'!L94*0.01,IF('Used data'!L94&lt;120,POWER(1.003,'Used data'!L94)/POWER(1.003,10),1.4)))</f>
        <v/>
      </c>
      <c r="J94" s="6" t="str">
        <f>IF('Used data'!I94="No","",IF('Used data'!M94&gt;9,1.41,IF('Used data'!M94&lt;2,0.96+'Used data'!M94*0.02,POWER(1.05,'Used data'!M94)/POWER(1.05,2))))</f>
        <v/>
      </c>
      <c r="K94" s="6" t="str">
        <f>IF('Used data'!I94="No","",IF('Used data'!M94&gt;9,1.15,IF('Used data'!M94&lt;2,0.98+'Used data'!M94*0.01,POWER(1.02,'Used data'!M94)/POWER(1.02,2))))</f>
        <v/>
      </c>
      <c r="L94" s="6" t="str">
        <f>IF('Used data'!I94="No","",IF('Used data'!N94="Partly",0.9,IF('Used data'!N94="Yes",0.75,1)))</f>
        <v/>
      </c>
      <c r="M94" s="6" t="str">
        <f>IF('Used data'!I94="No","",IF('Used data'!N94="Partly",0.97,IF('Used data'!N94="Yes",0.95,1)))</f>
        <v/>
      </c>
      <c r="N94" s="6" t="str">
        <f>IF('Used data'!I94="No","",IF('Used data'!O94&gt;4.25,1.06,IF('Used data'!O94&lt;3.75,1.84-'Used data'!O94*0.24,0.04+'Used data'!O94*0.24)))</f>
        <v/>
      </c>
      <c r="O94" s="6" t="str">
        <f>IF('Used data'!I94="No","",IF('Used data'!P94&gt;1.99,0.81,IF('Used data'!P94&lt;0.2,1.12,1.05-'Used data'!P94*0.1)))</f>
        <v/>
      </c>
      <c r="P94" s="6" t="str">
        <f>IF('Used data'!I94="No","",IF('Used data'!Q94&gt;3,0.96,IF('Used data'!Q94&lt;2,1.12-0.06*'Used data'!Q94,1.08-0.04*'Used data'!Q94)))</f>
        <v/>
      </c>
      <c r="Q94" s="6" t="str">
        <f>IF('Used data'!I94="No","",IF('Used data'!R94="Yes",0.91,1))</f>
        <v/>
      </c>
      <c r="R94" s="6" t="str">
        <f>IF('Used data'!I94="No","",IF('Used data'!R94="Yes",0.96,1))</f>
        <v/>
      </c>
      <c r="S94" s="6" t="str">
        <f>IF('Used data'!I94="No","",IF('Used data'!R94="Yes",0.82,1))</f>
        <v/>
      </c>
      <c r="T94" s="6" t="str">
        <f>IF('Used data'!I94="No","",IF('Used data'!R94="Yes",0.9,1))</f>
        <v/>
      </c>
      <c r="U94" s="6" t="str">
        <f>IF('Used data'!I94="No","",IF('Used data'!R94="Yes",0.93,1))</f>
        <v/>
      </c>
      <c r="V94" s="6" t="str">
        <f>IF('Used data'!I94="No","",IF('Used data'!S94="Yes",0.85,1))</f>
        <v/>
      </c>
      <c r="W94" s="6" t="str">
        <f>IF('Used data'!I94="No","",IF('Used data'!T94&gt;5,1.4,1+0.08*'Used data'!T94))</f>
        <v/>
      </c>
      <c r="X94" s="6" t="str">
        <f>IF('Used data'!I94="No","",IF('Used data'!U94=80,1,POWER((80-0.0058*('Used data'!U94-80)^2+0.2781*('Used data'!U94-80)-0.2343)/80,1.6)))</f>
        <v/>
      </c>
      <c r="Y94" s="6" t="str">
        <f>IF('Used data'!I94="No","",IF('Used data'!U94=80,1,POWER((80-0.0058*('Used data'!U94-80)^2+0.2781*('Used data'!U94-80)-0.2343)/80,1.5)))</f>
        <v/>
      </c>
      <c r="Z94" s="6" t="str">
        <f>IF('Used data'!I94="No","",IF('Used data'!U94=80,1,POWER((80-0.0058*('Used data'!U94-80)^2+0.2781*('Used data'!U94-80)-0.2343)/80,4.6)))</f>
        <v/>
      </c>
      <c r="AA94" s="6" t="str">
        <f>IF('Used data'!I94="No","",IF('Used data'!U94=80,1,POWER((80-0.0058*('Used data'!U94-80)^2+0.2781*('Used data'!U94-80)-0.2343)/80,3.5)))</f>
        <v/>
      </c>
      <c r="AB94" s="6" t="str">
        <f>IF('Used data'!I94="No","",IF('Used data'!U94=80,1,POWER((80-0.0058*('Used data'!U94-80)^2+0.2781*('Used data'!U94-80)-0.2343)/80,1.4)))</f>
        <v/>
      </c>
      <c r="AC94" s="6"/>
      <c r="AD94" s="7" t="str">
        <f>IF('Used data'!I94="No","",EXP(-10.0958)*POWER(H94,0.8138))</f>
        <v/>
      </c>
      <c r="AE94" s="7" t="str">
        <f>IF('Used data'!I94="No","",EXP(-9.9896)*POWER(H94,0.8381))</f>
        <v/>
      </c>
      <c r="AF94" s="7" t="str">
        <f>IF('Used data'!I94="No","",EXP(-12.5826)*POWER(H94,1.148))</f>
        <v/>
      </c>
      <c r="AG94" s="7" t="str">
        <f>IF('Used data'!I94="No","",EXP(-11.3408)*POWER(H94,0.7373))</f>
        <v/>
      </c>
      <c r="AH94" s="7" t="str">
        <f>IF('Used data'!I94="No","",EXP(-10.8985)*POWER(H94,0.841))</f>
        <v/>
      </c>
      <c r="AI94" s="7" t="str">
        <f>IF('Used data'!I94="No","",EXP(-12.4273)*POWER(H94,1.0197))</f>
        <v/>
      </c>
      <c r="AJ94" s="9" t="str">
        <f>IF('Used data'!I94="No","",SUM(AD94:AE94)*740934+AG94*29492829+AH94*4654307+AI94*608667)</f>
        <v/>
      </c>
    </row>
    <row r="95" spans="1:36" x14ac:dyDescent="0.3">
      <c r="A95" s="4" t="str">
        <f>IF('Input data'!A101="","",'Input data'!A101)</f>
        <v/>
      </c>
      <c r="B95" s="4" t="str">
        <f>IF('Input data'!B101="","",'Input data'!B101)</f>
        <v/>
      </c>
      <c r="C95" s="4" t="str">
        <f>IF('Input data'!C101="","",'Input data'!C101)</f>
        <v/>
      </c>
      <c r="D95" s="4" t="str">
        <f>IF('Input data'!D101="","",'Input data'!D101)</f>
        <v/>
      </c>
      <c r="E95" s="4" t="str">
        <f>IF('Input data'!E101="","",'Input data'!E101)</f>
        <v/>
      </c>
      <c r="F95" s="4" t="str">
        <f>IF('Input data'!F101="","",'Input data'!F101)</f>
        <v/>
      </c>
      <c r="G95" s="20" t="str">
        <f>IF('Input data'!G101=0,"",'Input data'!G101)</f>
        <v/>
      </c>
      <c r="H95" s="9" t="str">
        <f>IF('Input data'!H101="","",'Input data'!H101)</f>
        <v/>
      </c>
      <c r="I95" s="6" t="str">
        <f>IF('Used data'!I95="No","",IF('Used data'!L95&lt;10,1.1-'Used data'!L95*0.01,IF('Used data'!L95&lt;120,POWER(1.003,'Used data'!L95)/POWER(1.003,10),1.4)))</f>
        <v/>
      </c>
      <c r="J95" s="6" t="str">
        <f>IF('Used data'!I95="No","",IF('Used data'!M95&gt;9,1.41,IF('Used data'!M95&lt;2,0.96+'Used data'!M95*0.02,POWER(1.05,'Used data'!M95)/POWER(1.05,2))))</f>
        <v/>
      </c>
      <c r="K95" s="6" t="str">
        <f>IF('Used data'!I95="No","",IF('Used data'!M95&gt;9,1.15,IF('Used data'!M95&lt;2,0.98+'Used data'!M95*0.01,POWER(1.02,'Used data'!M95)/POWER(1.02,2))))</f>
        <v/>
      </c>
      <c r="L95" s="6" t="str">
        <f>IF('Used data'!I95="No","",IF('Used data'!N95="Partly",0.9,IF('Used data'!N95="Yes",0.75,1)))</f>
        <v/>
      </c>
      <c r="M95" s="6" t="str">
        <f>IF('Used data'!I95="No","",IF('Used data'!N95="Partly",0.97,IF('Used data'!N95="Yes",0.95,1)))</f>
        <v/>
      </c>
      <c r="N95" s="6" t="str">
        <f>IF('Used data'!I95="No","",IF('Used data'!O95&gt;4.25,1.06,IF('Used data'!O95&lt;3.75,1.84-'Used data'!O95*0.24,0.04+'Used data'!O95*0.24)))</f>
        <v/>
      </c>
      <c r="O95" s="6" t="str">
        <f>IF('Used data'!I95="No","",IF('Used data'!P95&gt;1.99,0.81,IF('Used data'!P95&lt;0.2,1.12,1.05-'Used data'!P95*0.1)))</f>
        <v/>
      </c>
      <c r="P95" s="6" t="str">
        <f>IF('Used data'!I95="No","",IF('Used data'!Q95&gt;3,0.96,IF('Used data'!Q95&lt;2,1.12-0.06*'Used data'!Q95,1.08-0.04*'Used data'!Q95)))</f>
        <v/>
      </c>
      <c r="Q95" s="6" t="str">
        <f>IF('Used data'!I95="No","",IF('Used data'!R95="Yes",0.91,1))</f>
        <v/>
      </c>
      <c r="R95" s="6" t="str">
        <f>IF('Used data'!I95="No","",IF('Used data'!R95="Yes",0.96,1))</f>
        <v/>
      </c>
      <c r="S95" s="6" t="str">
        <f>IF('Used data'!I95="No","",IF('Used data'!R95="Yes",0.82,1))</f>
        <v/>
      </c>
      <c r="T95" s="6" t="str">
        <f>IF('Used data'!I95="No","",IF('Used data'!R95="Yes",0.9,1))</f>
        <v/>
      </c>
      <c r="U95" s="6" t="str">
        <f>IF('Used data'!I95="No","",IF('Used data'!R95="Yes",0.93,1))</f>
        <v/>
      </c>
      <c r="V95" s="6" t="str">
        <f>IF('Used data'!I95="No","",IF('Used data'!S95="Yes",0.85,1))</f>
        <v/>
      </c>
      <c r="W95" s="6" t="str">
        <f>IF('Used data'!I95="No","",IF('Used data'!T95&gt;5,1.4,1+0.08*'Used data'!T95))</f>
        <v/>
      </c>
      <c r="X95" s="6" t="str">
        <f>IF('Used data'!I95="No","",IF('Used data'!U95=80,1,POWER((80-0.0058*('Used data'!U95-80)^2+0.2781*('Used data'!U95-80)-0.2343)/80,1.6)))</f>
        <v/>
      </c>
      <c r="Y95" s="6" t="str">
        <f>IF('Used data'!I95="No","",IF('Used data'!U95=80,1,POWER((80-0.0058*('Used data'!U95-80)^2+0.2781*('Used data'!U95-80)-0.2343)/80,1.5)))</f>
        <v/>
      </c>
      <c r="Z95" s="6" t="str">
        <f>IF('Used data'!I95="No","",IF('Used data'!U95=80,1,POWER((80-0.0058*('Used data'!U95-80)^2+0.2781*('Used data'!U95-80)-0.2343)/80,4.6)))</f>
        <v/>
      </c>
      <c r="AA95" s="6" t="str">
        <f>IF('Used data'!I95="No","",IF('Used data'!U95=80,1,POWER((80-0.0058*('Used data'!U95-80)^2+0.2781*('Used data'!U95-80)-0.2343)/80,3.5)))</f>
        <v/>
      </c>
      <c r="AB95" s="6" t="str">
        <f>IF('Used data'!I95="No","",IF('Used data'!U95=80,1,POWER((80-0.0058*('Used data'!U95-80)^2+0.2781*('Used data'!U95-80)-0.2343)/80,1.4)))</f>
        <v/>
      </c>
      <c r="AC95" s="6"/>
      <c r="AD95" s="7" t="str">
        <f>IF('Used data'!I95="No","",EXP(-10.0958)*POWER(H95,0.8138))</f>
        <v/>
      </c>
      <c r="AE95" s="7" t="str">
        <f>IF('Used data'!I95="No","",EXP(-9.9896)*POWER(H95,0.8381))</f>
        <v/>
      </c>
      <c r="AF95" s="7" t="str">
        <f>IF('Used data'!I95="No","",EXP(-12.5826)*POWER(H95,1.148))</f>
        <v/>
      </c>
      <c r="AG95" s="7" t="str">
        <f>IF('Used data'!I95="No","",EXP(-11.3408)*POWER(H95,0.7373))</f>
        <v/>
      </c>
      <c r="AH95" s="7" t="str">
        <f>IF('Used data'!I95="No","",EXP(-10.8985)*POWER(H95,0.841))</f>
        <v/>
      </c>
      <c r="AI95" s="7" t="str">
        <f>IF('Used data'!I95="No","",EXP(-12.4273)*POWER(H95,1.0197))</f>
        <v/>
      </c>
      <c r="AJ95" s="9" t="str">
        <f>IF('Used data'!I95="No","",SUM(AD95:AE95)*740934+AG95*29492829+AH95*4654307+AI95*608667)</f>
        <v/>
      </c>
    </row>
    <row r="96" spans="1:36" x14ac:dyDescent="0.3">
      <c r="A96" s="4" t="str">
        <f>IF('Input data'!A102="","",'Input data'!A102)</f>
        <v/>
      </c>
      <c r="B96" s="4" t="str">
        <f>IF('Input data'!B102="","",'Input data'!B102)</f>
        <v/>
      </c>
      <c r="C96" s="4" t="str">
        <f>IF('Input data'!C102="","",'Input data'!C102)</f>
        <v/>
      </c>
      <c r="D96" s="4" t="str">
        <f>IF('Input data'!D102="","",'Input data'!D102)</f>
        <v/>
      </c>
      <c r="E96" s="4" t="str">
        <f>IF('Input data'!E102="","",'Input data'!E102)</f>
        <v/>
      </c>
      <c r="F96" s="4" t="str">
        <f>IF('Input data'!F102="","",'Input data'!F102)</f>
        <v/>
      </c>
      <c r="G96" s="20" t="str">
        <f>IF('Input data'!G102=0,"",'Input data'!G102)</f>
        <v/>
      </c>
      <c r="H96" s="9" t="str">
        <f>IF('Input data'!H102="","",'Input data'!H102)</f>
        <v/>
      </c>
      <c r="I96" s="6" t="str">
        <f>IF('Used data'!I96="No","",IF('Used data'!L96&lt;10,1.1-'Used data'!L96*0.01,IF('Used data'!L96&lt;120,POWER(1.003,'Used data'!L96)/POWER(1.003,10),1.4)))</f>
        <v/>
      </c>
      <c r="J96" s="6" t="str">
        <f>IF('Used data'!I96="No","",IF('Used data'!M96&gt;9,1.41,IF('Used data'!M96&lt;2,0.96+'Used data'!M96*0.02,POWER(1.05,'Used data'!M96)/POWER(1.05,2))))</f>
        <v/>
      </c>
      <c r="K96" s="6" t="str">
        <f>IF('Used data'!I96="No","",IF('Used data'!M96&gt;9,1.15,IF('Used data'!M96&lt;2,0.98+'Used data'!M96*0.01,POWER(1.02,'Used data'!M96)/POWER(1.02,2))))</f>
        <v/>
      </c>
      <c r="L96" s="6" t="str">
        <f>IF('Used data'!I96="No","",IF('Used data'!N96="Partly",0.9,IF('Used data'!N96="Yes",0.75,1)))</f>
        <v/>
      </c>
      <c r="M96" s="6" t="str">
        <f>IF('Used data'!I96="No","",IF('Used data'!N96="Partly",0.97,IF('Used data'!N96="Yes",0.95,1)))</f>
        <v/>
      </c>
      <c r="N96" s="6" t="str">
        <f>IF('Used data'!I96="No","",IF('Used data'!O96&gt;4.25,1.06,IF('Used data'!O96&lt;3.75,1.84-'Used data'!O96*0.24,0.04+'Used data'!O96*0.24)))</f>
        <v/>
      </c>
      <c r="O96" s="6" t="str">
        <f>IF('Used data'!I96="No","",IF('Used data'!P96&gt;1.99,0.81,IF('Used data'!P96&lt;0.2,1.12,1.05-'Used data'!P96*0.1)))</f>
        <v/>
      </c>
      <c r="P96" s="6" t="str">
        <f>IF('Used data'!I96="No","",IF('Used data'!Q96&gt;3,0.96,IF('Used data'!Q96&lt;2,1.12-0.06*'Used data'!Q96,1.08-0.04*'Used data'!Q96)))</f>
        <v/>
      </c>
      <c r="Q96" s="6" t="str">
        <f>IF('Used data'!I96="No","",IF('Used data'!R96="Yes",0.91,1))</f>
        <v/>
      </c>
      <c r="R96" s="6" t="str">
        <f>IF('Used data'!I96="No","",IF('Used data'!R96="Yes",0.96,1))</f>
        <v/>
      </c>
      <c r="S96" s="6" t="str">
        <f>IF('Used data'!I96="No","",IF('Used data'!R96="Yes",0.82,1))</f>
        <v/>
      </c>
      <c r="T96" s="6" t="str">
        <f>IF('Used data'!I96="No","",IF('Used data'!R96="Yes",0.9,1))</f>
        <v/>
      </c>
      <c r="U96" s="6" t="str">
        <f>IF('Used data'!I96="No","",IF('Used data'!R96="Yes",0.93,1))</f>
        <v/>
      </c>
      <c r="V96" s="6" t="str">
        <f>IF('Used data'!I96="No","",IF('Used data'!S96="Yes",0.85,1))</f>
        <v/>
      </c>
      <c r="W96" s="6" t="str">
        <f>IF('Used data'!I96="No","",IF('Used data'!T96&gt;5,1.4,1+0.08*'Used data'!T96))</f>
        <v/>
      </c>
      <c r="X96" s="6" t="str">
        <f>IF('Used data'!I96="No","",IF('Used data'!U96=80,1,POWER((80-0.0058*('Used data'!U96-80)^2+0.2781*('Used data'!U96-80)-0.2343)/80,1.6)))</f>
        <v/>
      </c>
      <c r="Y96" s="6" t="str">
        <f>IF('Used data'!I96="No","",IF('Used data'!U96=80,1,POWER((80-0.0058*('Used data'!U96-80)^2+0.2781*('Used data'!U96-80)-0.2343)/80,1.5)))</f>
        <v/>
      </c>
      <c r="Z96" s="6" t="str">
        <f>IF('Used data'!I96="No","",IF('Used data'!U96=80,1,POWER((80-0.0058*('Used data'!U96-80)^2+0.2781*('Used data'!U96-80)-0.2343)/80,4.6)))</f>
        <v/>
      </c>
      <c r="AA96" s="6" t="str">
        <f>IF('Used data'!I96="No","",IF('Used data'!U96=80,1,POWER((80-0.0058*('Used data'!U96-80)^2+0.2781*('Used data'!U96-80)-0.2343)/80,3.5)))</f>
        <v/>
      </c>
      <c r="AB96" s="6" t="str">
        <f>IF('Used data'!I96="No","",IF('Used data'!U96=80,1,POWER((80-0.0058*('Used data'!U96-80)^2+0.2781*('Used data'!U96-80)-0.2343)/80,1.4)))</f>
        <v/>
      </c>
      <c r="AC96" s="6"/>
      <c r="AD96" s="7" t="str">
        <f>IF('Used data'!I96="No","",EXP(-10.0958)*POWER(H96,0.8138))</f>
        <v/>
      </c>
      <c r="AE96" s="7" t="str">
        <f>IF('Used data'!I96="No","",EXP(-9.9896)*POWER(H96,0.8381))</f>
        <v/>
      </c>
      <c r="AF96" s="7" t="str">
        <f>IF('Used data'!I96="No","",EXP(-12.5826)*POWER(H96,1.148))</f>
        <v/>
      </c>
      <c r="AG96" s="7" t="str">
        <f>IF('Used data'!I96="No","",EXP(-11.3408)*POWER(H96,0.7373))</f>
        <v/>
      </c>
      <c r="AH96" s="7" t="str">
        <f>IF('Used data'!I96="No","",EXP(-10.8985)*POWER(H96,0.841))</f>
        <v/>
      </c>
      <c r="AI96" s="7" t="str">
        <f>IF('Used data'!I96="No","",EXP(-12.4273)*POWER(H96,1.0197))</f>
        <v/>
      </c>
      <c r="AJ96" s="9" t="str">
        <f>IF('Used data'!I96="No","",SUM(AD96:AE96)*740934+AG96*29492829+AH96*4654307+AI96*608667)</f>
        <v/>
      </c>
    </row>
    <row r="97" spans="1:36" x14ac:dyDescent="0.3">
      <c r="A97" s="4" t="str">
        <f>IF('Input data'!A103="","",'Input data'!A103)</f>
        <v/>
      </c>
      <c r="B97" s="4" t="str">
        <f>IF('Input data'!B103="","",'Input data'!B103)</f>
        <v/>
      </c>
      <c r="C97" s="4" t="str">
        <f>IF('Input data'!C103="","",'Input data'!C103)</f>
        <v/>
      </c>
      <c r="D97" s="4" t="str">
        <f>IF('Input data'!D103="","",'Input data'!D103)</f>
        <v/>
      </c>
      <c r="E97" s="4" t="str">
        <f>IF('Input data'!E103="","",'Input data'!E103)</f>
        <v/>
      </c>
      <c r="F97" s="4" t="str">
        <f>IF('Input data'!F103="","",'Input data'!F103)</f>
        <v/>
      </c>
      <c r="G97" s="20" t="str">
        <f>IF('Input data'!G103=0,"",'Input data'!G103)</f>
        <v/>
      </c>
      <c r="H97" s="9" t="str">
        <f>IF('Input data'!H103="","",'Input data'!H103)</f>
        <v/>
      </c>
      <c r="I97" s="6" t="str">
        <f>IF('Used data'!I97="No","",IF('Used data'!L97&lt;10,1.1-'Used data'!L97*0.01,IF('Used data'!L97&lt;120,POWER(1.003,'Used data'!L97)/POWER(1.003,10),1.4)))</f>
        <v/>
      </c>
      <c r="J97" s="6" t="str">
        <f>IF('Used data'!I97="No","",IF('Used data'!M97&gt;9,1.41,IF('Used data'!M97&lt;2,0.96+'Used data'!M97*0.02,POWER(1.05,'Used data'!M97)/POWER(1.05,2))))</f>
        <v/>
      </c>
      <c r="K97" s="6" t="str">
        <f>IF('Used data'!I97="No","",IF('Used data'!M97&gt;9,1.15,IF('Used data'!M97&lt;2,0.98+'Used data'!M97*0.01,POWER(1.02,'Used data'!M97)/POWER(1.02,2))))</f>
        <v/>
      </c>
      <c r="L97" s="6" t="str">
        <f>IF('Used data'!I97="No","",IF('Used data'!N97="Partly",0.9,IF('Used data'!N97="Yes",0.75,1)))</f>
        <v/>
      </c>
      <c r="M97" s="6" t="str">
        <f>IF('Used data'!I97="No","",IF('Used data'!N97="Partly",0.97,IF('Used data'!N97="Yes",0.95,1)))</f>
        <v/>
      </c>
      <c r="N97" s="6" t="str">
        <f>IF('Used data'!I97="No","",IF('Used data'!O97&gt;4.25,1.06,IF('Used data'!O97&lt;3.75,1.84-'Used data'!O97*0.24,0.04+'Used data'!O97*0.24)))</f>
        <v/>
      </c>
      <c r="O97" s="6" t="str">
        <f>IF('Used data'!I97="No","",IF('Used data'!P97&gt;1.99,0.81,IF('Used data'!P97&lt;0.2,1.12,1.05-'Used data'!P97*0.1)))</f>
        <v/>
      </c>
      <c r="P97" s="6" t="str">
        <f>IF('Used data'!I97="No","",IF('Used data'!Q97&gt;3,0.96,IF('Used data'!Q97&lt;2,1.12-0.06*'Used data'!Q97,1.08-0.04*'Used data'!Q97)))</f>
        <v/>
      </c>
      <c r="Q97" s="6" t="str">
        <f>IF('Used data'!I97="No","",IF('Used data'!R97="Yes",0.91,1))</f>
        <v/>
      </c>
      <c r="R97" s="6" t="str">
        <f>IF('Used data'!I97="No","",IF('Used data'!R97="Yes",0.96,1))</f>
        <v/>
      </c>
      <c r="S97" s="6" t="str">
        <f>IF('Used data'!I97="No","",IF('Used data'!R97="Yes",0.82,1))</f>
        <v/>
      </c>
      <c r="T97" s="6" t="str">
        <f>IF('Used data'!I97="No","",IF('Used data'!R97="Yes",0.9,1))</f>
        <v/>
      </c>
      <c r="U97" s="6" t="str">
        <f>IF('Used data'!I97="No","",IF('Used data'!R97="Yes",0.93,1))</f>
        <v/>
      </c>
      <c r="V97" s="6" t="str">
        <f>IF('Used data'!I97="No","",IF('Used data'!S97="Yes",0.85,1))</f>
        <v/>
      </c>
      <c r="W97" s="6" t="str">
        <f>IF('Used data'!I97="No","",IF('Used data'!T97&gt;5,1.4,1+0.08*'Used data'!T97))</f>
        <v/>
      </c>
      <c r="X97" s="6" t="str">
        <f>IF('Used data'!I97="No","",IF('Used data'!U97=80,1,POWER((80-0.0058*('Used data'!U97-80)^2+0.2781*('Used data'!U97-80)-0.2343)/80,1.6)))</f>
        <v/>
      </c>
      <c r="Y97" s="6" t="str">
        <f>IF('Used data'!I97="No","",IF('Used data'!U97=80,1,POWER((80-0.0058*('Used data'!U97-80)^2+0.2781*('Used data'!U97-80)-0.2343)/80,1.5)))</f>
        <v/>
      </c>
      <c r="Z97" s="6" t="str">
        <f>IF('Used data'!I97="No","",IF('Used data'!U97=80,1,POWER((80-0.0058*('Used data'!U97-80)^2+0.2781*('Used data'!U97-80)-0.2343)/80,4.6)))</f>
        <v/>
      </c>
      <c r="AA97" s="6" t="str">
        <f>IF('Used data'!I97="No","",IF('Used data'!U97=80,1,POWER((80-0.0058*('Used data'!U97-80)^2+0.2781*('Used data'!U97-80)-0.2343)/80,3.5)))</f>
        <v/>
      </c>
      <c r="AB97" s="6" t="str">
        <f>IF('Used data'!I97="No","",IF('Used data'!U97=80,1,POWER((80-0.0058*('Used data'!U97-80)^2+0.2781*('Used data'!U97-80)-0.2343)/80,1.4)))</f>
        <v/>
      </c>
      <c r="AC97" s="6"/>
      <c r="AD97" s="7" t="str">
        <f>IF('Used data'!I97="No","",EXP(-10.0958)*POWER(H97,0.8138))</f>
        <v/>
      </c>
      <c r="AE97" s="7" t="str">
        <f>IF('Used data'!I97="No","",EXP(-9.9896)*POWER(H97,0.8381))</f>
        <v/>
      </c>
      <c r="AF97" s="7" t="str">
        <f>IF('Used data'!I97="No","",EXP(-12.5826)*POWER(H97,1.148))</f>
        <v/>
      </c>
      <c r="AG97" s="7" t="str">
        <f>IF('Used data'!I97="No","",EXP(-11.3408)*POWER(H97,0.7373))</f>
        <v/>
      </c>
      <c r="AH97" s="7" t="str">
        <f>IF('Used data'!I97="No","",EXP(-10.8985)*POWER(H97,0.841))</f>
        <v/>
      </c>
      <c r="AI97" s="7" t="str">
        <f>IF('Used data'!I97="No","",EXP(-12.4273)*POWER(H97,1.0197))</f>
        <v/>
      </c>
      <c r="AJ97" s="9" t="str">
        <f>IF('Used data'!I97="No","",SUM(AD97:AE97)*740934+AG97*29492829+AH97*4654307+AI97*608667)</f>
        <v/>
      </c>
    </row>
    <row r="98" spans="1:36" x14ac:dyDescent="0.3">
      <c r="A98" s="4" t="str">
        <f>IF('Input data'!A104="","",'Input data'!A104)</f>
        <v/>
      </c>
      <c r="B98" s="4" t="str">
        <f>IF('Input data'!B104="","",'Input data'!B104)</f>
        <v/>
      </c>
      <c r="C98" s="4" t="str">
        <f>IF('Input data'!C104="","",'Input data'!C104)</f>
        <v/>
      </c>
      <c r="D98" s="4" t="str">
        <f>IF('Input data'!D104="","",'Input data'!D104)</f>
        <v/>
      </c>
      <c r="E98" s="4" t="str">
        <f>IF('Input data'!E104="","",'Input data'!E104)</f>
        <v/>
      </c>
      <c r="F98" s="4" t="str">
        <f>IF('Input data'!F104="","",'Input data'!F104)</f>
        <v/>
      </c>
      <c r="G98" s="20" t="str">
        <f>IF('Input data'!G104=0,"",'Input data'!G104)</f>
        <v/>
      </c>
      <c r="H98" s="9" t="str">
        <f>IF('Input data'!H104="","",'Input data'!H104)</f>
        <v/>
      </c>
      <c r="I98" s="6" t="str">
        <f>IF('Used data'!I98="No","",IF('Used data'!L98&lt;10,1.1-'Used data'!L98*0.01,IF('Used data'!L98&lt;120,POWER(1.003,'Used data'!L98)/POWER(1.003,10),1.4)))</f>
        <v/>
      </c>
      <c r="J98" s="6" t="str">
        <f>IF('Used data'!I98="No","",IF('Used data'!M98&gt;9,1.41,IF('Used data'!M98&lt;2,0.96+'Used data'!M98*0.02,POWER(1.05,'Used data'!M98)/POWER(1.05,2))))</f>
        <v/>
      </c>
      <c r="K98" s="6" t="str">
        <f>IF('Used data'!I98="No","",IF('Used data'!M98&gt;9,1.15,IF('Used data'!M98&lt;2,0.98+'Used data'!M98*0.01,POWER(1.02,'Used data'!M98)/POWER(1.02,2))))</f>
        <v/>
      </c>
      <c r="L98" s="6" t="str">
        <f>IF('Used data'!I98="No","",IF('Used data'!N98="Partly",0.9,IF('Used data'!N98="Yes",0.75,1)))</f>
        <v/>
      </c>
      <c r="M98" s="6" t="str">
        <f>IF('Used data'!I98="No","",IF('Used data'!N98="Partly",0.97,IF('Used data'!N98="Yes",0.95,1)))</f>
        <v/>
      </c>
      <c r="N98" s="6" t="str">
        <f>IF('Used data'!I98="No","",IF('Used data'!O98&gt;4.25,1.06,IF('Used data'!O98&lt;3.75,1.84-'Used data'!O98*0.24,0.04+'Used data'!O98*0.24)))</f>
        <v/>
      </c>
      <c r="O98" s="6" t="str">
        <f>IF('Used data'!I98="No","",IF('Used data'!P98&gt;1.99,0.81,IF('Used data'!P98&lt;0.2,1.12,1.05-'Used data'!P98*0.1)))</f>
        <v/>
      </c>
      <c r="P98" s="6" t="str">
        <f>IF('Used data'!I98="No","",IF('Used data'!Q98&gt;3,0.96,IF('Used data'!Q98&lt;2,1.12-0.06*'Used data'!Q98,1.08-0.04*'Used data'!Q98)))</f>
        <v/>
      </c>
      <c r="Q98" s="6" t="str">
        <f>IF('Used data'!I98="No","",IF('Used data'!R98="Yes",0.91,1))</f>
        <v/>
      </c>
      <c r="R98" s="6" t="str">
        <f>IF('Used data'!I98="No","",IF('Used data'!R98="Yes",0.96,1))</f>
        <v/>
      </c>
      <c r="S98" s="6" t="str">
        <f>IF('Used data'!I98="No","",IF('Used data'!R98="Yes",0.82,1))</f>
        <v/>
      </c>
      <c r="T98" s="6" t="str">
        <f>IF('Used data'!I98="No","",IF('Used data'!R98="Yes",0.9,1))</f>
        <v/>
      </c>
      <c r="U98" s="6" t="str">
        <f>IF('Used data'!I98="No","",IF('Used data'!R98="Yes",0.93,1))</f>
        <v/>
      </c>
      <c r="V98" s="6" t="str">
        <f>IF('Used data'!I98="No","",IF('Used data'!S98="Yes",0.85,1))</f>
        <v/>
      </c>
      <c r="W98" s="6" t="str">
        <f>IF('Used data'!I98="No","",IF('Used data'!T98&gt;5,1.4,1+0.08*'Used data'!T98))</f>
        <v/>
      </c>
      <c r="X98" s="6" t="str">
        <f>IF('Used data'!I98="No","",IF('Used data'!U98=80,1,POWER((80-0.0058*('Used data'!U98-80)^2+0.2781*('Used data'!U98-80)-0.2343)/80,1.6)))</f>
        <v/>
      </c>
      <c r="Y98" s="6" t="str">
        <f>IF('Used data'!I98="No","",IF('Used data'!U98=80,1,POWER((80-0.0058*('Used data'!U98-80)^2+0.2781*('Used data'!U98-80)-0.2343)/80,1.5)))</f>
        <v/>
      </c>
      <c r="Z98" s="6" t="str">
        <f>IF('Used data'!I98="No","",IF('Used data'!U98=80,1,POWER((80-0.0058*('Used data'!U98-80)^2+0.2781*('Used data'!U98-80)-0.2343)/80,4.6)))</f>
        <v/>
      </c>
      <c r="AA98" s="6" t="str">
        <f>IF('Used data'!I98="No","",IF('Used data'!U98=80,1,POWER((80-0.0058*('Used data'!U98-80)^2+0.2781*('Used data'!U98-80)-0.2343)/80,3.5)))</f>
        <v/>
      </c>
      <c r="AB98" s="6" t="str">
        <f>IF('Used data'!I98="No","",IF('Used data'!U98=80,1,POWER((80-0.0058*('Used data'!U98-80)^2+0.2781*('Used data'!U98-80)-0.2343)/80,1.4)))</f>
        <v/>
      </c>
      <c r="AC98" s="6"/>
      <c r="AD98" s="7" t="str">
        <f>IF('Used data'!I98="No","",EXP(-10.0958)*POWER(H98,0.8138))</f>
        <v/>
      </c>
      <c r="AE98" s="7" t="str">
        <f>IF('Used data'!I98="No","",EXP(-9.9896)*POWER(H98,0.8381))</f>
        <v/>
      </c>
      <c r="AF98" s="7" t="str">
        <f>IF('Used data'!I98="No","",EXP(-12.5826)*POWER(H98,1.148))</f>
        <v/>
      </c>
      <c r="AG98" s="7" t="str">
        <f>IF('Used data'!I98="No","",EXP(-11.3408)*POWER(H98,0.7373))</f>
        <v/>
      </c>
      <c r="AH98" s="7" t="str">
        <f>IF('Used data'!I98="No","",EXP(-10.8985)*POWER(H98,0.841))</f>
        <v/>
      </c>
      <c r="AI98" s="7" t="str">
        <f>IF('Used data'!I98="No","",EXP(-12.4273)*POWER(H98,1.0197))</f>
        <v/>
      </c>
      <c r="AJ98" s="9" t="str">
        <f>IF('Used data'!I98="No","",SUM(AD98:AE98)*740934+AG98*29492829+AH98*4654307+AI98*608667)</f>
        <v/>
      </c>
    </row>
    <row r="99" spans="1:36" x14ac:dyDescent="0.3">
      <c r="A99" s="4" t="str">
        <f>IF('Input data'!A105="","",'Input data'!A105)</f>
        <v/>
      </c>
      <c r="B99" s="4" t="str">
        <f>IF('Input data'!B105="","",'Input data'!B105)</f>
        <v/>
      </c>
      <c r="C99" s="4" t="str">
        <f>IF('Input data'!C105="","",'Input data'!C105)</f>
        <v/>
      </c>
      <c r="D99" s="4" t="str">
        <f>IF('Input data'!D105="","",'Input data'!D105)</f>
        <v/>
      </c>
      <c r="E99" s="4" t="str">
        <f>IF('Input data'!E105="","",'Input data'!E105)</f>
        <v/>
      </c>
      <c r="F99" s="4" t="str">
        <f>IF('Input data'!F105="","",'Input data'!F105)</f>
        <v/>
      </c>
      <c r="G99" s="20" t="str">
        <f>IF('Input data'!G105=0,"",'Input data'!G105)</f>
        <v/>
      </c>
      <c r="H99" s="9" t="str">
        <f>IF('Input data'!H105="","",'Input data'!H105)</f>
        <v/>
      </c>
      <c r="I99" s="6" t="str">
        <f>IF('Used data'!I99="No","",IF('Used data'!L99&lt;10,1.1-'Used data'!L99*0.01,IF('Used data'!L99&lt;120,POWER(1.003,'Used data'!L99)/POWER(1.003,10),1.4)))</f>
        <v/>
      </c>
      <c r="J99" s="6" t="str">
        <f>IF('Used data'!I99="No","",IF('Used data'!M99&gt;9,1.41,IF('Used data'!M99&lt;2,0.96+'Used data'!M99*0.02,POWER(1.05,'Used data'!M99)/POWER(1.05,2))))</f>
        <v/>
      </c>
      <c r="K99" s="6" t="str">
        <f>IF('Used data'!I99="No","",IF('Used data'!M99&gt;9,1.15,IF('Used data'!M99&lt;2,0.98+'Used data'!M99*0.01,POWER(1.02,'Used data'!M99)/POWER(1.02,2))))</f>
        <v/>
      </c>
      <c r="L99" s="6" t="str">
        <f>IF('Used data'!I99="No","",IF('Used data'!N99="Partly",0.9,IF('Used data'!N99="Yes",0.75,1)))</f>
        <v/>
      </c>
      <c r="M99" s="6" t="str">
        <f>IF('Used data'!I99="No","",IF('Used data'!N99="Partly",0.97,IF('Used data'!N99="Yes",0.95,1)))</f>
        <v/>
      </c>
      <c r="N99" s="6" t="str">
        <f>IF('Used data'!I99="No","",IF('Used data'!O99&gt;4.25,1.06,IF('Used data'!O99&lt;3.75,1.84-'Used data'!O99*0.24,0.04+'Used data'!O99*0.24)))</f>
        <v/>
      </c>
      <c r="O99" s="6" t="str">
        <f>IF('Used data'!I99="No","",IF('Used data'!P99&gt;1.99,0.81,IF('Used data'!P99&lt;0.2,1.12,1.05-'Used data'!P99*0.1)))</f>
        <v/>
      </c>
      <c r="P99" s="6" t="str">
        <f>IF('Used data'!I99="No","",IF('Used data'!Q99&gt;3,0.96,IF('Used data'!Q99&lt;2,1.12-0.06*'Used data'!Q99,1.08-0.04*'Used data'!Q99)))</f>
        <v/>
      </c>
      <c r="Q99" s="6" t="str">
        <f>IF('Used data'!I99="No","",IF('Used data'!R99="Yes",0.91,1))</f>
        <v/>
      </c>
      <c r="R99" s="6" t="str">
        <f>IF('Used data'!I99="No","",IF('Used data'!R99="Yes",0.96,1))</f>
        <v/>
      </c>
      <c r="S99" s="6" t="str">
        <f>IF('Used data'!I99="No","",IF('Used data'!R99="Yes",0.82,1))</f>
        <v/>
      </c>
      <c r="T99" s="6" t="str">
        <f>IF('Used data'!I99="No","",IF('Used data'!R99="Yes",0.9,1))</f>
        <v/>
      </c>
      <c r="U99" s="6" t="str">
        <f>IF('Used data'!I99="No","",IF('Used data'!R99="Yes",0.93,1))</f>
        <v/>
      </c>
      <c r="V99" s="6" t="str">
        <f>IF('Used data'!I99="No","",IF('Used data'!S99="Yes",0.85,1))</f>
        <v/>
      </c>
      <c r="W99" s="6" t="str">
        <f>IF('Used data'!I99="No","",IF('Used data'!T99&gt;5,1.4,1+0.08*'Used data'!T99))</f>
        <v/>
      </c>
      <c r="X99" s="6" t="str">
        <f>IF('Used data'!I99="No","",IF('Used data'!U99=80,1,POWER((80-0.0058*('Used data'!U99-80)^2+0.2781*('Used data'!U99-80)-0.2343)/80,1.6)))</f>
        <v/>
      </c>
      <c r="Y99" s="6" t="str">
        <f>IF('Used data'!I99="No","",IF('Used data'!U99=80,1,POWER((80-0.0058*('Used data'!U99-80)^2+0.2781*('Used data'!U99-80)-0.2343)/80,1.5)))</f>
        <v/>
      </c>
      <c r="Z99" s="6" t="str">
        <f>IF('Used data'!I99="No","",IF('Used data'!U99=80,1,POWER((80-0.0058*('Used data'!U99-80)^2+0.2781*('Used data'!U99-80)-0.2343)/80,4.6)))</f>
        <v/>
      </c>
      <c r="AA99" s="6" t="str">
        <f>IF('Used data'!I99="No","",IF('Used data'!U99=80,1,POWER((80-0.0058*('Used data'!U99-80)^2+0.2781*('Used data'!U99-80)-0.2343)/80,3.5)))</f>
        <v/>
      </c>
      <c r="AB99" s="6" t="str">
        <f>IF('Used data'!I99="No","",IF('Used data'!U99=80,1,POWER((80-0.0058*('Used data'!U99-80)^2+0.2781*('Used data'!U99-80)-0.2343)/80,1.4)))</f>
        <v/>
      </c>
      <c r="AC99" s="6"/>
      <c r="AD99" s="7" t="str">
        <f>IF('Used data'!I99="No","",EXP(-10.0958)*POWER(H99,0.8138))</f>
        <v/>
      </c>
      <c r="AE99" s="7" t="str">
        <f>IF('Used data'!I99="No","",EXP(-9.9896)*POWER(H99,0.8381))</f>
        <v/>
      </c>
      <c r="AF99" s="7" t="str">
        <f>IF('Used data'!I99="No","",EXP(-12.5826)*POWER(H99,1.148))</f>
        <v/>
      </c>
      <c r="AG99" s="7" t="str">
        <f>IF('Used data'!I99="No","",EXP(-11.3408)*POWER(H99,0.7373))</f>
        <v/>
      </c>
      <c r="AH99" s="7" t="str">
        <f>IF('Used data'!I99="No","",EXP(-10.8985)*POWER(H99,0.841))</f>
        <v/>
      </c>
      <c r="AI99" s="7" t="str">
        <f>IF('Used data'!I99="No","",EXP(-12.4273)*POWER(H99,1.0197))</f>
        <v/>
      </c>
      <c r="AJ99" s="9" t="str">
        <f>IF('Used data'!I99="No","",SUM(AD99:AE99)*740934+AG99*29492829+AH99*4654307+AI99*608667)</f>
        <v/>
      </c>
    </row>
    <row r="100" spans="1:36" x14ac:dyDescent="0.3">
      <c r="A100" s="4" t="str">
        <f>IF('Input data'!A106="","",'Input data'!A106)</f>
        <v/>
      </c>
      <c r="B100" s="4" t="str">
        <f>IF('Input data'!B106="","",'Input data'!B106)</f>
        <v/>
      </c>
      <c r="C100" s="4" t="str">
        <f>IF('Input data'!C106="","",'Input data'!C106)</f>
        <v/>
      </c>
      <c r="D100" s="4" t="str">
        <f>IF('Input data'!D106="","",'Input data'!D106)</f>
        <v/>
      </c>
      <c r="E100" s="4" t="str">
        <f>IF('Input data'!E106="","",'Input data'!E106)</f>
        <v/>
      </c>
      <c r="F100" s="4" t="str">
        <f>IF('Input data'!F106="","",'Input data'!F106)</f>
        <v/>
      </c>
      <c r="G100" s="20" t="str">
        <f>IF('Input data'!G106=0,"",'Input data'!G106)</f>
        <v/>
      </c>
      <c r="H100" s="9" t="str">
        <f>IF('Input data'!H106="","",'Input data'!H106)</f>
        <v/>
      </c>
      <c r="I100" s="6" t="str">
        <f>IF('Used data'!I100="No","",IF('Used data'!L100&lt;10,1.1-'Used data'!L100*0.01,IF('Used data'!L100&lt;120,POWER(1.003,'Used data'!L100)/POWER(1.003,10),1.4)))</f>
        <v/>
      </c>
      <c r="J100" s="6" t="str">
        <f>IF('Used data'!I100="No","",IF('Used data'!M100&gt;9,1.41,IF('Used data'!M100&lt;2,0.96+'Used data'!M100*0.02,POWER(1.05,'Used data'!M100)/POWER(1.05,2))))</f>
        <v/>
      </c>
      <c r="K100" s="6" t="str">
        <f>IF('Used data'!I100="No","",IF('Used data'!M100&gt;9,1.15,IF('Used data'!M100&lt;2,0.98+'Used data'!M100*0.01,POWER(1.02,'Used data'!M100)/POWER(1.02,2))))</f>
        <v/>
      </c>
      <c r="L100" s="6" t="str">
        <f>IF('Used data'!I100="No","",IF('Used data'!N100="Partly",0.9,IF('Used data'!N100="Yes",0.75,1)))</f>
        <v/>
      </c>
      <c r="M100" s="6" t="str">
        <f>IF('Used data'!I100="No","",IF('Used data'!N100="Partly",0.97,IF('Used data'!N100="Yes",0.95,1)))</f>
        <v/>
      </c>
      <c r="N100" s="6" t="str">
        <f>IF('Used data'!I100="No","",IF('Used data'!O100&gt;4.25,1.06,IF('Used data'!O100&lt;3.75,1.84-'Used data'!O100*0.24,0.04+'Used data'!O100*0.24)))</f>
        <v/>
      </c>
      <c r="O100" s="6" t="str">
        <f>IF('Used data'!I100="No","",IF('Used data'!P100&gt;1.99,0.81,IF('Used data'!P100&lt;0.2,1.12,1.05-'Used data'!P100*0.1)))</f>
        <v/>
      </c>
      <c r="P100" s="6" t="str">
        <f>IF('Used data'!I100="No","",IF('Used data'!Q100&gt;3,0.96,IF('Used data'!Q100&lt;2,1.12-0.06*'Used data'!Q100,1.08-0.04*'Used data'!Q100)))</f>
        <v/>
      </c>
      <c r="Q100" s="6" t="str">
        <f>IF('Used data'!I100="No","",IF('Used data'!R100="Yes",0.91,1))</f>
        <v/>
      </c>
      <c r="R100" s="6" t="str">
        <f>IF('Used data'!I100="No","",IF('Used data'!R100="Yes",0.96,1))</f>
        <v/>
      </c>
      <c r="S100" s="6" t="str">
        <f>IF('Used data'!I100="No","",IF('Used data'!R100="Yes",0.82,1))</f>
        <v/>
      </c>
      <c r="T100" s="6" t="str">
        <f>IF('Used data'!I100="No","",IF('Used data'!R100="Yes",0.9,1))</f>
        <v/>
      </c>
      <c r="U100" s="6" t="str">
        <f>IF('Used data'!I100="No","",IF('Used data'!R100="Yes",0.93,1))</f>
        <v/>
      </c>
      <c r="V100" s="6" t="str">
        <f>IF('Used data'!I100="No","",IF('Used data'!S100="Yes",0.85,1))</f>
        <v/>
      </c>
      <c r="W100" s="6" t="str">
        <f>IF('Used data'!I100="No","",IF('Used data'!T100&gt;5,1.4,1+0.08*'Used data'!T100))</f>
        <v/>
      </c>
      <c r="X100" s="6" t="str">
        <f>IF('Used data'!I100="No","",IF('Used data'!U100=80,1,POWER((80-0.0058*('Used data'!U100-80)^2+0.2781*('Used data'!U100-80)-0.2343)/80,1.6)))</f>
        <v/>
      </c>
      <c r="Y100" s="6" t="str">
        <f>IF('Used data'!I100="No","",IF('Used data'!U100=80,1,POWER((80-0.0058*('Used data'!U100-80)^2+0.2781*('Used data'!U100-80)-0.2343)/80,1.5)))</f>
        <v/>
      </c>
      <c r="Z100" s="6" t="str">
        <f>IF('Used data'!I100="No","",IF('Used data'!U100=80,1,POWER((80-0.0058*('Used data'!U100-80)^2+0.2781*('Used data'!U100-80)-0.2343)/80,4.6)))</f>
        <v/>
      </c>
      <c r="AA100" s="6" t="str">
        <f>IF('Used data'!I100="No","",IF('Used data'!U100=80,1,POWER((80-0.0058*('Used data'!U100-80)^2+0.2781*('Used data'!U100-80)-0.2343)/80,3.5)))</f>
        <v/>
      </c>
      <c r="AB100" s="6" t="str">
        <f>IF('Used data'!I100="No","",IF('Used data'!U100=80,1,POWER((80-0.0058*('Used data'!U100-80)^2+0.2781*('Used data'!U100-80)-0.2343)/80,1.4)))</f>
        <v/>
      </c>
      <c r="AC100" s="6"/>
      <c r="AD100" s="7" t="str">
        <f>IF('Used data'!I100="No","",EXP(-10.0958)*POWER(H100,0.8138))</f>
        <v/>
      </c>
      <c r="AE100" s="7" t="str">
        <f>IF('Used data'!I100="No","",EXP(-9.9896)*POWER(H100,0.8381))</f>
        <v/>
      </c>
      <c r="AF100" s="7" t="str">
        <f>IF('Used data'!I100="No","",EXP(-12.5826)*POWER(H100,1.148))</f>
        <v/>
      </c>
      <c r="AG100" s="7" t="str">
        <f>IF('Used data'!I100="No","",EXP(-11.3408)*POWER(H100,0.7373))</f>
        <v/>
      </c>
      <c r="AH100" s="7" t="str">
        <f>IF('Used data'!I100="No","",EXP(-10.8985)*POWER(H100,0.841))</f>
        <v/>
      </c>
      <c r="AI100" s="7" t="str">
        <f>IF('Used data'!I100="No","",EXP(-12.4273)*POWER(H100,1.0197))</f>
        <v/>
      </c>
      <c r="AJ100" s="9" t="str">
        <f>IF('Used data'!I100="No","",SUM(AD100:AE100)*740934+AG100*29492829+AH100*4654307+AI100*608667)</f>
        <v/>
      </c>
    </row>
    <row r="101" spans="1:36" x14ac:dyDescent="0.3">
      <c r="A101" s="4" t="str">
        <f>IF('Input data'!A107="","",'Input data'!A107)</f>
        <v/>
      </c>
      <c r="B101" s="4" t="str">
        <f>IF('Input data'!B107="","",'Input data'!B107)</f>
        <v/>
      </c>
      <c r="C101" s="4" t="str">
        <f>IF('Input data'!C107="","",'Input data'!C107)</f>
        <v/>
      </c>
      <c r="D101" s="4" t="str">
        <f>IF('Input data'!D107="","",'Input data'!D107)</f>
        <v/>
      </c>
      <c r="E101" s="4" t="str">
        <f>IF('Input data'!E107="","",'Input data'!E107)</f>
        <v/>
      </c>
      <c r="F101" s="4" t="str">
        <f>IF('Input data'!F107="","",'Input data'!F107)</f>
        <v/>
      </c>
      <c r="G101" s="20" t="str">
        <f>IF('Input data'!G107=0,"",'Input data'!G107)</f>
        <v/>
      </c>
      <c r="H101" s="9" t="str">
        <f>IF('Input data'!H107="","",'Input data'!H107)</f>
        <v/>
      </c>
      <c r="I101" s="6" t="str">
        <f>IF('Used data'!I101="No","",IF('Used data'!L101&lt;10,1.1-'Used data'!L101*0.01,IF('Used data'!L101&lt;120,POWER(1.003,'Used data'!L101)/POWER(1.003,10),1.4)))</f>
        <v/>
      </c>
      <c r="J101" s="6" t="str">
        <f>IF('Used data'!I101="No","",IF('Used data'!M101&gt;9,1.41,IF('Used data'!M101&lt;2,0.96+'Used data'!M101*0.02,POWER(1.05,'Used data'!M101)/POWER(1.05,2))))</f>
        <v/>
      </c>
      <c r="K101" s="6" t="str">
        <f>IF('Used data'!I101="No","",IF('Used data'!M101&gt;9,1.15,IF('Used data'!M101&lt;2,0.98+'Used data'!M101*0.01,POWER(1.02,'Used data'!M101)/POWER(1.02,2))))</f>
        <v/>
      </c>
      <c r="L101" s="6" t="str">
        <f>IF('Used data'!I101="No","",IF('Used data'!N101="Partly",0.9,IF('Used data'!N101="Yes",0.75,1)))</f>
        <v/>
      </c>
      <c r="M101" s="6" t="str">
        <f>IF('Used data'!I101="No","",IF('Used data'!N101="Partly",0.97,IF('Used data'!N101="Yes",0.95,1)))</f>
        <v/>
      </c>
      <c r="N101" s="6" t="str">
        <f>IF('Used data'!I101="No","",IF('Used data'!O101&gt;4.25,1.06,IF('Used data'!O101&lt;3.75,1.84-'Used data'!O101*0.24,0.04+'Used data'!O101*0.24)))</f>
        <v/>
      </c>
      <c r="O101" s="6" t="str">
        <f>IF('Used data'!I101="No","",IF('Used data'!P101&gt;1.99,0.81,IF('Used data'!P101&lt;0.2,1.12,1.05-'Used data'!P101*0.1)))</f>
        <v/>
      </c>
      <c r="P101" s="6" t="str">
        <f>IF('Used data'!I101="No","",IF('Used data'!Q101&gt;3,0.96,IF('Used data'!Q101&lt;2,1.12-0.06*'Used data'!Q101,1.08-0.04*'Used data'!Q101)))</f>
        <v/>
      </c>
      <c r="Q101" s="6" t="str">
        <f>IF('Used data'!I101="No","",IF('Used data'!R101="Yes",0.91,1))</f>
        <v/>
      </c>
      <c r="R101" s="6" t="str">
        <f>IF('Used data'!I101="No","",IF('Used data'!R101="Yes",0.96,1))</f>
        <v/>
      </c>
      <c r="S101" s="6" t="str">
        <f>IF('Used data'!I101="No","",IF('Used data'!R101="Yes",0.82,1))</f>
        <v/>
      </c>
      <c r="T101" s="6" t="str">
        <f>IF('Used data'!I101="No","",IF('Used data'!R101="Yes",0.9,1))</f>
        <v/>
      </c>
      <c r="U101" s="6" t="str">
        <f>IF('Used data'!I101="No","",IF('Used data'!R101="Yes",0.93,1))</f>
        <v/>
      </c>
      <c r="V101" s="6" t="str">
        <f>IF('Used data'!I101="No","",IF('Used data'!S101="Yes",0.85,1))</f>
        <v/>
      </c>
      <c r="W101" s="6" t="str">
        <f>IF('Used data'!I101="No","",IF('Used data'!T101&gt;5,1.4,1+0.08*'Used data'!T101))</f>
        <v/>
      </c>
      <c r="X101" s="6" t="str">
        <f>IF('Used data'!I101="No","",IF('Used data'!U101=80,1,POWER((80-0.0058*('Used data'!U101-80)^2+0.2781*('Used data'!U101-80)-0.2343)/80,1.6)))</f>
        <v/>
      </c>
      <c r="Y101" s="6" t="str">
        <f>IF('Used data'!I101="No","",IF('Used data'!U101=80,1,POWER((80-0.0058*('Used data'!U101-80)^2+0.2781*('Used data'!U101-80)-0.2343)/80,1.5)))</f>
        <v/>
      </c>
      <c r="Z101" s="6" t="str">
        <f>IF('Used data'!I101="No","",IF('Used data'!U101=80,1,POWER((80-0.0058*('Used data'!U101-80)^2+0.2781*('Used data'!U101-80)-0.2343)/80,4.6)))</f>
        <v/>
      </c>
      <c r="AA101" s="6" t="str">
        <f>IF('Used data'!I101="No","",IF('Used data'!U101=80,1,POWER((80-0.0058*('Used data'!U101-80)^2+0.2781*('Used data'!U101-80)-0.2343)/80,3.5)))</f>
        <v/>
      </c>
      <c r="AB101" s="6" t="str">
        <f>IF('Used data'!I101="No","",IF('Used data'!U101=80,1,POWER((80-0.0058*('Used data'!U101-80)^2+0.2781*('Used data'!U101-80)-0.2343)/80,1.4)))</f>
        <v/>
      </c>
      <c r="AC101" s="6"/>
      <c r="AD101" s="7" t="str">
        <f>IF('Used data'!I101="No","",EXP(-10.0958)*POWER(H101,0.8138))</f>
        <v/>
      </c>
      <c r="AE101" s="7" t="str">
        <f>IF('Used data'!I101="No","",EXP(-9.9896)*POWER(H101,0.8381))</f>
        <v/>
      </c>
      <c r="AF101" s="7" t="str">
        <f>IF('Used data'!I101="No","",EXP(-12.5826)*POWER(H101,1.148))</f>
        <v/>
      </c>
      <c r="AG101" s="7" t="str">
        <f>IF('Used data'!I101="No","",EXP(-11.3408)*POWER(H101,0.7373))</f>
        <v/>
      </c>
      <c r="AH101" s="7" t="str">
        <f>IF('Used data'!I101="No","",EXP(-10.8985)*POWER(H101,0.841))</f>
        <v/>
      </c>
      <c r="AI101" s="7" t="str">
        <f>IF('Used data'!I101="No","",EXP(-12.4273)*POWER(H101,1.0197))</f>
        <v/>
      </c>
      <c r="AJ101" s="9" t="str">
        <f>IF('Used data'!I101="No","",SUM(AD101:AE101)*740934+AG101*29492829+AH101*4654307+AI101*608667)</f>
        <v/>
      </c>
    </row>
    <row r="102" spans="1:36" x14ac:dyDescent="0.3">
      <c r="A102" s="4" t="str">
        <f>IF('Input data'!A108="","",'Input data'!A108)</f>
        <v/>
      </c>
      <c r="B102" s="4" t="str">
        <f>IF('Input data'!B108="","",'Input data'!B108)</f>
        <v/>
      </c>
      <c r="C102" s="4" t="str">
        <f>IF('Input data'!C108="","",'Input data'!C108)</f>
        <v/>
      </c>
      <c r="D102" s="4" t="str">
        <f>IF('Input data'!D108="","",'Input data'!D108)</f>
        <v/>
      </c>
      <c r="E102" s="4" t="str">
        <f>IF('Input data'!E108="","",'Input data'!E108)</f>
        <v/>
      </c>
      <c r="F102" s="4" t="str">
        <f>IF('Input data'!F108="","",'Input data'!F108)</f>
        <v/>
      </c>
      <c r="G102" s="20" t="str">
        <f>IF('Input data'!G108=0,"",'Input data'!G108)</f>
        <v/>
      </c>
      <c r="H102" s="9" t="str">
        <f>IF('Input data'!H108="","",'Input data'!H108)</f>
        <v/>
      </c>
      <c r="I102" s="6" t="str">
        <f>IF('Used data'!I102="No","",IF('Used data'!L102&lt;10,1.1-'Used data'!L102*0.01,IF('Used data'!L102&lt;120,POWER(1.003,'Used data'!L102)/POWER(1.003,10),1.4)))</f>
        <v/>
      </c>
      <c r="J102" s="6" t="str">
        <f>IF('Used data'!I102="No","",IF('Used data'!M102&gt;9,1.41,IF('Used data'!M102&lt;2,0.96+'Used data'!M102*0.02,POWER(1.05,'Used data'!M102)/POWER(1.05,2))))</f>
        <v/>
      </c>
      <c r="K102" s="6" t="str">
        <f>IF('Used data'!I102="No","",IF('Used data'!M102&gt;9,1.15,IF('Used data'!M102&lt;2,0.98+'Used data'!M102*0.01,POWER(1.02,'Used data'!M102)/POWER(1.02,2))))</f>
        <v/>
      </c>
      <c r="L102" s="6" t="str">
        <f>IF('Used data'!I102="No","",IF('Used data'!N102="Partly",0.9,IF('Used data'!N102="Yes",0.75,1)))</f>
        <v/>
      </c>
      <c r="M102" s="6" t="str">
        <f>IF('Used data'!I102="No","",IF('Used data'!N102="Partly",0.97,IF('Used data'!N102="Yes",0.95,1)))</f>
        <v/>
      </c>
      <c r="N102" s="6" t="str">
        <f>IF('Used data'!I102="No","",IF('Used data'!O102&gt;4.25,1.06,IF('Used data'!O102&lt;3.75,1.84-'Used data'!O102*0.24,0.04+'Used data'!O102*0.24)))</f>
        <v/>
      </c>
      <c r="O102" s="6" t="str">
        <f>IF('Used data'!I102="No","",IF('Used data'!P102&gt;1.99,0.81,IF('Used data'!P102&lt;0.2,1.12,1.05-'Used data'!P102*0.1)))</f>
        <v/>
      </c>
      <c r="P102" s="6" t="str">
        <f>IF('Used data'!I102="No","",IF('Used data'!Q102&gt;3,0.96,IF('Used data'!Q102&lt;2,1.12-0.06*'Used data'!Q102,1.08-0.04*'Used data'!Q102)))</f>
        <v/>
      </c>
      <c r="Q102" s="6" t="str">
        <f>IF('Used data'!I102="No","",IF('Used data'!R102="Yes",0.91,1))</f>
        <v/>
      </c>
      <c r="R102" s="6" t="str">
        <f>IF('Used data'!I102="No","",IF('Used data'!R102="Yes",0.96,1))</f>
        <v/>
      </c>
      <c r="S102" s="6" t="str">
        <f>IF('Used data'!I102="No","",IF('Used data'!R102="Yes",0.82,1))</f>
        <v/>
      </c>
      <c r="T102" s="6" t="str">
        <f>IF('Used data'!I102="No","",IF('Used data'!R102="Yes",0.9,1))</f>
        <v/>
      </c>
      <c r="U102" s="6" t="str">
        <f>IF('Used data'!I102="No","",IF('Used data'!R102="Yes",0.93,1))</f>
        <v/>
      </c>
      <c r="V102" s="6" t="str">
        <f>IF('Used data'!I102="No","",IF('Used data'!S102="Yes",0.85,1))</f>
        <v/>
      </c>
      <c r="W102" s="6" t="str">
        <f>IF('Used data'!I102="No","",IF('Used data'!T102&gt;5,1.4,1+0.08*'Used data'!T102))</f>
        <v/>
      </c>
      <c r="X102" s="6" t="str">
        <f>IF('Used data'!I102="No","",IF('Used data'!U102=80,1,POWER((80-0.0058*('Used data'!U102-80)^2+0.2781*('Used data'!U102-80)-0.2343)/80,1.6)))</f>
        <v/>
      </c>
      <c r="Y102" s="6" t="str">
        <f>IF('Used data'!I102="No","",IF('Used data'!U102=80,1,POWER((80-0.0058*('Used data'!U102-80)^2+0.2781*('Used data'!U102-80)-0.2343)/80,1.5)))</f>
        <v/>
      </c>
      <c r="Z102" s="6" t="str">
        <f>IF('Used data'!I102="No","",IF('Used data'!U102=80,1,POWER((80-0.0058*('Used data'!U102-80)^2+0.2781*('Used data'!U102-80)-0.2343)/80,4.6)))</f>
        <v/>
      </c>
      <c r="AA102" s="6" t="str">
        <f>IF('Used data'!I102="No","",IF('Used data'!U102=80,1,POWER((80-0.0058*('Used data'!U102-80)^2+0.2781*('Used data'!U102-80)-0.2343)/80,3.5)))</f>
        <v/>
      </c>
      <c r="AB102" s="6" t="str">
        <f>IF('Used data'!I102="No","",IF('Used data'!U102=80,1,POWER((80-0.0058*('Used data'!U102-80)^2+0.2781*('Used data'!U102-80)-0.2343)/80,1.4)))</f>
        <v/>
      </c>
      <c r="AC102" s="6"/>
      <c r="AD102" s="7" t="str">
        <f>IF('Used data'!I102="No","",EXP(-10.0958)*POWER(H102,0.8138))</f>
        <v/>
      </c>
      <c r="AE102" s="7" t="str">
        <f>IF('Used data'!I102="No","",EXP(-9.9896)*POWER(H102,0.8381))</f>
        <v/>
      </c>
      <c r="AF102" s="7" t="str">
        <f>IF('Used data'!I102="No","",EXP(-12.5826)*POWER(H102,1.148))</f>
        <v/>
      </c>
      <c r="AG102" s="7" t="str">
        <f>IF('Used data'!I102="No","",EXP(-11.3408)*POWER(H102,0.7373))</f>
        <v/>
      </c>
      <c r="AH102" s="7" t="str">
        <f>IF('Used data'!I102="No","",EXP(-10.8985)*POWER(H102,0.841))</f>
        <v/>
      </c>
      <c r="AI102" s="7" t="str">
        <f>IF('Used data'!I102="No","",EXP(-12.4273)*POWER(H102,1.0197))</f>
        <v/>
      </c>
      <c r="AJ102" s="9" t="str">
        <f>IF('Used data'!I102="No","",SUM(AD102:AE102)*740934+AG102*29492829+AH102*4654307+AI102*608667)</f>
        <v/>
      </c>
    </row>
    <row r="103" spans="1:36" x14ac:dyDescent="0.3">
      <c r="A103" s="4" t="str">
        <f>IF('Input data'!A109="","",'Input data'!A109)</f>
        <v/>
      </c>
      <c r="B103" s="4" t="str">
        <f>IF('Input data'!B109="","",'Input data'!B109)</f>
        <v/>
      </c>
      <c r="C103" s="4" t="str">
        <f>IF('Input data'!C109="","",'Input data'!C109)</f>
        <v/>
      </c>
      <c r="D103" s="4" t="str">
        <f>IF('Input data'!D109="","",'Input data'!D109)</f>
        <v/>
      </c>
      <c r="E103" s="4" t="str">
        <f>IF('Input data'!E109="","",'Input data'!E109)</f>
        <v/>
      </c>
      <c r="F103" s="4" t="str">
        <f>IF('Input data'!F109="","",'Input data'!F109)</f>
        <v/>
      </c>
      <c r="G103" s="20" t="str">
        <f>IF('Input data'!G109=0,"",'Input data'!G109)</f>
        <v/>
      </c>
      <c r="H103" s="9" t="str">
        <f>IF('Input data'!H109="","",'Input data'!H109)</f>
        <v/>
      </c>
      <c r="I103" s="6" t="str">
        <f>IF('Used data'!I103="No","",IF('Used data'!L103&lt;10,1.1-'Used data'!L103*0.01,IF('Used data'!L103&lt;120,POWER(1.003,'Used data'!L103)/POWER(1.003,10),1.4)))</f>
        <v/>
      </c>
      <c r="J103" s="6" t="str">
        <f>IF('Used data'!I103="No","",IF('Used data'!M103&gt;9,1.41,IF('Used data'!M103&lt;2,0.96+'Used data'!M103*0.02,POWER(1.05,'Used data'!M103)/POWER(1.05,2))))</f>
        <v/>
      </c>
      <c r="K103" s="6" t="str">
        <f>IF('Used data'!I103="No","",IF('Used data'!M103&gt;9,1.15,IF('Used data'!M103&lt;2,0.98+'Used data'!M103*0.01,POWER(1.02,'Used data'!M103)/POWER(1.02,2))))</f>
        <v/>
      </c>
      <c r="L103" s="6" t="str">
        <f>IF('Used data'!I103="No","",IF('Used data'!N103="Partly",0.9,IF('Used data'!N103="Yes",0.75,1)))</f>
        <v/>
      </c>
      <c r="M103" s="6" t="str">
        <f>IF('Used data'!I103="No","",IF('Used data'!N103="Partly",0.97,IF('Used data'!N103="Yes",0.95,1)))</f>
        <v/>
      </c>
      <c r="N103" s="6" t="str">
        <f>IF('Used data'!I103="No","",IF('Used data'!O103&gt;4.25,1.06,IF('Used data'!O103&lt;3.75,1.84-'Used data'!O103*0.24,0.04+'Used data'!O103*0.24)))</f>
        <v/>
      </c>
      <c r="O103" s="6" t="str">
        <f>IF('Used data'!I103="No","",IF('Used data'!P103&gt;1.99,0.81,IF('Used data'!P103&lt;0.2,1.12,1.05-'Used data'!P103*0.1)))</f>
        <v/>
      </c>
      <c r="P103" s="6" t="str">
        <f>IF('Used data'!I103="No","",IF('Used data'!Q103&gt;3,0.96,IF('Used data'!Q103&lt;2,1.12-0.06*'Used data'!Q103,1.08-0.04*'Used data'!Q103)))</f>
        <v/>
      </c>
      <c r="Q103" s="6" t="str">
        <f>IF('Used data'!I103="No","",IF('Used data'!R103="Yes",0.91,1))</f>
        <v/>
      </c>
      <c r="R103" s="6" t="str">
        <f>IF('Used data'!I103="No","",IF('Used data'!R103="Yes",0.96,1))</f>
        <v/>
      </c>
      <c r="S103" s="6" t="str">
        <f>IF('Used data'!I103="No","",IF('Used data'!R103="Yes",0.82,1))</f>
        <v/>
      </c>
      <c r="T103" s="6" t="str">
        <f>IF('Used data'!I103="No","",IF('Used data'!R103="Yes",0.9,1))</f>
        <v/>
      </c>
      <c r="U103" s="6" t="str">
        <f>IF('Used data'!I103="No","",IF('Used data'!R103="Yes",0.93,1))</f>
        <v/>
      </c>
      <c r="V103" s="6" t="str">
        <f>IF('Used data'!I103="No","",IF('Used data'!S103="Yes",0.85,1))</f>
        <v/>
      </c>
      <c r="W103" s="6" t="str">
        <f>IF('Used data'!I103="No","",IF('Used data'!T103&gt;5,1.4,1+0.08*'Used data'!T103))</f>
        <v/>
      </c>
      <c r="X103" s="6" t="str">
        <f>IF('Used data'!I103="No","",IF('Used data'!U103=80,1,POWER((80-0.0058*('Used data'!U103-80)^2+0.2781*('Used data'!U103-80)-0.2343)/80,1.6)))</f>
        <v/>
      </c>
      <c r="Y103" s="6" t="str">
        <f>IF('Used data'!I103="No","",IF('Used data'!U103=80,1,POWER((80-0.0058*('Used data'!U103-80)^2+0.2781*('Used data'!U103-80)-0.2343)/80,1.5)))</f>
        <v/>
      </c>
      <c r="Z103" s="6" t="str">
        <f>IF('Used data'!I103="No","",IF('Used data'!U103=80,1,POWER((80-0.0058*('Used data'!U103-80)^2+0.2781*('Used data'!U103-80)-0.2343)/80,4.6)))</f>
        <v/>
      </c>
      <c r="AA103" s="6" t="str">
        <f>IF('Used data'!I103="No","",IF('Used data'!U103=80,1,POWER((80-0.0058*('Used data'!U103-80)^2+0.2781*('Used data'!U103-80)-0.2343)/80,3.5)))</f>
        <v/>
      </c>
      <c r="AB103" s="6" t="str">
        <f>IF('Used data'!I103="No","",IF('Used data'!U103=80,1,POWER((80-0.0058*('Used data'!U103-80)^2+0.2781*('Used data'!U103-80)-0.2343)/80,1.4)))</f>
        <v/>
      </c>
      <c r="AC103" s="6"/>
      <c r="AD103" s="7" t="str">
        <f>IF('Used data'!I103="No","",EXP(-10.0958)*POWER(H103,0.8138))</f>
        <v/>
      </c>
      <c r="AE103" s="7" t="str">
        <f>IF('Used data'!I103="No","",EXP(-9.9896)*POWER(H103,0.8381))</f>
        <v/>
      </c>
      <c r="AF103" s="7" t="str">
        <f>IF('Used data'!I103="No","",EXP(-12.5826)*POWER(H103,1.148))</f>
        <v/>
      </c>
      <c r="AG103" s="7" t="str">
        <f>IF('Used data'!I103="No","",EXP(-11.3408)*POWER(H103,0.7373))</f>
        <v/>
      </c>
      <c r="AH103" s="7" t="str">
        <f>IF('Used data'!I103="No","",EXP(-10.8985)*POWER(H103,0.841))</f>
        <v/>
      </c>
      <c r="AI103" s="7" t="str">
        <f>IF('Used data'!I103="No","",EXP(-12.4273)*POWER(H103,1.0197))</f>
        <v/>
      </c>
      <c r="AJ103" s="9" t="str">
        <f>IF('Used data'!I103="No","",SUM(AD103:AE103)*740934+AG103*29492829+AH103*4654307+AI103*608667)</f>
        <v/>
      </c>
    </row>
    <row r="104" spans="1:36" x14ac:dyDescent="0.3">
      <c r="A104" s="4" t="str">
        <f>IF('Input data'!A110="","",'Input data'!A110)</f>
        <v/>
      </c>
      <c r="B104" s="4" t="str">
        <f>IF('Input data'!B110="","",'Input data'!B110)</f>
        <v/>
      </c>
      <c r="C104" s="4" t="str">
        <f>IF('Input data'!C110="","",'Input data'!C110)</f>
        <v/>
      </c>
      <c r="D104" s="4" t="str">
        <f>IF('Input data'!D110="","",'Input data'!D110)</f>
        <v/>
      </c>
      <c r="E104" s="4" t="str">
        <f>IF('Input data'!E110="","",'Input data'!E110)</f>
        <v/>
      </c>
      <c r="F104" s="4" t="str">
        <f>IF('Input data'!F110="","",'Input data'!F110)</f>
        <v/>
      </c>
      <c r="G104" s="20" t="str">
        <f>IF('Input data'!G110=0,"",'Input data'!G110)</f>
        <v/>
      </c>
      <c r="H104" s="9" t="str">
        <f>IF('Input data'!H110="","",'Input data'!H110)</f>
        <v/>
      </c>
      <c r="I104" s="6" t="str">
        <f>IF('Used data'!I104="No","",IF('Used data'!L104&lt;10,1.1-'Used data'!L104*0.01,IF('Used data'!L104&lt;120,POWER(1.003,'Used data'!L104)/POWER(1.003,10),1.4)))</f>
        <v/>
      </c>
      <c r="J104" s="6" t="str">
        <f>IF('Used data'!I104="No","",IF('Used data'!M104&gt;9,1.41,IF('Used data'!M104&lt;2,0.96+'Used data'!M104*0.02,POWER(1.05,'Used data'!M104)/POWER(1.05,2))))</f>
        <v/>
      </c>
      <c r="K104" s="6" t="str">
        <f>IF('Used data'!I104="No","",IF('Used data'!M104&gt;9,1.15,IF('Used data'!M104&lt;2,0.98+'Used data'!M104*0.01,POWER(1.02,'Used data'!M104)/POWER(1.02,2))))</f>
        <v/>
      </c>
      <c r="L104" s="6" t="str">
        <f>IF('Used data'!I104="No","",IF('Used data'!N104="Partly",0.9,IF('Used data'!N104="Yes",0.75,1)))</f>
        <v/>
      </c>
      <c r="M104" s="6" t="str">
        <f>IF('Used data'!I104="No","",IF('Used data'!N104="Partly",0.97,IF('Used data'!N104="Yes",0.95,1)))</f>
        <v/>
      </c>
      <c r="N104" s="6" t="str">
        <f>IF('Used data'!I104="No","",IF('Used data'!O104&gt;4.25,1.06,IF('Used data'!O104&lt;3.75,1.84-'Used data'!O104*0.24,0.04+'Used data'!O104*0.24)))</f>
        <v/>
      </c>
      <c r="O104" s="6" t="str">
        <f>IF('Used data'!I104="No","",IF('Used data'!P104&gt;1.99,0.81,IF('Used data'!P104&lt;0.2,1.12,1.05-'Used data'!P104*0.1)))</f>
        <v/>
      </c>
      <c r="P104" s="6" t="str">
        <f>IF('Used data'!I104="No","",IF('Used data'!Q104&gt;3,0.96,IF('Used data'!Q104&lt;2,1.12-0.06*'Used data'!Q104,1.08-0.04*'Used data'!Q104)))</f>
        <v/>
      </c>
      <c r="Q104" s="6" t="str">
        <f>IF('Used data'!I104="No","",IF('Used data'!R104="Yes",0.91,1))</f>
        <v/>
      </c>
      <c r="R104" s="6" t="str">
        <f>IF('Used data'!I104="No","",IF('Used data'!R104="Yes",0.96,1))</f>
        <v/>
      </c>
      <c r="S104" s="6" t="str">
        <f>IF('Used data'!I104="No","",IF('Used data'!R104="Yes",0.82,1))</f>
        <v/>
      </c>
      <c r="T104" s="6" t="str">
        <f>IF('Used data'!I104="No","",IF('Used data'!R104="Yes",0.9,1))</f>
        <v/>
      </c>
      <c r="U104" s="6" t="str">
        <f>IF('Used data'!I104="No","",IF('Used data'!R104="Yes",0.93,1))</f>
        <v/>
      </c>
      <c r="V104" s="6" t="str">
        <f>IF('Used data'!I104="No","",IF('Used data'!S104="Yes",0.85,1))</f>
        <v/>
      </c>
      <c r="W104" s="6" t="str">
        <f>IF('Used data'!I104="No","",IF('Used data'!T104&gt;5,1.4,1+0.08*'Used data'!T104))</f>
        <v/>
      </c>
      <c r="X104" s="6" t="str">
        <f>IF('Used data'!I104="No","",IF('Used data'!U104=80,1,POWER((80-0.0058*('Used data'!U104-80)^2+0.2781*('Used data'!U104-80)-0.2343)/80,1.6)))</f>
        <v/>
      </c>
      <c r="Y104" s="6" t="str">
        <f>IF('Used data'!I104="No","",IF('Used data'!U104=80,1,POWER((80-0.0058*('Used data'!U104-80)^2+0.2781*('Used data'!U104-80)-0.2343)/80,1.5)))</f>
        <v/>
      </c>
      <c r="Z104" s="6" t="str">
        <f>IF('Used data'!I104="No","",IF('Used data'!U104=80,1,POWER((80-0.0058*('Used data'!U104-80)^2+0.2781*('Used data'!U104-80)-0.2343)/80,4.6)))</f>
        <v/>
      </c>
      <c r="AA104" s="6" t="str">
        <f>IF('Used data'!I104="No","",IF('Used data'!U104=80,1,POWER((80-0.0058*('Used data'!U104-80)^2+0.2781*('Used data'!U104-80)-0.2343)/80,3.5)))</f>
        <v/>
      </c>
      <c r="AB104" s="6" t="str">
        <f>IF('Used data'!I104="No","",IF('Used data'!U104=80,1,POWER((80-0.0058*('Used data'!U104-80)^2+0.2781*('Used data'!U104-80)-0.2343)/80,1.4)))</f>
        <v/>
      </c>
      <c r="AC104" s="6"/>
      <c r="AD104" s="7" t="str">
        <f>IF('Used data'!I104="No","",EXP(-10.0958)*POWER(H104,0.8138))</f>
        <v/>
      </c>
      <c r="AE104" s="7" t="str">
        <f>IF('Used data'!I104="No","",EXP(-9.9896)*POWER(H104,0.8381))</f>
        <v/>
      </c>
      <c r="AF104" s="7" t="str">
        <f>IF('Used data'!I104="No","",EXP(-12.5826)*POWER(H104,1.148))</f>
        <v/>
      </c>
      <c r="AG104" s="7" t="str">
        <f>IF('Used data'!I104="No","",EXP(-11.3408)*POWER(H104,0.7373))</f>
        <v/>
      </c>
      <c r="AH104" s="7" t="str">
        <f>IF('Used data'!I104="No","",EXP(-10.8985)*POWER(H104,0.841))</f>
        <v/>
      </c>
      <c r="AI104" s="7" t="str">
        <f>IF('Used data'!I104="No","",EXP(-12.4273)*POWER(H104,1.0197))</f>
        <v/>
      </c>
      <c r="AJ104" s="9" t="str">
        <f>IF('Used data'!I104="No","",SUM(AD104:AE104)*740934+AG104*29492829+AH104*4654307+AI104*608667)</f>
        <v/>
      </c>
    </row>
    <row r="105" spans="1:36" x14ac:dyDescent="0.3">
      <c r="A105" s="4" t="str">
        <f>IF('Input data'!A111="","",'Input data'!A111)</f>
        <v/>
      </c>
      <c r="B105" s="4" t="str">
        <f>IF('Input data'!B111="","",'Input data'!B111)</f>
        <v/>
      </c>
      <c r="C105" s="4" t="str">
        <f>IF('Input data'!C111="","",'Input data'!C111)</f>
        <v/>
      </c>
      <c r="D105" s="4" t="str">
        <f>IF('Input data'!D111="","",'Input data'!D111)</f>
        <v/>
      </c>
      <c r="E105" s="4" t="str">
        <f>IF('Input data'!E111="","",'Input data'!E111)</f>
        <v/>
      </c>
      <c r="F105" s="4" t="str">
        <f>IF('Input data'!F111="","",'Input data'!F111)</f>
        <v/>
      </c>
      <c r="G105" s="20" t="str">
        <f>IF('Input data'!G111=0,"",'Input data'!G111)</f>
        <v/>
      </c>
      <c r="H105" s="9" t="str">
        <f>IF('Input data'!H111="","",'Input data'!H111)</f>
        <v/>
      </c>
      <c r="I105" s="6" t="str">
        <f>IF('Used data'!I105="No","",IF('Used data'!L105&lt;10,1.1-'Used data'!L105*0.01,IF('Used data'!L105&lt;120,POWER(1.003,'Used data'!L105)/POWER(1.003,10),1.4)))</f>
        <v/>
      </c>
      <c r="J105" s="6" t="str">
        <f>IF('Used data'!I105="No","",IF('Used data'!M105&gt;9,1.41,IF('Used data'!M105&lt;2,0.96+'Used data'!M105*0.02,POWER(1.05,'Used data'!M105)/POWER(1.05,2))))</f>
        <v/>
      </c>
      <c r="K105" s="6" t="str">
        <f>IF('Used data'!I105="No","",IF('Used data'!M105&gt;9,1.15,IF('Used data'!M105&lt;2,0.98+'Used data'!M105*0.01,POWER(1.02,'Used data'!M105)/POWER(1.02,2))))</f>
        <v/>
      </c>
      <c r="L105" s="6" t="str">
        <f>IF('Used data'!I105="No","",IF('Used data'!N105="Partly",0.9,IF('Used data'!N105="Yes",0.75,1)))</f>
        <v/>
      </c>
      <c r="M105" s="6" t="str">
        <f>IF('Used data'!I105="No","",IF('Used data'!N105="Partly",0.97,IF('Used data'!N105="Yes",0.95,1)))</f>
        <v/>
      </c>
      <c r="N105" s="6" t="str">
        <f>IF('Used data'!I105="No","",IF('Used data'!O105&gt;4.25,1.06,IF('Used data'!O105&lt;3.75,1.84-'Used data'!O105*0.24,0.04+'Used data'!O105*0.24)))</f>
        <v/>
      </c>
      <c r="O105" s="6" t="str">
        <f>IF('Used data'!I105="No","",IF('Used data'!P105&gt;1.99,0.81,IF('Used data'!P105&lt;0.2,1.12,1.05-'Used data'!P105*0.1)))</f>
        <v/>
      </c>
      <c r="P105" s="6" t="str">
        <f>IF('Used data'!I105="No","",IF('Used data'!Q105&gt;3,0.96,IF('Used data'!Q105&lt;2,1.12-0.06*'Used data'!Q105,1.08-0.04*'Used data'!Q105)))</f>
        <v/>
      </c>
      <c r="Q105" s="6" t="str">
        <f>IF('Used data'!I105="No","",IF('Used data'!R105="Yes",0.91,1))</f>
        <v/>
      </c>
      <c r="R105" s="6" t="str">
        <f>IF('Used data'!I105="No","",IF('Used data'!R105="Yes",0.96,1))</f>
        <v/>
      </c>
      <c r="S105" s="6" t="str">
        <f>IF('Used data'!I105="No","",IF('Used data'!R105="Yes",0.82,1))</f>
        <v/>
      </c>
      <c r="T105" s="6" t="str">
        <f>IF('Used data'!I105="No","",IF('Used data'!R105="Yes",0.9,1))</f>
        <v/>
      </c>
      <c r="U105" s="6" t="str">
        <f>IF('Used data'!I105="No","",IF('Used data'!R105="Yes",0.93,1))</f>
        <v/>
      </c>
      <c r="V105" s="6" t="str">
        <f>IF('Used data'!I105="No","",IF('Used data'!S105="Yes",0.85,1))</f>
        <v/>
      </c>
      <c r="W105" s="6" t="str">
        <f>IF('Used data'!I105="No","",IF('Used data'!T105&gt;5,1.4,1+0.08*'Used data'!T105))</f>
        <v/>
      </c>
      <c r="X105" s="6" t="str">
        <f>IF('Used data'!I105="No","",IF('Used data'!U105=80,1,POWER((80-0.0058*('Used data'!U105-80)^2+0.2781*('Used data'!U105-80)-0.2343)/80,1.6)))</f>
        <v/>
      </c>
      <c r="Y105" s="6" t="str">
        <f>IF('Used data'!I105="No","",IF('Used data'!U105=80,1,POWER((80-0.0058*('Used data'!U105-80)^2+0.2781*('Used data'!U105-80)-0.2343)/80,1.5)))</f>
        <v/>
      </c>
      <c r="Z105" s="6" t="str">
        <f>IF('Used data'!I105="No","",IF('Used data'!U105=80,1,POWER((80-0.0058*('Used data'!U105-80)^2+0.2781*('Used data'!U105-80)-0.2343)/80,4.6)))</f>
        <v/>
      </c>
      <c r="AA105" s="6" t="str">
        <f>IF('Used data'!I105="No","",IF('Used data'!U105=80,1,POWER((80-0.0058*('Used data'!U105-80)^2+0.2781*('Used data'!U105-80)-0.2343)/80,3.5)))</f>
        <v/>
      </c>
      <c r="AB105" s="6" t="str">
        <f>IF('Used data'!I105="No","",IF('Used data'!U105=80,1,POWER((80-0.0058*('Used data'!U105-80)^2+0.2781*('Used data'!U105-80)-0.2343)/80,1.4)))</f>
        <v/>
      </c>
      <c r="AC105" s="6"/>
      <c r="AD105" s="7" t="str">
        <f>IF('Used data'!I105="No","",EXP(-10.0958)*POWER(H105,0.8138))</f>
        <v/>
      </c>
      <c r="AE105" s="7" t="str">
        <f>IF('Used data'!I105="No","",EXP(-9.9896)*POWER(H105,0.8381))</f>
        <v/>
      </c>
      <c r="AF105" s="7" t="str">
        <f>IF('Used data'!I105="No","",EXP(-12.5826)*POWER(H105,1.148))</f>
        <v/>
      </c>
      <c r="AG105" s="7" t="str">
        <f>IF('Used data'!I105="No","",EXP(-11.3408)*POWER(H105,0.7373))</f>
        <v/>
      </c>
      <c r="AH105" s="7" t="str">
        <f>IF('Used data'!I105="No","",EXP(-10.8985)*POWER(H105,0.841))</f>
        <v/>
      </c>
      <c r="AI105" s="7" t="str">
        <f>IF('Used data'!I105="No","",EXP(-12.4273)*POWER(H105,1.0197))</f>
        <v/>
      </c>
      <c r="AJ105" s="9" t="str">
        <f>IF('Used data'!I105="No","",SUM(AD105:AE105)*740934+AG105*29492829+AH105*4654307+AI105*608667)</f>
        <v/>
      </c>
    </row>
    <row r="106" spans="1:36" x14ac:dyDescent="0.3">
      <c r="A106" s="4" t="str">
        <f>IF('Input data'!A112="","",'Input data'!A112)</f>
        <v/>
      </c>
      <c r="B106" s="4" t="str">
        <f>IF('Input data'!B112="","",'Input data'!B112)</f>
        <v/>
      </c>
      <c r="C106" s="4" t="str">
        <f>IF('Input data'!C112="","",'Input data'!C112)</f>
        <v/>
      </c>
      <c r="D106" s="4" t="str">
        <f>IF('Input data'!D112="","",'Input data'!D112)</f>
        <v/>
      </c>
      <c r="E106" s="4" t="str">
        <f>IF('Input data'!E112="","",'Input data'!E112)</f>
        <v/>
      </c>
      <c r="F106" s="4" t="str">
        <f>IF('Input data'!F112="","",'Input data'!F112)</f>
        <v/>
      </c>
      <c r="G106" s="20" t="str">
        <f>IF('Input data'!G112=0,"",'Input data'!G112)</f>
        <v/>
      </c>
      <c r="H106" s="9" t="str">
        <f>IF('Input data'!H112="","",'Input data'!H112)</f>
        <v/>
      </c>
      <c r="I106" s="6" t="str">
        <f>IF('Used data'!I106="No","",IF('Used data'!L106&lt;10,1.1-'Used data'!L106*0.01,IF('Used data'!L106&lt;120,POWER(1.003,'Used data'!L106)/POWER(1.003,10),1.4)))</f>
        <v/>
      </c>
      <c r="J106" s="6" t="str">
        <f>IF('Used data'!I106="No","",IF('Used data'!M106&gt;9,1.41,IF('Used data'!M106&lt;2,0.96+'Used data'!M106*0.02,POWER(1.05,'Used data'!M106)/POWER(1.05,2))))</f>
        <v/>
      </c>
      <c r="K106" s="6" t="str">
        <f>IF('Used data'!I106="No","",IF('Used data'!M106&gt;9,1.15,IF('Used data'!M106&lt;2,0.98+'Used data'!M106*0.01,POWER(1.02,'Used data'!M106)/POWER(1.02,2))))</f>
        <v/>
      </c>
      <c r="L106" s="6" t="str">
        <f>IF('Used data'!I106="No","",IF('Used data'!N106="Partly",0.9,IF('Used data'!N106="Yes",0.75,1)))</f>
        <v/>
      </c>
      <c r="M106" s="6" t="str">
        <f>IF('Used data'!I106="No","",IF('Used data'!N106="Partly",0.97,IF('Used data'!N106="Yes",0.95,1)))</f>
        <v/>
      </c>
      <c r="N106" s="6" t="str">
        <f>IF('Used data'!I106="No","",IF('Used data'!O106&gt;4.25,1.06,IF('Used data'!O106&lt;3.75,1.84-'Used data'!O106*0.24,0.04+'Used data'!O106*0.24)))</f>
        <v/>
      </c>
      <c r="O106" s="6" t="str">
        <f>IF('Used data'!I106="No","",IF('Used data'!P106&gt;1.99,0.81,IF('Used data'!P106&lt;0.2,1.12,1.05-'Used data'!P106*0.1)))</f>
        <v/>
      </c>
      <c r="P106" s="6" t="str">
        <f>IF('Used data'!I106="No","",IF('Used data'!Q106&gt;3,0.96,IF('Used data'!Q106&lt;2,1.12-0.06*'Used data'!Q106,1.08-0.04*'Used data'!Q106)))</f>
        <v/>
      </c>
      <c r="Q106" s="6" t="str">
        <f>IF('Used data'!I106="No","",IF('Used data'!R106="Yes",0.91,1))</f>
        <v/>
      </c>
      <c r="R106" s="6" t="str">
        <f>IF('Used data'!I106="No","",IF('Used data'!R106="Yes",0.96,1))</f>
        <v/>
      </c>
      <c r="S106" s="6" t="str">
        <f>IF('Used data'!I106="No","",IF('Used data'!R106="Yes",0.82,1))</f>
        <v/>
      </c>
      <c r="T106" s="6" t="str">
        <f>IF('Used data'!I106="No","",IF('Used data'!R106="Yes",0.9,1))</f>
        <v/>
      </c>
      <c r="U106" s="6" t="str">
        <f>IF('Used data'!I106="No","",IF('Used data'!R106="Yes",0.93,1))</f>
        <v/>
      </c>
      <c r="V106" s="6" t="str">
        <f>IF('Used data'!I106="No","",IF('Used data'!S106="Yes",0.85,1))</f>
        <v/>
      </c>
      <c r="W106" s="6" t="str">
        <f>IF('Used data'!I106="No","",IF('Used data'!T106&gt;5,1.4,1+0.08*'Used data'!T106))</f>
        <v/>
      </c>
      <c r="X106" s="6" t="str">
        <f>IF('Used data'!I106="No","",IF('Used data'!U106=80,1,POWER((80-0.0058*('Used data'!U106-80)^2+0.2781*('Used data'!U106-80)-0.2343)/80,1.6)))</f>
        <v/>
      </c>
      <c r="Y106" s="6" t="str">
        <f>IF('Used data'!I106="No","",IF('Used data'!U106=80,1,POWER((80-0.0058*('Used data'!U106-80)^2+0.2781*('Used data'!U106-80)-0.2343)/80,1.5)))</f>
        <v/>
      </c>
      <c r="Z106" s="6" t="str">
        <f>IF('Used data'!I106="No","",IF('Used data'!U106=80,1,POWER((80-0.0058*('Used data'!U106-80)^2+0.2781*('Used data'!U106-80)-0.2343)/80,4.6)))</f>
        <v/>
      </c>
      <c r="AA106" s="6" t="str">
        <f>IF('Used data'!I106="No","",IF('Used data'!U106=80,1,POWER((80-0.0058*('Used data'!U106-80)^2+0.2781*('Used data'!U106-80)-0.2343)/80,3.5)))</f>
        <v/>
      </c>
      <c r="AB106" s="6" t="str">
        <f>IF('Used data'!I106="No","",IF('Used data'!U106=80,1,POWER((80-0.0058*('Used data'!U106-80)^2+0.2781*('Used data'!U106-80)-0.2343)/80,1.4)))</f>
        <v/>
      </c>
      <c r="AC106" s="6"/>
      <c r="AD106" s="7" t="str">
        <f>IF('Used data'!I106="No","",EXP(-10.0958)*POWER(H106,0.8138))</f>
        <v/>
      </c>
      <c r="AE106" s="7" t="str">
        <f>IF('Used data'!I106="No","",EXP(-9.9896)*POWER(H106,0.8381))</f>
        <v/>
      </c>
      <c r="AF106" s="7" t="str">
        <f>IF('Used data'!I106="No","",EXP(-12.5826)*POWER(H106,1.148))</f>
        <v/>
      </c>
      <c r="AG106" s="7" t="str">
        <f>IF('Used data'!I106="No","",EXP(-11.3408)*POWER(H106,0.7373))</f>
        <v/>
      </c>
      <c r="AH106" s="7" t="str">
        <f>IF('Used data'!I106="No","",EXP(-10.8985)*POWER(H106,0.841))</f>
        <v/>
      </c>
      <c r="AI106" s="7" t="str">
        <f>IF('Used data'!I106="No","",EXP(-12.4273)*POWER(H106,1.0197))</f>
        <v/>
      </c>
      <c r="AJ106" s="9" t="str">
        <f>IF('Used data'!I106="No","",SUM(AD106:AE106)*740934+AG106*29492829+AH106*4654307+AI106*608667)</f>
        <v/>
      </c>
    </row>
    <row r="107" spans="1:36" x14ac:dyDescent="0.3">
      <c r="A107" s="4" t="str">
        <f>IF('Input data'!A113="","",'Input data'!A113)</f>
        <v/>
      </c>
      <c r="B107" s="4" t="str">
        <f>IF('Input data'!B113="","",'Input data'!B113)</f>
        <v/>
      </c>
      <c r="C107" s="4" t="str">
        <f>IF('Input data'!C113="","",'Input data'!C113)</f>
        <v/>
      </c>
      <c r="D107" s="4" t="str">
        <f>IF('Input data'!D113="","",'Input data'!D113)</f>
        <v/>
      </c>
      <c r="E107" s="4" t="str">
        <f>IF('Input data'!E113="","",'Input data'!E113)</f>
        <v/>
      </c>
      <c r="F107" s="4" t="str">
        <f>IF('Input data'!F113="","",'Input data'!F113)</f>
        <v/>
      </c>
      <c r="G107" s="20" t="str">
        <f>IF('Input data'!G113=0,"",'Input data'!G113)</f>
        <v/>
      </c>
      <c r="H107" s="9" t="str">
        <f>IF('Input data'!H113="","",'Input data'!H113)</f>
        <v/>
      </c>
      <c r="I107" s="6" t="str">
        <f>IF('Used data'!I107="No","",IF('Used data'!L107&lt;10,1.1-'Used data'!L107*0.01,IF('Used data'!L107&lt;120,POWER(1.003,'Used data'!L107)/POWER(1.003,10),1.4)))</f>
        <v/>
      </c>
      <c r="J107" s="6" t="str">
        <f>IF('Used data'!I107="No","",IF('Used data'!M107&gt;9,1.41,IF('Used data'!M107&lt;2,0.96+'Used data'!M107*0.02,POWER(1.05,'Used data'!M107)/POWER(1.05,2))))</f>
        <v/>
      </c>
      <c r="K107" s="6" t="str">
        <f>IF('Used data'!I107="No","",IF('Used data'!M107&gt;9,1.15,IF('Used data'!M107&lt;2,0.98+'Used data'!M107*0.01,POWER(1.02,'Used data'!M107)/POWER(1.02,2))))</f>
        <v/>
      </c>
      <c r="L107" s="6" t="str">
        <f>IF('Used data'!I107="No","",IF('Used data'!N107="Partly",0.9,IF('Used data'!N107="Yes",0.75,1)))</f>
        <v/>
      </c>
      <c r="M107" s="6" t="str">
        <f>IF('Used data'!I107="No","",IF('Used data'!N107="Partly",0.97,IF('Used data'!N107="Yes",0.95,1)))</f>
        <v/>
      </c>
      <c r="N107" s="6" t="str">
        <f>IF('Used data'!I107="No","",IF('Used data'!O107&gt;4.25,1.06,IF('Used data'!O107&lt;3.75,1.84-'Used data'!O107*0.24,0.04+'Used data'!O107*0.24)))</f>
        <v/>
      </c>
      <c r="O107" s="6" t="str">
        <f>IF('Used data'!I107="No","",IF('Used data'!P107&gt;1.99,0.81,IF('Used data'!P107&lt;0.2,1.12,1.05-'Used data'!P107*0.1)))</f>
        <v/>
      </c>
      <c r="P107" s="6" t="str">
        <f>IF('Used data'!I107="No","",IF('Used data'!Q107&gt;3,0.96,IF('Used data'!Q107&lt;2,1.12-0.06*'Used data'!Q107,1.08-0.04*'Used data'!Q107)))</f>
        <v/>
      </c>
      <c r="Q107" s="6" t="str">
        <f>IF('Used data'!I107="No","",IF('Used data'!R107="Yes",0.91,1))</f>
        <v/>
      </c>
      <c r="R107" s="6" t="str">
        <f>IF('Used data'!I107="No","",IF('Used data'!R107="Yes",0.96,1))</f>
        <v/>
      </c>
      <c r="S107" s="6" t="str">
        <f>IF('Used data'!I107="No","",IF('Used data'!R107="Yes",0.82,1))</f>
        <v/>
      </c>
      <c r="T107" s="6" t="str">
        <f>IF('Used data'!I107="No","",IF('Used data'!R107="Yes",0.9,1))</f>
        <v/>
      </c>
      <c r="U107" s="6" t="str">
        <f>IF('Used data'!I107="No","",IF('Used data'!R107="Yes",0.93,1))</f>
        <v/>
      </c>
      <c r="V107" s="6" t="str">
        <f>IF('Used data'!I107="No","",IF('Used data'!S107="Yes",0.85,1))</f>
        <v/>
      </c>
      <c r="W107" s="6" t="str">
        <f>IF('Used data'!I107="No","",IF('Used data'!T107&gt;5,1.4,1+0.08*'Used data'!T107))</f>
        <v/>
      </c>
      <c r="X107" s="6" t="str">
        <f>IF('Used data'!I107="No","",IF('Used data'!U107=80,1,POWER((80-0.0058*('Used data'!U107-80)^2+0.2781*('Used data'!U107-80)-0.2343)/80,1.6)))</f>
        <v/>
      </c>
      <c r="Y107" s="6" t="str">
        <f>IF('Used data'!I107="No","",IF('Used data'!U107=80,1,POWER((80-0.0058*('Used data'!U107-80)^2+0.2781*('Used data'!U107-80)-0.2343)/80,1.5)))</f>
        <v/>
      </c>
      <c r="Z107" s="6" t="str">
        <f>IF('Used data'!I107="No","",IF('Used data'!U107=80,1,POWER((80-0.0058*('Used data'!U107-80)^2+0.2781*('Used data'!U107-80)-0.2343)/80,4.6)))</f>
        <v/>
      </c>
      <c r="AA107" s="6" t="str">
        <f>IF('Used data'!I107="No","",IF('Used data'!U107=80,1,POWER((80-0.0058*('Used data'!U107-80)^2+0.2781*('Used data'!U107-80)-0.2343)/80,3.5)))</f>
        <v/>
      </c>
      <c r="AB107" s="6" t="str">
        <f>IF('Used data'!I107="No","",IF('Used data'!U107=80,1,POWER((80-0.0058*('Used data'!U107-80)^2+0.2781*('Used data'!U107-80)-0.2343)/80,1.4)))</f>
        <v/>
      </c>
      <c r="AC107" s="6"/>
      <c r="AD107" s="7" t="str">
        <f>IF('Used data'!I107="No","",EXP(-10.0958)*POWER(H107,0.8138))</f>
        <v/>
      </c>
      <c r="AE107" s="7" t="str">
        <f>IF('Used data'!I107="No","",EXP(-9.9896)*POWER(H107,0.8381))</f>
        <v/>
      </c>
      <c r="AF107" s="7" t="str">
        <f>IF('Used data'!I107="No","",EXP(-12.5826)*POWER(H107,1.148))</f>
        <v/>
      </c>
      <c r="AG107" s="7" t="str">
        <f>IF('Used data'!I107="No","",EXP(-11.3408)*POWER(H107,0.7373))</f>
        <v/>
      </c>
      <c r="AH107" s="7" t="str">
        <f>IF('Used data'!I107="No","",EXP(-10.8985)*POWER(H107,0.841))</f>
        <v/>
      </c>
      <c r="AI107" s="7" t="str">
        <f>IF('Used data'!I107="No","",EXP(-12.4273)*POWER(H107,1.0197))</f>
        <v/>
      </c>
      <c r="AJ107" s="9" t="str">
        <f>IF('Used data'!I107="No","",SUM(AD107:AE107)*740934+AG107*29492829+AH107*4654307+AI107*608667)</f>
        <v/>
      </c>
    </row>
    <row r="108" spans="1:36" x14ac:dyDescent="0.3">
      <c r="A108" s="4" t="str">
        <f>IF('Input data'!A114="","",'Input data'!A114)</f>
        <v/>
      </c>
      <c r="B108" s="4" t="str">
        <f>IF('Input data'!B114="","",'Input data'!B114)</f>
        <v/>
      </c>
      <c r="C108" s="4" t="str">
        <f>IF('Input data'!C114="","",'Input data'!C114)</f>
        <v/>
      </c>
      <c r="D108" s="4" t="str">
        <f>IF('Input data'!D114="","",'Input data'!D114)</f>
        <v/>
      </c>
      <c r="E108" s="4" t="str">
        <f>IF('Input data'!E114="","",'Input data'!E114)</f>
        <v/>
      </c>
      <c r="F108" s="4" t="str">
        <f>IF('Input data'!F114="","",'Input data'!F114)</f>
        <v/>
      </c>
      <c r="G108" s="20" t="str">
        <f>IF('Input data'!G114=0,"",'Input data'!G114)</f>
        <v/>
      </c>
      <c r="H108" s="9" t="str">
        <f>IF('Input data'!H114="","",'Input data'!H114)</f>
        <v/>
      </c>
      <c r="I108" s="6" t="str">
        <f>IF('Used data'!I108="No","",IF('Used data'!L108&lt;10,1.1-'Used data'!L108*0.01,IF('Used data'!L108&lt;120,POWER(1.003,'Used data'!L108)/POWER(1.003,10),1.4)))</f>
        <v/>
      </c>
      <c r="J108" s="6" t="str">
        <f>IF('Used data'!I108="No","",IF('Used data'!M108&gt;9,1.41,IF('Used data'!M108&lt;2,0.96+'Used data'!M108*0.02,POWER(1.05,'Used data'!M108)/POWER(1.05,2))))</f>
        <v/>
      </c>
      <c r="K108" s="6" t="str">
        <f>IF('Used data'!I108="No","",IF('Used data'!M108&gt;9,1.15,IF('Used data'!M108&lt;2,0.98+'Used data'!M108*0.01,POWER(1.02,'Used data'!M108)/POWER(1.02,2))))</f>
        <v/>
      </c>
      <c r="L108" s="6" t="str">
        <f>IF('Used data'!I108="No","",IF('Used data'!N108="Partly",0.9,IF('Used data'!N108="Yes",0.75,1)))</f>
        <v/>
      </c>
      <c r="M108" s="6" t="str">
        <f>IF('Used data'!I108="No","",IF('Used data'!N108="Partly",0.97,IF('Used data'!N108="Yes",0.95,1)))</f>
        <v/>
      </c>
      <c r="N108" s="6" t="str">
        <f>IF('Used data'!I108="No","",IF('Used data'!O108&gt;4.25,1.06,IF('Used data'!O108&lt;3.75,1.84-'Used data'!O108*0.24,0.04+'Used data'!O108*0.24)))</f>
        <v/>
      </c>
      <c r="O108" s="6" t="str">
        <f>IF('Used data'!I108="No","",IF('Used data'!P108&gt;1.99,0.81,IF('Used data'!P108&lt;0.2,1.12,1.05-'Used data'!P108*0.1)))</f>
        <v/>
      </c>
      <c r="P108" s="6" t="str">
        <f>IF('Used data'!I108="No","",IF('Used data'!Q108&gt;3,0.96,IF('Used data'!Q108&lt;2,1.12-0.06*'Used data'!Q108,1.08-0.04*'Used data'!Q108)))</f>
        <v/>
      </c>
      <c r="Q108" s="6" t="str">
        <f>IF('Used data'!I108="No","",IF('Used data'!R108="Yes",0.91,1))</f>
        <v/>
      </c>
      <c r="R108" s="6" t="str">
        <f>IF('Used data'!I108="No","",IF('Used data'!R108="Yes",0.96,1))</f>
        <v/>
      </c>
      <c r="S108" s="6" t="str">
        <f>IF('Used data'!I108="No","",IF('Used data'!R108="Yes",0.82,1))</f>
        <v/>
      </c>
      <c r="T108" s="6" t="str">
        <f>IF('Used data'!I108="No","",IF('Used data'!R108="Yes",0.9,1))</f>
        <v/>
      </c>
      <c r="U108" s="6" t="str">
        <f>IF('Used data'!I108="No","",IF('Used data'!R108="Yes",0.93,1))</f>
        <v/>
      </c>
      <c r="V108" s="6" t="str">
        <f>IF('Used data'!I108="No","",IF('Used data'!S108="Yes",0.85,1))</f>
        <v/>
      </c>
      <c r="W108" s="6" t="str">
        <f>IF('Used data'!I108="No","",IF('Used data'!T108&gt;5,1.4,1+0.08*'Used data'!T108))</f>
        <v/>
      </c>
      <c r="X108" s="6" t="str">
        <f>IF('Used data'!I108="No","",IF('Used data'!U108=80,1,POWER((80-0.0058*('Used data'!U108-80)^2+0.2781*('Used data'!U108-80)-0.2343)/80,1.6)))</f>
        <v/>
      </c>
      <c r="Y108" s="6" t="str">
        <f>IF('Used data'!I108="No","",IF('Used data'!U108=80,1,POWER((80-0.0058*('Used data'!U108-80)^2+0.2781*('Used data'!U108-80)-0.2343)/80,1.5)))</f>
        <v/>
      </c>
      <c r="Z108" s="6" t="str">
        <f>IF('Used data'!I108="No","",IF('Used data'!U108=80,1,POWER((80-0.0058*('Used data'!U108-80)^2+0.2781*('Used data'!U108-80)-0.2343)/80,4.6)))</f>
        <v/>
      </c>
      <c r="AA108" s="6" t="str">
        <f>IF('Used data'!I108="No","",IF('Used data'!U108=80,1,POWER((80-0.0058*('Used data'!U108-80)^2+0.2781*('Used data'!U108-80)-0.2343)/80,3.5)))</f>
        <v/>
      </c>
      <c r="AB108" s="6" t="str">
        <f>IF('Used data'!I108="No","",IF('Used data'!U108=80,1,POWER((80-0.0058*('Used data'!U108-80)^2+0.2781*('Used data'!U108-80)-0.2343)/80,1.4)))</f>
        <v/>
      </c>
      <c r="AC108" s="6"/>
      <c r="AD108" s="7" t="str">
        <f>IF('Used data'!I108="No","",EXP(-10.0958)*POWER(H108,0.8138))</f>
        <v/>
      </c>
      <c r="AE108" s="7" t="str">
        <f>IF('Used data'!I108="No","",EXP(-9.9896)*POWER(H108,0.8381))</f>
        <v/>
      </c>
      <c r="AF108" s="7" t="str">
        <f>IF('Used data'!I108="No","",EXP(-12.5826)*POWER(H108,1.148))</f>
        <v/>
      </c>
      <c r="AG108" s="7" t="str">
        <f>IF('Used data'!I108="No","",EXP(-11.3408)*POWER(H108,0.7373))</f>
        <v/>
      </c>
      <c r="AH108" s="7" t="str">
        <f>IF('Used data'!I108="No","",EXP(-10.8985)*POWER(H108,0.841))</f>
        <v/>
      </c>
      <c r="AI108" s="7" t="str">
        <f>IF('Used data'!I108="No","",EXP(-12.4273)*POWER(H108,1.0197))</f>
        <v/>
      </c>
      <c r="AJ108" s="9" t="str">
        <f>IF('Used data'!I108="No","",SUM(AD108:AE108)*740934+AG108*29492829+AH108*4654307+AI108*608667)</f>
        <v/>
      </c>
    </row>
    <row r="109" spans="1:36" x14ac:dyDescent="0.3">
      <c r="A109" s="4" t="str">
        <f>IF('Input data'!A115="","",'Input data'!A115)</f>
        <v/>
      </c>
      <c r="B109" s="4" t="str">
        <f>IF('Input data'!B115="","",'Input data'!B115)</f>
        <v/>
      </c>
      <c r="C109" s="4" t="str">
        <f>IF('Input data'!C115="","",'Input data'!C115)</f>
        <v/>
      </c>
      <c r="D109" s="4" t="str">
        <f>IF('Input data'!D115="","",'Input data'!D115)</f>
        <v/>
      </c>
      <c r="E109" s="4" t="str">
        <f>IF('Input data'!E115="","",'Input data'!E115)</f>
        <v/>
      </c>
      <c r="F109" s="4" t="str">
        <f>IF('Input data'!F115="","",'Input data'!F115)</f>
        <v/>
      </c>
      <c r="G109" s="20" t="str">
        <f>IF('Input data'!G115=0,"",'Input data'!G115)</f>
        <v/>
      </c>
      <c r="H109" s="9" t="str">
        <f>IF('Input data'!H115="","",'Input data'!H115)</f>
        <v/>
      </c>
      <c r="I109" s="6" t="str">
        <f>IF('Used data'!I109="No","",IF('Used data'!L109&lt;10,1.1-'Used data'!L109*0.01,IF('Used data'!L109&lt;120,POWER(1.003,'Used data'!L109)/POWER(1.003,10),1.4)))</f>
        <v/>
      </c>
      <c r="J109" s="6" t="str">
        <f>IF('Used data'!I109="No","",IF('Used data'!M109&gt;9,1.41,IF('Used data'!M109&lt;2,0.96+'Used data'!M109*0.02,POWER(1.05,'Used data'!M109)/POWER(1.05,2))))</f>
        <v/>
      </c>
      <c r="K109" s="6" t="str">
        <f>IF('Used data'!I109="No","",IF('Used data'!M109&gt;9,1.15,IF('Used data'!M109&lt;2,0.98+'Used data'!M109*0.01,POWER(1.02,'Used data'!M109)/POWER(1.02,2))))</f>
        <v/>
      </c>
      <c r="L109" s="6" t="str">
        <f>IF('Used data'!I109="No","",IF('Used data'!N109="Partly",0.9,IF('Used data'!N109="Yes",0.75,1)))</f>
        <v/>
      </c>
      <c r="M109" s="6" t="str">
        <f>IF('Used data'!I109="No","",IF('Used data'!N109="Partly",0.97,IF('Used data'!N109="Yes",0.95,1)))</f>
        <v/>
      </c>
      <c r="N109" s="6" t="str">
        <f>IF('Used data'!I109="No","",IF('Used data'!O109&gt;4.25,1.06,IF('Used data'!O109&lt;3.75,1.84-'Used data'!O109*0.24,0.04+'Used data'!O109*0.24)))</f>
        <v/>
      </c>
      <c r="O109" s="6" t="str">
        <f>IF('Used data'!I109="No","",IF('Used data'!P109&gt;1.99,0.81,IF('Used data'!P109&lt;0.2,1.12,1.05-'Used data'!P109*0.1)))</f>
        <v/>
      </c>
      <c r="P109" s="6" t="str">
        <f>IF('Used data'!I109="No","",IF('Used data'!Q109&gt;3,0.96,IF('Used data'!Q109&lt;2,1.12-0.06*'Used data'!Q109,1.08-0.04*'Used data'!Q109)))</f>
        <v/>
      </c>
      <c r="Q109" s="6" t="str">
        <f>IF('Used data'!I109="No","",IF('Used data'!R109="Yes",0.91,1))</f>
        <v/>
      </c>
      <c r="R109" s="6" t="str">
        <f>IF('Used data'!I109="No","",IF('Used data'!R109="Yes",0.96,1))</f>
        <v/>
      </c>
      <c r="S109" s="6" t="str">
        <f>IF('Used data'!I109="No","",IF('Used data'!R109="Yes",0.82,1))</f>
        <v/>
      </c>
      <c r="T109" s="6" t="str">
        <f>IF('Used data'!I109="No","",IF('Used data'!R109="Yes",0.9,1))</f>
        <v/>
      </c>
      <c r="U109" s="6" t="str">
        <f>IF('Used data'!I109="No","",IF('Used data'!R109="Yes",0.93,1))</f>
        <v/>
      </c>
      <c r="V109" s="6" t="str">
        <f>IF('Used data'!I109="No","",IF('Used data'!S109="Yes",0.85,1))</f>
        <v/>
      </c>
      <c r="W109" s="6" t="str">
        <f>IF('Used data'!I109="No","",IF('Used data'!T109&gt;5,1.4,1+0.08*'Used data'!T109))</f>
        <v/>
      </c>
      <c r="X109" s="6" t="str">
        <f>IF('Used data'!I109="No","",IF('Used data'!U109=80,1,POWER((80-0.0058*('Used data'!U109-80)^2+0.2781*('Used data'!U109-80)-0.2343)/80,1.6)))</f>
        <v/>
      </c>
      <c r="Y109" s="6" t="str">
        <f>IF('Used data'!I109="No","",IF('Used data'!U109=80,1,POWER((80-0.0058*('Used data'!U109-80)^2+0.2781*('Used data'!U109-80)-0.2343)/80,1.5)))</f>
        <v/>
      </c>
      <c r="Z109" s="6" t="str">
        <f>IF('Used data'!I109="No","",IF('Used data'!U109=80,1,POWER((80-0.0058*('Used data'!U109-80)^2+0.2781*('Used data'!U109-80)-0.2343)/80,4.6)))</f>
        <v/>
      </c>
      <c r="AA109" s="6" t="str">
        <f>IF('Used data'!I109="No","",IF('Used data'!U109=80,1,POWER((80-0.0058*('Used data'!U109-80)^2+0.2781*('Used data'!U109-80)-0.2343)/80,3.5)))</f>
        <v/>
      </c>
      <c r="AB109" s="6" t="str">
        <f>IF('Used data'!I109="No","",IF('Used data'!U109=80,1,POWER((80-0.0058*('Used data'!U109-80)^2+0.2781*('Used data'!U109-80)-0.2343)/80,1.4)))</f>
        <v/>
      </c>
      <c r="AC109" s="6"/>
      <c r="AD109" s="7" t="str">
        <f>IF('Used data'!I109="No","",EXP(-10.0958)*POWER(H109,0.8138))</f>
        <v/>
      </c>
      <c r="AE109" s="7" t="str">
        <f>IF('Used data'!I109="No","",EXP(-9.9896)*POWER(H109,0.8381))</f>
        <v/>
      </c>
      <c r="AF109" s="7" t="str">
        <f>IF('Used data'!I109="No","",EXP(-12.5826)*POWER(H109,1.148))</f>
        <v/>
      </c>
      <c r="AG109" s="7" t="str">
        <f>IF('Used data'!I109="No","",EXP(-11.3408)*POWER(H109,0.7373))</f>
        <v/>
      </c>
      <c r="AH109" s="7" t="str">
        <f>IF('Used data'!I109="No","",EXP(-10.8985)*POWER(H109,0.841))</f>
        <v/>
      </c>
      <c r="AI109" s="7" t="str">
        <f>IF('Used data'!I109="No","",EXP(-12.4273)*POWER(H109,1.0197))</f>
        <v/>
      </c>
      <c r="AJ109" s="9" t="str">
        <f>IF('Used data'!I109="No","",SUM(AD109:AE109)*740934+AG109*29492829+AH109*4654307+AI109*608667)</f>
        <v/>
      </c>
    </row>
    <row r="110" spans="1:36" x14ac:dyDescent="0.3">
      <c r="A110" s="4" t="str">
        <f>IF('Input data'!A116="","",'Input data'!A116)</f>
        <v/>
      </c>
      <c r="B110" s="4" t="str">
        <f>IF('Input data'!B116="","",'Input data'!B116)</f>
        <v/>
      </c>
      <c r="C110" s="4" t="str">
        <f>IF('Input data'!C116="","",'Input data'!C116)</f>
        <v/>
      </c>
      <c r="D110" s="4" t="str">
        <f>IF('Input data'!D116="","",'Input data'!D116)</f>
        <v/>
      </c>
      <c r="E110" s="4" t="str">
        <f>IF('Input data'!E116="","",'Input data'!E116)</f>
        <v/>
      </c>
      <c r="F110" s="4" t="str">
        <f>IF('Input data'!F116="","",'Input data'!F116)</f>
        <v/>
      </c>
      <c r="G110" s="20" t="str">
        <f>IF('Input data'!G116=0,"",'Input data'!G116)</f>
        <v/>
      </c>
      <c r="H110" s="9" t="str">
        <f>IF('Input data'!H116="","",'Input data'!H116)</f>
        <v/>
      </c>
      <c r="I110" s="6" t="str">
        <f>IF('Used data'!I110="No","",IF('Used data'!L110&lt;10,1.1-'Used data'!L110*0.01,IF('Used data'!L110&lt;120,POWER(1.003,'Used data'!L110)/POWER(1.003,10),1.4)))</f>
        <v/>
      </c>
      <c r="J110" s="6" t="str">
        <f>IF('Used data'!I110="No","",IF('Used data'!M110&gt;9,1.41,IF('Used data'!M110&lt;2,0.96+'Used data'!M110*0.02,POWER(1.05,'Used data'!M110)/POWER(1.05,2))))</f>
        <v/>
      </c>
      <c r="K110" s="6" t="str">
        <f>IF('Used data'!I110="No","",IF('Used data'!M110&gt;9,1.15,IF('Used data'!M110&lt;2,0.98+'Used data'!M110*0.01,POWER(1.02,'Used data'!M110)/POWER(1.02,2))))</f>
        <v/>
      </c>
      <c r="L110" s="6" t="str">
        <f>IF('Used data'!I110="No","",IF('Used data'!N110="Partly",0.9,IF('Used data'!N110="Yes",0.75,1)))</f>
        <v/>
      </c>
      <c r="M110" s="6" t="str">
        <f>IF('Used data'!I110="No","",IF('Used data'!N110="Partly",0.97,IF('Used data'!N110="Yes",0.95,1)))</f>
        <v/>
      </c>
      <c r="N110" s="6" t="str">
        <f>IF('Used data'!I110="No","",IF('Used data'!O110&gt;4.25,1.06,IF('Used data'!O110&lt;3.75,1.84-'Used data'!O110*0.24,0.04+'Used data'!O110*0.24)))</f>
        <v/>
      </c>
      <c r="O110" s="6" t="str">
        <f>IF('Used data'!I110="No","",IF('Used data'!P110&gt;1.99,0.81,IF('Used data'!P110&lt;0.2,1.12,1.05-'Used data'!P110*0.1)))</f>
        <v/>
      </c>
      <c r="P110" s="6" t="str">
        <f>IF('Used data'!I110="No","",IF('Used data'!Q110&gt;3,0.96,IF('Used data'!Q110&lt;2,1.12-0.06*'Used data'!Q110,1.08-0.04*'Used data'!Q110)))</f>
        <v/>
      </c>
      <c r="Q110" s="6" t="str">
        <f>IF('Used data'!I110="No","",IF('Used data'!R110="Yes",0.91,1))</f>
        <v/>
      </c>
      <c r="R110" s="6" t="str">
        <f>IF('Used data'!I110="No","",IF('Used data'!R110="Yes",0.96,1))</f>
        <v/>
      </c>
      <c r="S110" s="6" t="str">
        <f>IF('Used data'!I110="No","",IF('Used data'!R110="Yes",0.82,1))</f>
        <v/>
      </c>
      <c r="T110" s="6" t="str">
        <f>IF('Used data'!I110="No","",IF('Used data'!R110="Yes",0.9,1))</f>
        <v/>
      </c>
      <c r="U110" s="6" t="str">
        <f>IF('Used data'!I110="No","",IF('Used data'!R110="Yes",0.93,1))</f>
        <v/>
      </c>
      <c r="V110" s="6" t="str">
        <f>IF('Used data'!I110="No","",IF('Used data'!S110="Yes",0.85,1))</f>
        <v/>
      </c>
      <c r="W110" s="6" t="str">
        <f>IF('Used data'!I110="No","",IF('Used data'!T110&gt;5,1.4,1+0.08*'Used data'!T110))</f>
        <v/>
      </c>
      <c r="X110" s="6" t="str">
        <f>IF('Used data'!I110="No","",IF('Used data'!U110=80,1,POWER((80-0.0058*('Used data'!U110-80)^2+0.2781*('Used data'!U110-80)-0.2343)/80,1.6)))</f>
        <v/>
      </c>
      <c r="Y110" s="6" t="str">
        <f>IF('Used data'!I110="No","",IF('Used data'!U110=80,1,POWER((80-0.0058*('Used data'!U110-80)^2+0.2781*('Used data'!U110-80)-0.2343)/80,1.5)))</f>
        <v/>
      </c>
      <c r="Z110" s="6" t="str">
        <f>IF('Used data'!I110="No","",IF('Used data'!U110=80,1,POWER((80-0.0058*('Used data'!U110-80)^2+0.2781*('Used data'!U110-80)-0.2343)/80,4.6)))</f>
        <v/>
      </c>
      <c r="AA110" s="6" t="str">
        <f>IF('Used data'!I110="No","",IF('Used data'!U110=80,1,POWER((80-0.0058*('Used data'!U110-80)^2+0.2781*('Used data'!U110-80)-0.2343)/80,3.5)))</f>
        <v/>
      </c>
      <c r="AB110" s="6" t="str">
        <f>IF('Used data'!I110="No","",IF('Used data'!U110=80,1,POWER((80-0.0058*('Used data'!U110-80)^2+0.2781*('Used data'!U110-80)-0.2343)/80,1.4)))</f>
        <v/>
      </c>
      <c r="AC110" s="6"/>
      <c r="AD110" s="7" t="str">
        <f>IF('Used data'!I110="No","",EXP(-10.0958)*POWER(H110,0.8138))</f>
        <v/>
      </c>
      <c r="AE110" s="7" t="str">
        <f>IF('Used data'!I110="No","",EXP(-9.9896)*POWER(H110,0.8381))</f>
        <v/>
      </c>
      <c r="AF110" s="7" t="str">
        <f>IF('Used data'!I110="No","",EXP(-12.5826)*POWER(H110,1.148))</f>
        <v/>
      </c>
      <c r="AG110" s="7" t="str">
        <f>IF('Used data'!I110="No","",EXP(-11.3408)*POWER(H110,0.7373))</f>
        <v/>
      </c>
      <c r="AH110" s="7" t="str">
        <f>IF('Used data'!I110="No","",EXP(-10.8985)*POWER(H110,0.841))</f>
        <v/>
      </c>
      <c r="AI110" s="7" t="str">
        <f>IF('Used data'!I110="No","",EXP(-12.4273)*POWER(H110,1.0197))</f>
        <v/>
      </c>
      <c r="AJ110" s="9" t="str">
        <f>IF('Used data'!I110="No","",SUM(AD110:AE110)*740934+AG110*29492829+AH110*4654307+AI110*608667)</f>
        <v/>
      </c>
    </row>
    <row r="111" spans="1:36" x14ac:dyDescent="0.3">
      <c r="A111" s="4" t="str">
        <f>IF('Input data'!A117="","",'Input data'!A117)</f>
        <v/>
      </c>
      <c r="B111" s="4" t="str">
        <f>IF('Input data'!B117="","",'Input data'!B117)</f>
        <v/>
      </c>
      <c r="C111" s="4" t="str">
        <f>IF('Input data'!C117="","",'Input data'!C117)</f>
        <v/>
      </c>
      <c r="D111" s="4" t="str">
        <f>IF('Input data'!D117="","",'Input data'!D117)</f>
        <v/>
      </c>
      <c r="E111" s="4" t="str">
        <f>IF('Input data'!E117="","",'Input data'!E117)</f>
        <v/>
      </c>
      <c r="F111" s="4" t="str">
        <f>IF('Input data'!F117="","",'Input data'!F117)</f>
        <v/>
      </c>
      <c r="G111" s="20" t="str">
        <f>IF('Input data'!G117=0,"",'Input data'!G117)</f>
        <v/>
      </c>
      <c r="H111" s="9" t="str">
        <f>IF('Input data'!H117="","",'Input data'!H117)</f>
        <v/>
      </c>
      <c r="I111" s="6" t="str">
        <f>IF('Used data'!I111="No","",IF('Used data'!L111&lt;10,1.1-'Used data'!L111*0.01,IF('Used data'!L111&lt;120,POWER(1.003,'Used data'!L111)/POWER(1.003,10),1.4)))</f>
        <v/>
      </c>
      <c r="J111" s="6" t="str">
        <f>IF('Used data'!I111="No","",IF('Used data'!M111&gt;9,1.41,IF('Used data'!M111&lt;2,0.96+'Used data'!M111*0.02,POWER(1.05,'Used data'!M111)/POWER(1.05,2))))</f>
        <v/>
      </c>
      <c r="K111" s="6" t="str">
        <f>IF('Used data'!I111="No","",IF('Used data'!M111&gt;9,1.15,IF('Used data'!M111&lt;2,0.98+'Used data'!M111*0.01,POWER(1.02,'Used data'!M111)/POWER(1.02,2))))</f>
        <v/>
      </c>
      <c r="L111" s="6" t="str">
        <f>IF('Used data'!I111="No","",IF('Used data'!N111="Partly",0.9,IF('Used data'!N111="Yes",0.75,1)))</f>
        <v/>
      </c>
      <c r="M111" s="6" t="str">
        <f>IF('Used data'!I111="No","",IF('Used data'!N111="Partly",0.97,IF('Used data'!N111="Yes",0.95,1)))</f>
        <v/>
      </c>
      <c r="N111" s="6" t="str">
        <f>IF('Used data'!I111="No","",IF('Used data'!O111&gt;4.25,1.06,IF('Used data'!O111&lt;3.75,1.84-'Used data'!O111*0.24,0.04+'Used data'!O111*0.24)))</f>
        <v/>
      </c>
      <c r="O111" s="6" t="str">
        <f>IF('Used data'!I111="No","",IF('Used data'!P111&gt;1.99,0.81,IF('Used data'!P111&lt;0.2,1.12,1.05-'Used data'!P111*0.1)))</f>
        <v/>
      </c>
      <c r="P111" s="6" t="str">
        <f>IF('Used data'!I111="No","",IF('Used data'!Q111&gt;3,0.96,IF('Used data'!Q111&lt;2,1.12-0.06*'Used data'!Q111,1.08-0.04*'Used data'!Q111)))</f>
        <v/>
      </c>
      <c r="Q111" s="6" t="str">
        <f>IF('Used data'!I111="No","",IF('Used data'!R111="Yes",0.91,1))</f>
        <v/>
      </c>
      <c r="R111" s="6" t="str">
        <f>IF('Used data'!I111="No","",IF('Used data'!R111="Yes",0.96,1))</f>
        <v/>
      </c>
      <c r="S111" s="6" t="str">
        <f>IF('Used data'!I111="No","",IF('Used data'!R111="Yes",0.82,1))</f>
        <v/>
      </c>
      <c r="T111" s="6" t="str">
        <f>IF('Used data'!I111="No","",IF('Used data'!R111="Yes",0.9,1))</f>
        <v/>
      </c>
      <c r="U111" s="6" t="str">
        <f>IF('Used data'!I111="No","",IF('Used data'!R111="Yes",0.93,1))</f>
        <v/>
      </c>
      <c r="V111" s="6" t="str">
        <f>IF('Used data'!I111="No","",IF('Used data'!S111="Yes",0.85,1))</f>
        <v/>
      </c>
      <c r="W111" s="6" t="str">
        <f>IF('Used data'!I111="No","",IF('Used data'!T111&gt;5,1.4,1+0.08*'Used data'!T111))</f>
        <v/>
      </c>
      <c r="X111" s="6" t="str">
        <f>IF('Used data'!I111="No","",IF('Used data'!U111=80,1,POWER((80-0.0058*('Used data'!U111-80)^2+0.2781*('Used data'!U111-80)-0.2343)/80,1.6)))</f>
        <v/>
      </c>
      <c r="Y111" s="6" t="str">
        <f>IF('Used data'!I111="No","",IF('Used data'!U111=80,1,POWER((80-0.0058*('Used data'!U111-80)^2+0.2781*('Used data'!U111-80)-0.2343)/80,1.5)))</f>
        <v/>
      </c>
      <c r="Z111" s="6" t="str">
        <f>IF('Used data'!I111="No","",IF('Used data'!U111=80,1,POWER((80-0.0058*('Used data'!U111-80)^2+0.2781*('Used data'!U111-80)-0.2343)/80,4.6)))</f>
        <v/>
      </c>
      <c r="AA111" s="6" t="str">
        <f>IF('Used data'!I111="No","",IF('Used data'!U111=80,1,POWER((80-0.0058*('Used data'!U111-80)^2+0.2781*('Used data'!U111-80)-0.2343)/80,3.5)))</f>
        <v/>
      </c>
      <c r="AB111" s="6" t="str">
        <f>IF('Used data'!I111="No","",IF('Used data'!U111=80,1,POWER((80-0.0058*('Used data'!U111-80)^2+0.2781*('Used data'!U111-80)-0.2343)/80,1.4)))</f>
        <v/>
      </c>
      <c r="AC111" s="6"/>
      <c r="AD111" s="7" t="str">
        <f>IF('Used data'!I111="No","",EXP(-10.0958)*POWER(H111,0.8138))</f>
        <v/>
      </c>
      <c r="AE111" s="7" t="str">
        <f>IF('Used data'!I111="No","",EXP(-9.9896)*POWER(H111,0.8381))</f>
        <v/>
      </c>
      <c r="AF111" s="7" t="str">
        <f>IF('Used data'!I111="No","",EXP(-12.5826)*POWER(H111,1.148))</f>
        <v/>
      </c>
      <c r="AG111" s="7" t="str">
        <f>IF('Used data'!I111="No","",EXP(-11.3408)*POWER(H111,0.7373))</f>
        <v/>
      </c>
      <c r="AH111" s="7" t="str">
        <f>IF('Used data'!I111="No","",EXP(-10.8985)*POWER(H111,0.841))</f>
        <v/>
      </c>
      <c r="AI111" s="7" t="str">
        <f>IF('Used data'!I111="No","",EXP(-12.4273)*POWER(H111,1.0197))</f>
        <v/>
      </c>
      <c r="AJ111" s="9" t="str">
        <f>IF('Used data'!I111="No","",SUM(AD111:AE111)*740934+AG111*29492829+AH111*4654307+AI111*608667)</f>
        <v/>
      </c>
    </row>
    <row r="112" spans="1:36" x14ac:dyDescent="0.3">
      <c r="A112" s="4" t="str">
        <f>IF('Input data'!A118="","",'Input data'!A118)</f>
        <v/>
      </c>
      <c r="B112" s="4" t="str">
        <f>IF('Input data'!B118="","",'Input data'!B118)</f>
        <v/>
      </c>
      <c r="C112" s="4" t="str">
        <f>IF('Input data'!C118="","",'Input data'!C118)</f>
        <v/>
      </c>
      <c r="D112" s="4" t="str">
        <f>IF('Input data'!D118="","",'Input data'!D118)</f>
        <v/>
      </c>
      <c r="E112" s="4" t="str">
        <f>IF('Input data'!E118="","",'Input data'!E118)</f>
        <v/>
      </c>
      <c r="F112" s="4" t="str">
        <f>IF('Input data'!F118="","",'Input data'!F118)</f>
        <v/>
      </c>
      <c r="G112" s="20" t="str">
        <f>IF('Input data'!G118=0,"",'Input data'!G118)</f>
        <v/>
      </c>
      <c r="H112" s="9" t="str">
        <f>IF('Input data'!H118="","",'Input data'!H118)</f>
        <v/>
      </c>
      <c r="I112" s="6" t="str">
        <f>IF('Used data'!I112="No","",IF('Used data'!L112&lt;10,1.1-'Used data'!L112*0.01,IF('Used data'!L112&lt;120,POWER(1.003,'Used data'!L112)/POWER(1.003,10),1.4)))</f>
        <v/>
      </c>
      <c r="J112" s="6" t="str">
        <f>IF('Used data'!I112="No","",IF('Used data'!M112&gt;9,1.41,IF('Used data'!M112&lt;2,0.96+'Used data'!M112*0.02,POWER(1.05,'Used data'!M112)/POWER(1.05,2))))</f>
        <v/>
      </c>
      <c r="K112" s="6" t="str">
        <f>IF('Used data'!I112="No","",IF('Used data'!M112&gt;9,1.15,IF('Used data'!M112&lt;2,0.98+'Used data'!M112*0.01,POWER(1.02,'Used data'!M112)/POWER(1.02,2))))</f>
        <v/>
      </c>
      <c r="L112" s="6" t="str">
        <f>IF('Used data'!I112="No","",IF('Used data'!N112="Partly",0.9,IF('Used data'!N112="Yes",0.75,1)))</f>
        <v/>
      </c>
      <c r="M112" s="6" t="str">
        <f>IF('Used data'!I112="No","",IF('Used data'!N112="Partly",0.97,IF('Used data'!N112="Yes",0.95,1)))</f>
        <v/>
      </c>
      <c r="N112" s="6" t="str">
        <f>IF('Used data'!I112="No","",IF('Used data'!O112&gt;4.25,1.06,IF('Used data'!O112&lt;3.75,1.84-'Used data'!O112*0.24,0.04+'Used data'!O112*0.24)))</f>
        <v/>
      </c>
      <c r="O112" s="6" t="str">
        <f>IF('Used data'!I112="No","",IF('Used data'!P112&gt;1.99,0.81,IF('Used data'!P112&lt;0.2,1.12,1.05-'Used data'!P112*0.1)))</f>
        <v/>
      </c>
      <c r="P112" s="6" t="str">
        <f>IF('Used data'!I112="No","",IF('Used data'!Q112&gt;3,0.96,IF('Used data'!Q112&lt;2,1.12-0.06*'Used data'!Q112,1.08-0.04*'Used data'!Q112)))</f>
        <v/>
      </c>
      <c r="Q112" s="6" t="str">
        <f>IF('Used data'!I112="No","",IF('Used data'!R112="Yes",0.91,1))</f>
        <v/>
      </c>
      <c r="R112" s="6" t="str">
        <f>IF('Used data'!I112="No","",IF('Used data'!R112="Yes",0.96,1))</f>
        <v/>
      </c>
      <c r="S112" s="6" t="str">
        <f>IF('Used data'!I112="No","",IF('Used data'!R112="Yes",0.82,1))</f>
        <v/>
      </c>
      <c r="T112" s="6" t="str">
        <f>IF('Used data'!I112="No","",IF('Used data'!R112="Yes",0.9,1))</f>
        <v/>
      </c>
      <c r="U112" s="6" t="str">
        <f>IF('Used data'!I112="No","",IF('Used data'!R112="Yes",0.93,1))</f>
        <v/>
      </c>
      <c r="V112" s="6" t="str">
        <f>IF('Used data'!I112="No","",IF('Used data'!S112="Yes",0.85,1))</f>
        <v/>
      </c>
      <c r="W112" s="6" t="str">
        <f>IF('Used data'!I112="No","",IF('Used data'!T112&gt;5,1.4,1+0.08*'Used data'!T112))</f>
        <v/>
      </c>
      <c r="X112" s="6" t="str">
        <f>IF('Used data'!I112="No","",IF('Used data'!U112=80,1,POWER((80-0.0058*('Used data'!U112-80)^2+0.2781*('Used data'!U112-80)-0.2343)/80,1.6)))</f>
        <v/>
      </c>
      <c r="Y112" s="6" t="str">
        <f>IF('Used data'!I112="No","",IF('Used data'!U112=80,1,POWER((80-0.0058*('Used data'!U112-80)^2+0.2781*('Used data'!U112-80)-0.2343)/80,1.5)))</f>
        <v/>
      </c>
      <c r="Z112" s="6" t="str">
        <f>IF('Used data'!I112="No","",IF('Used data'!U112=80,1,POWER((80-0.0058*('Used data'!U112-80)^2+0.2781*('Used data'!U112-80)-0.2343)/80,4.6)))</f>
        <v/>
      </c>
      <c r="AA112" s="6" t="str">
        <f>IF('Used data'!I112="No","",IF('Used data'!U112=80,1,POWER((80-0.0058*('Used data'!U112-80)^2+0.2781*('Used data'!U112-80)-0.2343)/80,3.5)))</f>
        <v/>
      </c>
      <c r="AB112" s="6" t="str">
        <f>IF('Used data'!I112="No","",IF('Used data'!U112=80,1,POWER((80-0.0058*('Used data'!U112-80)^2+0.2781*('Used data'!U112-80)-0.2343)/80,1.4)))</f>
        <v/>
      </c>
      <c r="AC112" s="6"/>
      <c r="AD112" s="7" t="str">
        <f>IF('Used data'!I112="No","",EXP(-10.0958)*POWER(H112,0.8138))</f>
        <v/>
      </c>
      <c r="AE112" s="7" t="str">
        <f>IF('Used data'!I112="No","",EXP(-9.9896)*POWER(H112,0.8381))</f>
        <v/>
      </c>
      <c r="AF112" s="7" t="str">
        <f>IF('Used data'!I112="No","",EXP(-12.5826)*POWER(H112,1.148))</f>
        <v/>
      </c>
      <c r="AG112" s="7" t="str">
        <f>IF('Used data'!I112="No","",EXP(-11.3408)*POWER(H112,0.7373))</f>
        <v/>
      </c>
      <c r="AH112" s="7" t="str">
        <f>IF('Used data'!I112="No","",EXP(-10.8985)*POWER(H112,0.841))</f>
        <v/>
      </c>
      <c r="AI112" s="7" t="str">
        <f>IF('Used data'!I112="No","",EXP(-12.4273)*POWER(H112,1.0197))</f>
        <v/>
      </c>
      <c r="AJ112" s="9" t="str">
        <f>IF('Used data'!I112="No","",SUM(AD112:AE112)*740934+AG112*29492829+AH112*4654307+AI112*608667)</f>
        <v/>
      </c>
    </row>
    <row r="113" spans="1:36" x14ac:dyDescent="0.3">
      <c r="A113" s="4" t="str">
        <f>IF('Input data'!A119="","",'Input data'!A119)</f>
        <v/>
      </c>
      <c r="B113" s="4" t="str">
        <f>IF('Input data'!B119="","",'Input data'!B119)</f>
        <v/>
      </c>
      <c r="C113" s="4" t="str">
        <f>IF('Input data'!C119="","",'Input data'!C119)</f>
        <v/>
      </c>
      <c r="D113" s="4" t="str">
        <f>IF('Input data'!D119="","",'Input data'!D119)</f>
        <v/>
      </c>
      <c r="E113" s="4" t="str">
        <f>IF('Input data'!E119="","",'Input data'!E119)</f>
        <v/>
      </c>
      <c r="F113" s="4" t="str">
        <f>IF('Input data'!F119="","",'Input data'!F119)</f>
        <v/>
      </c>
      <c r="G113" s="20" t="str">
        <f>IF('Input data'!G119=0,"",'Input data'!G119)</f>
        <v/>
      </c>
      <c r="H113" s="9" t="str">
        <f>IF('Input data'!H119="","",'Input data'!H119)</f>
        <v/>
      </c>
      <c r="I113" s="6" t="str">
        <f>IF('Used data'!I113="No","",IF('Used data'!L113&lt;10,1.1-'Used data'!L113*0.01,IF('Used data'!L113&lt;120,POWER(1.003,'Used data'!L113)/POWER(1.003,10),1.4)))</f>
        <v/>
      </c>
      <c r="J113" s="6" t="str">
        <f>IF('Used data'!I113="No","",IF('Used data'!M113&gt;9,1.41,IF('Used data'!M113&lt;2,0.96+'Used data'!M113*0.02,POWER(1.05,'Used data'!M113)/POWER(1.05,2))))</f>
        <v/>
      </c>
      <c r="K113" s="6" t="str">
        <f>IF('Used data'!I113="No","",IF('Used data'!M113&gt;9,1.15,IF('Used data'!M113&lt;2,0.98+'Used data'!M113*0.01,POWER(1.02,'Used data'!M113)/POWER(1.02,2))))</f>
        <v/>
      </c>
      <c r="L113" s="6" t="str">
        <f>IF('Used data'!I113="No","",IF('Used data'!N113="Partly",0.9,IF('Used data'!N113="Yes",0.75,1)))</f>
        <v/>
      </c>
      <c r="M113" s="6" t="str">
        <f>IF('Used data'!I113="No","",IF('Used data'!N113="Partly",0.97,IF('Used data'!N113="Yes",0.95,1)))</f>
        <v/>
      </c>
      <c r="N113" s="6" t="str">
        <f>IF('Used data'!I113="No","",IF('Used data'!O113&gt;4.25,1.06,IF('Used data'!O113&lt;3.75,1.84-'Used data'!O113*0.24,0.04+'Used data'!O113*0.24)))</f>
        <v/>
      </c>
      <c r="O113" s="6" t="str">
        <f>IF('Used data'!I113="No","",IF('Used data'!P113&gt;1.99,0.81,IF('Used data'!P113&lt;0.2,1.12,1.05-'Used data'!P113*0.1)))</f>
        <v/>
      </c>
      <c r="P113" s="6" t="str">
        <f>IF('Used data'!I113="No","",IF('Used data'!Q113&gt;3,0.96,IF('Used data'!Q113&lt;2,1.12-0.06*'Used data'!Q113,1.08-0.04*'Used data'!Q113)))</f>
        <v/>
      </c>
      <c r="Q113" s="6" t="str">
        <f>IF('Used data'!I113="No","",IF('Used data'!R113="Yes",0.91,1))</f>
        <v/>
      </c>
      <c r="R113" s="6" t="str">
        <f>IF('Used data'!I113="No","",IF('Used data'!R113="Yes",0.96,1))</f>
        <v/>
      </c>
      <c r="S113" s="6" t="str">
        <f>IF('Used data'!I113="No","",IF('Used data'!R113="Yes",0.82,1))</f>
        <v/>
      </c>
      <c r="T113" s="6" t="str">
        <f>IF('Used data'!I113="No","",IF('Used data'!R113="Yes",0.9,1))</f>
        <v/>
      </c>
      <c r="U113" s="6" t="str">
        <f>IF('Used data'!I113="No","",IF('Used data'!R113="Yes",0.93,1))</f>
        <v/>
      </c>
      <c r="V113" s="6" t="str">
        <f>IF('Used data'!I113="No","",IF('Used data'!S113="Yes",0.85,1))</f>
        <v/>
      </c>
      <c r="W113" s="6" t="str">
        <f>IF('Used data'!I113="No","",IF('Used data'!T113&gt;5,1.4,1+0.08*'Used data'!T113))</f>
        <v/>
      </c>
      <c r="X113" s="6" t="str">
        <f>IF('Used data'!I113="No","",IF('Used data'!U113=80,1,POWER((80-0.0058*('Used data'!U113-80)^2+0.2781*('Used data'!U113-80)-0.2343)/80,1.6)))</f>
        <v/>
      </c>
      <c r="Y113" s="6" t="str">
        <f>IF('Used data'!I113="No","",IF('Used data'!U113=80,1,POWER((80-0.0058*('Used data'!U113-80)^2+0.2781*('Used data'!U113-80)-0.2343)/80,1.5)))</f>
        <v/>
      </c>
      <c r="Z113" s="6" t="str">
        <f>IF('Used data'!I113="No","",IF('Used data'!U113=80,1,POWER((80-0.0058*('Used data'!U113-80)^2+0.2781*('Used data'!U113-80)-0.2343)/80,4.6)))</f>
        <v/>
      </c>
      <c r="AA113" s="6" t="str">
        <f>IF('Used data'!I113="No","",IF('Used data'!U113=80,1,POWER((80-0.0058*('Used data'!U113-80)^2+0.2781*('Used data'!U113-80)-0.2343)/80,3.5)))</f>
        <v/>
      </c>
      <c r="AB113" s="6" t="str">
        <f>IF('Used data'!I113="No","",IF('Used data'!U113=80,1,POWER((80-0.0058*('Used data'!U113-80)^2+0.2781*('Used data'!U113-80)-0.2343)/80,1.4)))</f>
        <v/>
      </c>
      <c r="AC113" s="6"/>
      <c r="AD113" s="7" t="str">
        <f>IF('Used data'!I113="No","",EXP(-10.0958)*POWER(H113,0.8138))</f>
        <v/>
      </c>
      <c r="AE113" s="7" t="str">
        <f>IF('Used data'!I113="No","",EXP(-9.9896)*POWER(H113,0.8381))</f>
        <v/>
      </c>
      <c r="AF113" s="7" t="str">
        <f>IF('Used data'!I113="No","",EXP(-12.5826)*POWER(H113,1.148))</f>
        <v/>
      </c>
      <c r="AG113" s="7" t="str">
        <f>IF('Used data'!I113="No","",EXP(-11.3408)*POWER(H113,0.7373))</f>
        <v/>
      </c>
      <c r="AH113" s="7" t="str">
        <f>IF('Used data'!I113="No","",EXP(-10.8985)*POWER(H113,0.841))</f>
        <v/>
      </c>
      <c r="AI113" s="7" t="str">
        <f>IF('Used data'!I113="No","",EXP(-12.4273)*POWER(H113,1.0197))</f>
        <v/>
      </c>
      <c r="AJ113" s="9" t="str">
        <f>IF('Used data'!I113="No","",SUM(AD113:AE113)*740934+AG113*29492829+AH113*4654307+AI113*608667)</f>
        <v/>
      </c>
    </row>
    <row r="114" spans="1:36" x14ac:dyDescent="0.3">
      <c r="A114" s="4" t="str">
        <f>IF('Input data'!A120="","",'Input data'!A120)</f>
        <v/>
      </c>
      <c r="B114" s="4" t="str">
        <f>IF('Input data'!B120="","",'Input data'!B120)</f>
        <v/>
      </c>
      <c r="C114" s="4" t="str">
        <f>IF('Input data'!C120="","",'Input data'!C120)</f>
        <v/>
      </c>
      <c r="D114" s="4" t="str">
        <f>IF('Input data'!D120="","",'Input data'!D120)</f>
        <v/>
      </c>
      <c r="E114" s="4" t="str">
        <f>IF('Input data'!E120="","",'Input data'!E120)</f>
        <v/>
      </c>
      <c r="F114" s="4" t="str">
        <f>IF('Input data'!F120="","",'Input data'!F120)</f>
        <v/>
      </c>
      <c r="G114" s="20" t="str">
        <f>IF('Input data'!G120=0,"",'Input data'!G120)</f>
        <v/>
      </c>
      <c r="H114" s="9" t="str">
        <f>IF('Input data'!H120="","",'Input data'!H120)</f>
        <v/>
      </c>
      <c r="I114" s="6" t="str">
        <f>IF('Used data'!I114="No","",IF('Used data'!L114&lt;10,1.1-'Used data'!L114*0.01,IF('Used data'!L114&lt;120,POWER(1.003,'Used data'!L114)/POWER(1.003,10),1.4)))</f>
        <v/>
      </c>
      <c r="J114" s="6" t="str">
        <f>IF('Used data'!I114="No","",IF('Used data'!M114&gt;9,1.41,IF('Used data'!M114&lt;2,0.96+'Used data'!M114*0.02,POWER(1.05,'Used data'!M114)/POWER(1.05,2))))</f>
        <v/>
      </c>
      <c r="K114" s="6" t="str">
        <f>IF('Used data'!I114="No","",IF('Used data'!M114&gt;9,1.15,IF('Used data'!M114&lt;2,0.98+'Used data'!M114*0.01,POWER(1.02,'Used data'!M114)/POWER(1.02,2))))</f>
        <v/>
      </c>
      <c r="L114" s="6" t="str">
        <f>IF('Used data'!I114="No","",IF('Used data'!N114="Partly",0.9,IF('Used data'!N114="Yes",0.75,1)))</f>
        <v/>
      </c>
      <c r="M114" s="6" t="str">
        <f>IF('Used data'!I114="No","",IF('Used data'!N114="Partly",0.97,IF('Used data'!N114="Yes",0.95,1)))</f>
        <v/>
      </c>
      <c r="N114" s="6" t="str">
        <f>IF('Used data'!I114="No","",IF('Used data'!O114&gt;4.25,1.06,IF('Used data'!O114&lt;3.75,1.84-'Used data'!O114*0.24,0.04+'Used data'!O114*0.24)))</f>
        <v/>
      </c>
      <c r="O114" s="6" t="str">
        <f>IF('Used data'!I114="No","",IF('Used data'!P114&gt;1.99,0.81,IF('Used data'!P114&lt;0.2,1.12,1.05-'Used data'!P114*0.1)))</f>
        <v/>
      </c>
      <c r="P114" s="6" t="str">
        <f>IF('Used data'!I114="No","",IF('Used data'!Q114&gt;3,0.96,IF('Used data'!Q114&lt;2,1.12-0.06*'Used data'!Q114,1.08-0.04*'Used data'!Q114)))</f>
        <v/>
      </c>
      <c r="Q114" s="6" t="str">
        <f>IF('Used data'!I114="No","",IF('Used data'!R114="Yes",0.91,1))</f>
        <v/>
      </c>
      <c r="R114" s="6" t="str">
        <f>IF('Used data'!I114="No","",IF('Used data'!R114="Yes",0.96,1))</f>
        <v/>
      </c>
      <c r="S114" s="6" t="str">
        <f>IF('Used data'!I114="No","",IF('Used data'!R114="Yes",0.82,1))</f>
        <v/>
      </c>
      <c r="T114" s="6" t="str">
        <f>IF('Used data'!I114="No","",IF('Used data'!R114="Yes",0.9,1))</f>
        <v/>
      </c>
      <c r="U114" s="6" t="str">
        <f>IF('Used data'!I114="No","",IF('Used data'!R114="Yes",0.93,1))</f>
        <v/>
      </c>
      <c r="V114" s="6" t="str">
        <f>IF('Used data'!I114="No","",IF('Used data'!S114="Yes",0.85,1))</f>
        <v/>
      </c>
      <c r="W114" s="6" t="str">
        <f>IF('Used data'!I114="No","",IF('Used data'!T114&gt;5,1.4,1+0.08*'Used data'!T114))</f>
        <v/>
      </c>
      <c r="X114" s="6" t="str">
        <f>IF('Used data'!I114="No","",IF('Used data'!U114=80,1,POWER((80-0.0058*('Used data'!U114-80)^2+0.2781*('Used data'!U114-80)-0.2343)/80,1.6)))</f>
        <v/>
      </c>
      <c r="Y114" s="6" t="str">
        <f>IF('Used data'!I114="No","",IF('Used data'!U114=80,1,POWER((80-0.0058*('Used data'!U114-80)^2+0.2781*('Used data'!U114-80)-0.2343)/80,1.5)))</f>
        <v/>
      </c>
      <c r="Z114" s="6" t="str">
        <f>IF('Used data'!I114="No","",IF('Used data'!U114=80,1,POWER((80-0.0058*('Used data'!U114-80)^2+0.2781*('Used data'!U114-80)-0.2343)/80,4.6)))</f>
        <v/>
      </c>
      <c r="AA114" s="6" t="str">
        <f>IF('Used data'!I114="No","",IF('Used data'!U114=80,1,POWER((80-0.0058*('Used data'!U114-80)^2+0.2781*('Used data'!U114-80)-0.2343)/80,3.5)))</f>
        <v/>
      </c>
      <c r="AB114" s="6" t="str">
        <f>IF('Used data'!I114="No","",IF('Used data'!U114=80,1,POWER((80-0.0058*('Used data'!U114-80)^2+0.2781*('Used data'!U114-80)-0.2343)/80,1.4)))</f>
        <v/>
      </c>
      <c r="AC114" s="6"/>
      <c r="AD114" s="7" t="str">
        <f>IF('Used data'!I114="No","",EXP(-10.0958)*POWER(H114,0.8138))</f>
        <v/>
      </c>
      <c r="AE114" s="7" t="str">
        <f>IF('Used data'!I114="No","",EXP(-9.9896)*POWER(H114,0.8381))</f>
        <v/>
      </c>
      <c r="AF114" s="7" t="str">
        <f>IF('Used data'!I114="No","",EXP(-12.5826)*POWER(H114,1.148))</f>
        <v/>
      </c>
      <c r="AG114" s="7" t="str">
        <f>IF('Used data'!I114="No","",EXP(-11.3408)*POWER(H114,0.7373))</f>
        <v/>
      </c>
      <c r="AH114" s="7" t="str">
        <f>IF('Used data'!I114="No","",EXP(-10.8985)*POWER(H114,0.841))</f>
        <v/>
      </c>
      <c r="AI114" s="7" t="str">
        <f>IF('Used data'!I114="No","",EXP(-12.4273)*POWER(H114,1.0197))</f>
        <v/>
      </c>
      <c r="AJ114" s="9" t="str">
        <f>IF('Used data'!I114="No","",SUM(AD114:AE114)*740934+AG114*29492829+AH114*4654307+AI114*608667)</f>
        <v/>
      </c>
    </row>
    <row r="115" spans="1:36" x14ac:dyDescent="0.3">
      <c r="A115" s="4" t="str">
        <f>IF('Input data'!A121="","",'Input data'!A121)</f>
        <v/>
      </c>
      <c r="B115" s="4" t="str">
        <f>IF('Input data'!B121="","",'Input data'!B121)</f>
        <v/>
      </c>
      <c r="C115" s="4" t="str">
        <f>IF('Input data'!C121="","",'Input data'!C121)</f>
        <v/>
      </c>
      <c r="D115" s="4" t="str">
        <f>IF('Input data'!D121="","",'Input data'!D121)</f>
        <v/>
      </c>
      <c r="E115" s="4" t="str">
        <f>IF('Input data'!E121="","",'Input data'!E121)</f>
        <v/>
      </c>
      <c r="F115" s="4" t="str">
        <f>IF('Input data'!F121="","",'Input data'!F121)</f>
        <v/>
      </c>
      <c r="G115" s="20" t="str">
        <f>IF('Input data'!G121=0,"",'Input data'!G121)</f>
        <v/>
      </c>
      <c r="H115" s="9" t="str">
        <f>IF('Input data'!H121="","",'Input data'!H121)</f>
        <v/>
      </c>
      <c r="I115" s="6" t="str">
        <f>IF('Used data'!I115="No","",IF('Used data'!L115&lt;10,1.1-'Used data'!L115*0.01,IF('Used data'!L115&lt;120,POWER(1.003,'Used data'!L115)/POWER(1.003,10),1.4)))</f>
        <v/>
      </c>
      <c r="J115" s="6" t="str">
        <f>IF('Used data'!I115="No","",IF('Used data'!M115&gt;9,1.41,IF('Used data'!M115&lt;2,0.96+'Used data'!M115*0.02,POWER(1.05,'Used data'!M115)/POWER(1.05,2))))</f>
        <v/>
      </c>
      <c r="K115" s="6" t="str">
        <f>IF('Used data'!I115="No","",IF('Used data'!M115&gt;9,1.15,IF('Used data'!M115&lt;2,0.98+'Used data'!M115*0.01,POWER(1.02,'Used data'!M115)/POWER(1.02,2))))</f>
        <v/>
      </c>
      <c r="L115" s="6" t="str">
        <f>IF('Used data'!I115="No","",IF('Used data'!N115="Partly",0.9,IF('Used data'!N115="Yes",0.75,1)))</f>
        <v/>
      </c>
      <c r="M115" s="6" t="str">
        <f>IF('Used data'!I115="No","",IF('Used data'!N115="Partly",0.97,IF('Used data'!N115="Yes",0.95,1)))</f>
        <v/>
      </c>
      <c r="N115" s="6" t="str">
        <f>IF('Used data'!I115="No","",IF('Used data'!O115&gt;4.25,1.06,IF('Used data'!O115&lt;3.75,1.84-'Used data'!O115*0.24,0.04+'Used data'!O115*0.24)))</f>
        <v/>
      </c>
      <c r="O115" s="6" t="str">
        <f>IF('Used data'!I115="No","",IF('Used data'!P115&gt;1.99,0.81,IF('Used data'!P115&lt;0.2,1.12,1.05-'Used data'!P115*0.1)))</f>
        <v/>
      </c>
      <c r="P115" s="6" t="str">
        <f>IF('Used data'!I115="No","",IF('Used data'!Q115&gt;3,0.96,IF('Used data'!Q115&lt;2,1.12-0.06*'Used data'!Q115,1.08-0.04*'Used data'!Q115)))</f>
        <v/>
      </c>
      <c r="Q115" s="6" t="str">
        <f>IF('Used data'!I115="No","",IF('Used data'!R115="Yes",0.91,1))</f>
        <v/>
      </c>
      <c r="R115" s="6" t="str">
        <f>IF('Used data'!I115="No","",IF('Used data'!R115="Yes",0.96,1))</f>
        <v/>
      </c>
      <c r="S115" s="6" t="str">
        <f>IF('Used data'!I115="No","",IF('Used data'!R115="Yes",0.82,1))</f>
        <v/>
      </c>
      <c r="T115" s="6" t="str">
        <f>IF('Used data'!I115="No","",IF('Used data'!R115="Yes",0.9,1))</f>
        <v/>
      </c>
      <c r="U115" s="6" t="str">
        <f>IF('Used data'!I115="No","",IF('Used data'!R115="Yes",0.93,1))</f>
        <v/>
      </c>
      <c r="V115" s="6" t="str">
        <f>IF('Used data'!I115="No","",IF('Used data'!S115="Yes",0.85,1))</f>
        <v/>
      </c>
      <c r="W115" s="6" t="str">
        <f>IF('Used data'!I115="No","",IF('Used data'!T115&gt;5,1.4,1+0.08*'Used data'!T115))</f>
        <v/>
      </c>
      <c r="X115" s="6" t="str">
        <f>IF('Used data'!I115="No","",IF('Used data'!U115=80,1,POWER((80-0.0058*('Used data'!U115-80)^2+0.2781*('Used data'!U115-80)-0.2343)/80,1.6)))</f>
        <v/>
      </c>
      <c r="Y115" s="6" t="str">
        <f>IF('Used data'!I115="No","",IF('Used data'!U115=80,1,POWER((80-0.0058*('Used data'!U115-80)^2+0.2781*('Used data'!U115-80)-0.2343)/80,1.5)))</f>
        <v/>
      </c>
      <c r="Z115" s="6" t="str">
        <f>IF('Used data'!I115="No","",IF('Used data'!U115=80,1,POWER((80-0.0058*('Used data'!U115-80)^2+0.2781*('Used data'!U115-80)-0.2343)/80,4.6)))</f>
        <v/>
      </c>
      <c r="AA115" s="6" t="str">
        <f>IF('Used data'!I115="No","",IF('Used data'!U115=80,1,POWER((80-0.0058*('Used data'!U115-80)^2+0.2781*('Used data'!U115-80)-0.2343)/80,3.5)))</f>
        <v/>
      </c>
      <c r="AB115" s="6" t="str">
        <f>IF('Used data'!I115="No","",IF('Used data'!U115=80,1,POWER((80-0.0058*('Used data'!U115-80)^2+0.2781*('Used data'!U115-80)-0.2343)/80,1.4)))</f>
        <v/>
      </c>
      <c r="AC115" s="6"/>
      <c r="AD115" s="7" t="str">
        <f>IF('Used data'!I115="No","",EXP(-10.0958)*POWER(H115,0.8138))</f>
        <v/>
      </c>
      <c r="AE115" s="7" t="str">
        <f>IF('Used data'!I115="No","",EXP(-9.9896)*POWER(H115,0.8381))</f>
        <v/>
      </c>
      <c r="AF115" s="7" t="str">
        <f>IF('Used data'!I115="No","",EXP(-12.5826)*POWER(H115,1.148))</f>
        <v/>
      </c>
      <c r="AG115" s="7" t="str">
        <f>IF('Used data'!I115="No","",EXP(-11.3408)*POWER(H115,0.7373))</f>
        <v/>
      </c>
      <c r="AH115" s="7" t="str">
        <f>IF('Used data'!I115="No","",EXP(-10.8985)*POWER(H115,0.841))</f>
        <v/>
      </c>
      <c r="AI115" s="7" t="str">
        <f>IF('Used data'!I115="No","",EXP(-12.4273)*POWER(H115,1.0197))</f>
        <v/>
      </c>
      <c r="AJ115" s="9" t="str">
        <f>IF('Used data'!I115="No","",SUM(AD115:AE115)*740934+AG115*29492829+AH115*4654307+AI115*608667)</f>
        <v/>
      </c>
    </row>
    <row r="116" spans="1:36" x14ac:dyDescent="0.3">
      <c r="A116" s="4" t="str">
        <f>IF('Input data'!A122="","",'Input data'!A122)</f>
        <v/>
      </c>
      <c r="B116" s="4" t="str">
        <f>IF('Input data'!B122="","",'Input data'!B122)</f>
        <v/>
      </c>
      <c r="C116" s="4" t="str">
        <f>IF('Input data'!C122="","",'Input data'!C122)</f>
        <v/>
      </c>
      <c r="D116" s="4" t="str">
        <f>IF('Input data'!D122="","",'Input data'!D122)</f>
        <v/>
      </c>
      <c r="E116" s="4" t="str">
        <f>IF('Input data'!E122="","",'Input data'!E122)</f>
        <v/>
      </c>
      <c r="F116" s="4" t="str">
        <f>IF('Input data'!F122="","",'Input data'!F122)</f>
        <v/>
      </c>
      <c r="G116" s="20" t="str">
        <f>IF('Input data'!G122=0,"",'Input data'!G122)</f>
        <v/>
      </c>
      <c r="H116" s="9" t="str">
        <f>IF('Input data'!H122="","",'Input data'!H122)</f>
        <v/>
      </c>
      <c r="I116" s="6" t="str">
        <f>IF('Used data'!I116="No","",IF('Used data'!L116&lt;10,1.1-'Used data'!L116*0.01,IF('Used data'!L116&lt;120,POWER(1.003,'Used data'!L116)/POWER(1.003,10),1.4)))</f>
        <v/>
      </c>
      <c r="J116" s="6" t="str">
        <f>IF('Used data'!I116="No","",IF('Used data'!M116&gt;9,1.41,IF('Used data'!M116&lt;2,0.96+'Used data'!M116*0.02,POWER(1.05,'Used data'!M116)/POWER(1.05,2))))</f>
        <v/>
      </c>
      <c r="K116" s="6" t="str">
        <f>IF('Used data'!I116="No","",IF('Used data'!M116&gt;9,1.15,IF('Used data'!M116&lt;2,0.98+'Used data'!M116*0.01,POWER(1.02,'Used data'!M116)/POWER(1.02,2))))</f>
        <v/>
      </c>
      <c r="L116" s="6" t="str">
        <f>IF('Used data'!I116="No","",IF('Used data'!N116="Partly",0.9,IF('Used data'!N116="Yes",0.75,1)))</f>
        <v/>
      </c>
      <c r="M116" s="6" t="str">
        <f>IF('Used data'!I116="No","",IF('Used data'!N116="Partly",0.97,IF('Used data'!N116="Yes",0.95,1)))</f>
        <v/>
      </c>
      <c r="N116" s="6" t="str">
        <f>IF('Used data'!I116="No","",IF('Used data'!O116&gt;4.25,1.06,IF('Used data'!O116&lt;3.75,1.84-'Used data'!O116*0.24,0.04+'Used data'!O116*0.24)))</f>
        <v/>
      </c>
      <c r="O116" s="6" t="str">
        <f>IF('Used data'!I116="No","",IF('Used data'!P116&gt;1.99,0.81,IF('Used data'!P116&lt;0.2,1.12,1.05-'Used data'!P116*0.1)))</f>
        <v/>
      </c>
      <c r="P116" s="6" t="str">
        <f>IF('Used data'!I116="No","",IF('Used data'!Q116&gt;3,0.96,IF('Used data'!Q116&lt;2,1.12-0.06*'Used data'!Q116,1.08-0.04*'Used data'!Q116)))</f>
        <v/>
      </c>
      <c r="Q116" s="6" t="str">
        <f>IF('Used data'!I116="No","",IF('Used data'!R116="Yes",0.91,1))</f>
        <v/>
      </c>
      <c r="R116" s="6" t="str">
        <f>IF('Used data'!I116="No","",IF('Used data'!R116="Yes",0.96,1))</f>
        <v/>
      </c>
      <c r="S116" s="6" t="str">
        <f>IF('Used data'!I116="No","",IF('Used data'!R116="Yes",0.82,1))</f>
        <v/>
      </c>
      <c r="T116" s="6" t="str">
        <f>IF('Used data'!I116="No","",IF('Used data'!R116="Yes",0.9,1))</f>
        <v/>
      </c>
      <c r="U116" s="6" t="str">
        <f>IF('Used data'!I116="No","",IF('Used data'!R116="Yes",0.93,1))</f>
        <v/>
      </c>
      <c r="V116" s="6" t="str">
        <f>IF('Used data'!I116="No","",IF('Used data'!S116="Yes",0.85,1))</f>
        <v/>
      </c>
      <c r="W116" s="6" t="str">
        <f>IF('Used data'!I116="No","",IF('Used data'!T116&gt;5,1.4,1+0.08*'Used data'!T116))</f>
        <v/>
      </c>
      <c r="X116" s="6" t="str">
        <f>IF('Used data'!I116="No","",IF('Used data'!U116=80,1,POWER((80-0.0058*('Used data'!U116-80)^2+0.2781*('Used data'!U116-80)-0.2343)/80,1.6)))</f>
        <v/>
      </c>
      <c r="Y116" s="6" t="str">
        <f>IF('Used data'!I116="No","",IF('Used data'!U116=80,1,POWER((80-0.0058*('Used data'!U116-80)^2+0.2781*('Used data'!U116-80)-0.2343)/80,1.5)))</f>
        <v/>
      </c>
      <c r="Z116" s="6" t="str">
        <f>IF('Used data'!I116="No","",IF('Used data'!U116=80,1,POWER((80-0.0058*('Used data'!U116-80)^2+0.2781*('Used data'!U116-80)-0.2343)/80,4.6)))</f>
        <v/>
      </c>
      <c r="AA116" s="6" t="str">
        <f>IF('Used data'!I116="No","",IF('Used data'!U116=80,1,POWER((80-0.0058*('Used data'!U116-80)^2+0.2781*('Used data'!U116-80)-0.2343)/80,3.5)))</f>
        <v/>
      </c>
      <c r="AB116" s="6" t="str">
        <f>IF('Used data'!I116="No","",IF('Used data'!U116=80,1,POWER((80-0.0058*('Used data'!U116-80)^2+0.2781*('Used data'!U116-80)-0.2343)/80,1.4)))</f>
        <v/>
      </c>
      <c r="AC116" s="6"/>
      <c r="AD116" s="7" t="str">
        <f>IF('Used data'!I116="No","",EXP(-10.0958)*POWER(H116,0.8138))</f>
        <v/>
      </c>
      <c r="AE116" s="7" t="str">
        <f>IF('Used data'!I116="No","",EXP(-9.9896)*POWER(H116,0.8381))</f>
        <v/>
      </c>
      <c r="AF116" s="7" t="str">
        <f>IF('Used data'!I116="No","",EXP(-12.5826)*POWER(H116,1.148))</f>
        <v/>
      </c>
      <c r="AG116" s="7" t="str">
        <f>IF('Used data'!I116="No","",EXP(-11.3408)*POWER(H116,0.7373))</f>
        <v/>
      </c>
      <c r="AH116" s="7" t="str">
        <f>IF('Used data'!I116="No","",EXP(-10.8985)*POWER(H116,0.841))</f>
        <v/>
      </c>
      <c r="AI116" s="7" t="str">
        <f>IF('Used data'!I116="No","",EXP(-12.4273)*POWER(H116,1.0197))</f>
        <v/>
      </c>
      <c r="AJ116" s="9" t="str">
        <f>IF('Used data'!I116="No","",SUM(AD116:AE116)*740934+AG116*29492829+AH116*4654307+AI116*608667)</f>
        <v/>
      </c>
    </row>
    <row r="117" spans="1:36" x14ac:dyDescent="0.3">
      <c r="A117" s="4" t="str">
        <f>IF('Input data'!A123="","",'Input data'!A123)</f>
        <v/>
      </c>
      <c r="B117" s="4" t="str">
        <f>IF('Input data'!B123="","",'Input data'!B123)</f>
        <v/>
      </c>
      <c r="C117" s="4" t="str">
        <f>IF('Input data'!C123="","",'Input data'!C123)</f>
        <v/>
      </c>
      <c r="D117" s="4" t="str">
        <f>IF('Input data'!D123="","",'Input data'!D123)</f>
        <v/>
      </c>
      <c r="E117" s="4" t="str">
        <f>IF('Input data'!E123="","",'Input data'!E123)</f>
        <v/>
      </c>
      <c r="F117" s="4" t="str">
        <f>IF('Input data'!F123="","",'Input data'!F123)</f>
        <v/>
      </c>
      <c r="G117" s="20" t="str">
        <f>IF('Input data'!G123=0,"",'Input data'!G123)</f>
        <v/>
      </c>
      <c r="H117" s="9" t="str">
        <f>IF('Input data'!H123="","",'Input data'!H123)</f>
        <v/>
      </c>
      <c r="I117" s="6" t="str">
        <f>IF('Used data'!I117="No","",IF('Used data'!L117&lt;10,1.1-'Used data'!L117*0.01,IF('Used data'!L117&lt;120,POWER(1.003,'Used data'!L117)/POWER(1.003,10),1.4)))</f>
        <v/>
      </c>
      <c r="J117" s="6" t="str">
        <f>IF('Used data'!I117="No","",IF('Used data'!M117&gt;9,1.41,IF('Used data'!M117&lt;2,0.96+'Used data'!M117*0.02,POWER(1.05,'Used data'!M117)/POWER(1.05,2))))</f>
        <v/>
      </c>
      <c r="K117" s="6" t="str">
        <f>IF('Used data'!I117="No","",IF('Used data'!M117&gt;9,1.15,IF('Used data'!M117&lt;2,0.98+'Used data'!M117*0.01,POWER(1.02,'Used data'!M117)/POWER(1.02,2))))</f>
        <v/>
      </c>
      <c r="L117" s="6" t="str">
        <f>IF('Used data'!I117="No","",IF('Used data'!N117="Partly",0.9,IF('Used data'!N117="Yes",0.75,1)))</f>
        <v/>
      </c>
      <c r="M117" s="6" t="str">
        <f>IF('Used data'!I117="No","",IF('Used data'!N117="Partly",0.97,IF('Used data'!N117="Yes",0.95,1)))</f>
        <v/>
      </c>
      <c r="N117" s="6" t="str">
        <f>IF('Used data'!I117="No","",IF('Used data'!O117&gt;4.25,1.06,IF('Used data'!O117&lt;3.75,1.84-'Used data'!O117*0.24,0.04+'Used data'!O117*0.24)))</f>
        <v/>
      </c>
      <c r="O117" s="6" t="str">
        <f>IF('Used data'!I117="No","",IF('Used data'!P117&gt;1.99,0.81,IF('Used data'!P117&lt;0.2,1.12,1.05-'Used data'!P117*0.1)))</f>
        <v/>
      </c>
      <c r="P117" s="6" t="str">
        <f>IF('Used data'!I117="No","",IF('Used data'!Q117&gt;3,0.96,IF('Used data'!Q117&lt;2,1.12-0.06*'Used data'!Q117,1.08-0.04*'Used data'!Q117)))</f>
        <v/>
      </c>
      <c r="Q117" s="6" t="str">
        <f>IF('Used data'!I117="No","",IF('Used data'!R117="Yes",0.91,1))</f>
        <v/>
      </c>
      <c r="R117" s="6" t="str">
        <f>IF('Used data'!I117="No","",IF('Used data'!R117="Yes",0.96,1))</f>
        <v/>
      </c>
      <c r="S117" s="6" t="str">
        <f>IF('Used data'!I117="No","",IF('Used data'!R117="Yes",0.82,1))</f>
        <v/>
      </c>
      <c r="T117" s="6" t="str">
        <f>IF('Used data'!I117="No","",IF('Used data'!R117="Yes",0.9,1))</f>
        <v/>
      </c>
      <c r="U117" s="6" t="str">
        <f>IF('Used data'!I117="No","",IF('Used data'!R117="Yes",0.93,1))</f>
        <v/>
      </c>
      <c r="V117" s="6" t="str">
        <f>IF('Used data'!I117="No","",IF('Used data'!S117="Yes",0.85,1))</f>
        <v/>
      </c>
      <c r="W117" s="6" t="str">
        <f>IF('Used data'!I117="No","",IF('Used data'!T117&gt;5,1.4,1+0.08*'Used data'!T117))</f>
        <v/>
      </c>
      <c r="X117" s="6" t="str">
        <f>IF('Used data'!I117="No","",IF('Used data'!U117=80,1,POWER((80-0.0058*('Used data'!U117-80)^2+0.2781*('Used data'!U117-80)-0.2343)/80,1.6)))</f>
        <v/>
      </c>
      <c r="Y117" s="6" t="str">
        <f>IF('Used data'!I117="No","",IF('Used data'!U117=80,1,POWER((80-0.0058*('Used data'!U117-80)^2+0.2781*('Used data'!U117-80)-0.2343)/80,1.5)))</f>
        <v/>
      </c>
      <c r="Z117" s="6" t="str">
        <f>IF('Used data'!I117="No","",IF('Used data'!U117=80,1,POWER((80-0.0058*('Used data'!U117-80)^2+0.2781*('Used data'!U117-80)-0.2343)/80,4.6)))</f>
        <v/>
      </c>
      <c r="AA117" s="6" t="str">
        <f>IF('Used data'!I117="No","",IF('Used data'!U117=80,1,POWER((80-0.0058*('Used data'!U117-80)^2+0.2781*('Used data'!U117-80)-0.2343)/80,3.5)))</f>
        <v/>
      </c>
      <c r="AB117" s="6" t="str">
        <f>IF('Used data'!I117="No","",IF('Used data'!U117=80,1,POWER((80-0.0058*('Used data'!U117-80)^2+0.2781*('Used data'!U117-80)-0.2343)/80,1.4)))</f>
        <v/>
      </c>
      <c r="AC117" s="6"/>
      <c r="AD117" s="7" t="str">
        <f>IF('Used data'!I117="No","",EXP(-10.0958)*POWER(H117,0.8138))</f>
        <v/>
      </c>
      <c r="AE117" s="7" t="str">
        <f>IF('Used data'!I117="No","",EXP(-9.9896)*POWER(H117,0.8381))</f>
        <v/>
      </c>
      <c r="AF117" s="7" t="str">
        <f>IF('Used data'!I117="No","",EXP(-12.5826)*POWER(H117,1.148))</f>
        <v/>
      </c>
      <c r="AG117" s="7" t="str">
        <f>IF('Used data'!I117="No","",EXP(-11.3408)*POWER(H117,0.7373))</f>
        <v/>
      </c>
      <c r="AH117" s="7" t="str">
        <f>IF('Used data'!I117="No","",EXP(-10.8985)*POWER(H117,0.841))</f>
        <v/>
      </c>
      <c r="AI117" s="7" t="str">
        <f>IF('Used data'!I117="No","",EXP(-12.4273)*POWER(H117,1.0197))</f>
        <v/>
      </c>
      <c r="AJ117" s="9" t="str">
        <f>IF('Used data'!I117="No","",SUM(AD117:AE117)*740934+AG117*29492829+AH117*4654307+AI117*608667)</f>
        <v/>
      </c>
    </row>
    <row r="118" spans="1:36" x14ac:dyDescent="0.3">
      <c r="A118" s="4" t="str">
        <f>IF('Input data'!A124="","",'Input data'!A124)</f>
        <v/>
      </c>
      <c r="B118" s="4" t="str">
        <f>IF('Input data'!B124="","",'Input data'!B124)</f>
        <v/>
      </c>
      <c r="C118" s="4" t="str">
        <f>IF('Input data'!C124="","",'Input data'!C124)</f>
        <v/>
      </c>
      <c r="D118" s="4" t="str">
        <f>IF('Input data'!D124="","",'Input data'!D124)</f>
        <v/>
      </c>
      <c r="E118" s="4" t="str">
        <f>IF('Input data'!E124="","",'Input data'!E124)</f>
        <v/>
      </c>
      <c r="F118" s="4" t="str">
        <f>IF('Input data'!F124="","",'Input data'!F124)</f>
        <v/>
      </c>
      <c r="G118" s="20" t="str">
        <f>IF('Input data'!G124=0,"",'Input data'!G124)</f>
        <v/>
      </c>
      <c r="H118" s="9" t="str">
        <f>IF('Input data'!H124="","",'Input data'!H124)</f>
        <v/>
      </c>
      <c r="I118" s="6" t="str">
        <f>IF('Used data'!I118="No","",IF('Used data'!L118&lt;10,1.1-'Used data'!L118*0.01,IF('Used data'!L118&lt;120,POWER(1.003,'Used data'!L118)/POWER(1.003,10),1.4)))</f>
        <v/>
      </c>
      <c r="J118" s="6" t="str">
        <f>IF('Used data'!I118="No","",IF('Used data'!M118&gt;9,1.41,IF('Used data'!M118&lt;2,0.96+'Used data'!M118*0.02,POWER(1.05,'Used data'!M118)/POWER(1.05,2))))</f>
        <v/>
      </c>
      <c r="K118" s="6" t="str">
        <f>IF('Used data'!I118="No","",IF('Used data'!M118&gt;9,1.15,IF('Used data'!M118&lt;2,0.98+'Used data'!M118*0.01,POWER(1.02,'Used data'!M118)/POWER(1.02,2))))</f>
        <v/>
      </c>
      <c r="L118" s="6" t="str">
        <f>IF('Used data'!I118="No","",IF('Used data'!N118="Partly",0.9,IF('Used data'!N118="Yes",0.75,1)))</f>
        <v/>
      </c>
      <c r="M118" s="6" t="str">
        <f>IF('Used data'!I118="No","",IF('Used data'!N118="Partly",0.97,IF('Used data'!N118="Yes",0.95,1)))</f>
        <v/>
      </c>
      <c r="N118" s="6" t="str">
        <f>IF('Used data'!I118="No","",IF('Used data'!O118&gt;4.25,1.06,IF('Used data'!O118&lt;3.75,1.84-'Used data'!O118*0.24,0.04+'Used data'!O118*0.24)))</f>
        <v/>
      </c>
      <c r="O118" s="6" t="str">
        <f>IF('Used data'!I118="No","",IF('Used data'!P118&gt;1.99,0.81,IF('Used data'!P118&lt;0.2,1.12,1.05-'Used data'!P118*0.1)))</f>
        <v/>
      </c>
      <c r="P118" s="6" t="str">
        <f>IF('Used data'!I118="No","",IF('Used data'!Q118&gt;3,0.96,IF('Used data'!Q118&lt;2,1.12-0.06*'Used data'!Q118,1.08-0.04*'Used data'!Q118)))</f>
        <v/>
      </c>
      <c r="Q118" s="6" t="str">
        <f>IF('Used data'!I118="No","",IF('Used data'!R118="Yes",0.91,1))</f>
        <v/>
      </c>
      <c r="R118" s="6" t="str">
        <f>IF('Used data'!I118="No","",IF('Used data'!R118="Yes",0.96,1))</f>
        <v/>
      </c>
      <c r="S118" s="6" t="str">
        <f>IF('Used data'!I118="No","",IF('Used data'!R118="Yes",0.82,1))</f>
        <v/>
      </c>
      <c r="T118" s="6" t="str">
        <f>IF('Used data'!I118="No","",IF('Used data'!R118="Yes",0.9,1))</f>
        <v/>
      </c>
      <c r="U118" s="6" t="str">
        <f>IF('Used data'!I118="No","",IF('Used data'!R118="Yes",0.93,1))</f>
        <v/>
      </c>
      <c r="V118" s="6" t="str">
        <f>IF('Used data'!I118="No","",IF('Used data'!S118="Yes",0.85,1))</f>
        <v/>
      </c>
      <c r="W118" s="6" t="str">
        <f>IF('Used data'!I118="No","",IF('Used data'!T118&gt;5,1.4,1+0.08*'Used data'!T118))</f>
        <v/>
      </c>
      <c r="X118" s="6" t="str">
        <f>IF('Used data'!I118="No","",IF('Used data'!U118=80,1,POWER((80-0.0058*('Used data'!U118-80)^2+0.2781*('Used data'!U118-80)-0.2343)/80,1.6)))</f>
        <v/>
      </c>
      <c r="Y118" s="6" t="str">
        <f>IF('Used data'!I118="No","",IF('Used data'!U118=80,1,POWER((80-0.0058*('Used data'!U118-80)^2+0.2781*('Used data'!U118-80)-0.2343)/80,1.5)))</f>
        <v/>
      </c>
      <c r="Z118" s="6" t="str">
        <f>IF('Used data'!I118="No","",IF('Used data'!U118=80,1,POWER((80-0.0058*('Used data'!U118-80)^2+0.2781*('Used data'!U118-80)-0.2343)/80,4.6)))</f>
        <v/>
      </c>
      <c r="AA118" s="6" t="str">
        <f>IF('Used data'!I118="No","",IF('Used data'!U118=80,1,POWER((80-0.0058*('Used data'!U118-80)^2+0.2781*('Used data'!U118-80)-0.2343)/80,3.5)))</f>
        <v/>
      </c>
      <c r="AB118" s="6" t="str">
        <f>IF('Used data'!I118="No","",IF('Used data'!U118=80,1,POWER((80-0.0058*('Used data'!U118-80)^2+0.2781*('Used data'!U118-80)-0.2343)/80,1.4)))</f>
        <v/>
      </c>
      <c r="AC118" s="6"/>
      <c r="AD118" s="7" t="str">
        <f>IF('Used data'!I118="No","",EXP(-10.0958)*POWER(H118,0.8138))</f>
        <v/>
      </c>
      <c r="AE118" s="7" t="str">
        <f>IF('Used data'!I118="No","",EXP(-9.9896)*POWER(H118,0.8381))</f>
        <v/>
      </c>
      <c r="AF118" s="7" t="str">
        <f>IF('Used data'!I118="No","",EXP(-12.5826)*POWER(H118,1.148))</f>
        <v/>
      </c>
      <c r="AG118" s="7" t="str">
        <f>IF('Used data'!I118="No","",EXP(-11.3408)*POWER(H118,0.7373))</f>
        <v/>
      </c>
      <c r="AH118" s="7" t="str">
        <f>IF('Used data'!I118="No","",EXP(-10.8985)*POWER(H118,0.841))</f>
        <v/>
      </c>
      <c r="AI118" s="7" t="str">
        <f>IF('Used data'!I118="No","",EXP(-12.4273)*POWER(H118,1.0197))</f>
        <v/>
      </c>
      <c r="AJ118" s="9" t="str">
        <f>IF('Used data'!I118="No","",SUM(AD118:AE118)*740934+AG118*29492829+AH118*4654307+AI118*608667)</f>
        <v/>
      </c>
    </row>
    <row r="119" spans="1:36" x14ac:dyDescent="0.3">
      <c r="A119" s="4" t="str">
        <f>IF('Input data'!A125="","",'Input data'!A125)</f>
        <v/>
      </c>
      <c r="B119" s="4" t="str">
        <f>IF('Input data'!B125="","",'Input data'!B125)</f>
        <v/>
      </c>
      <c r="C119" s="4" t="str">
        <f>IF('Input data'!C125="","",'Input data'!C125)</f>
        <v/>
      </c>
      <c r="D119" s="4" t="str">
        <f>IF('Input data'!D125="","",'Input data'!D125)</f>
        <v/>
      </c>
      <c r="E119" s="4" t="str">
        <f>IF('Input data'!E125="","",'Input data'!E125)</f>
        <v/>
      </c>
      <c r="F119" s="4" t="str">
        <f>IF('Input data'!F125="","",'Input data'!F125)</f>
        <v/>
      </c>
      <c r="G119" s="20" t="str">
        <f>IF('Input data'!G125=0,"",'Input data'!G125)</f>
        <v/>
      </c>
      <c r="H119" s="9" t="str">
        <f>IF('Input data'!H125="","",'Input data'!H125)</f>
        <v/>
      </c>
      <c r="I119" s="6" t="str">
        <f>IF('Used data'!I119="No","",IF('Used data'!L119&lt;10,1.1-'Used data'!L119*0.01,IF('Used data'!L119&lt;120,POWER(1.003,'Used data'!L119)/POWER(1.003,10),1.4)))</f>
        <v/>
      </c>
      <c r="J119" s="6" t="str">
        <f>IF('Used data'!I119="No","",IF('Used data'!M119&gt;9,1.41,IF('Used data'!M119&lt;2,0.96+'Used data'!M119*0.02,POWER(1.05,'Used data'!M119)/POWER(1.05,2))))</f>
        <v/>
      </c>
      <c r="K119" s="6" t="str">
        <f>IF('Used data'!I119="No","",IF('Used data'!M119&gt;9,1.15,IF('Used data'!M119&lt;2,0.98+'Used data'!M119*0.01,POWER(1.02,'Used data'!M119)/POWER(1.02,2))))</f>
        <v/>
      </c>
      <c r="L119" s="6" t="str">
        <f>IF('Used data'!I119="No","",IF('Used data'!N119="Partly",0.9,IF('Used data'!N119="Yes",0.75,1)))</f>
        <v/>
      </c>
      <c r="M119" s="6" t="str">
        <f>IF('Used data'!I119="No","",IF('Used data'!N119="Partly",0.97,IF('Used data'!N119="Yes",0.95,1)))</f>
        <v/>
      </c>
      <c r="N119" s="6" t="str">
        <f>IF('Used data'!I119="No","",IF('Used data'!O119&gt;4.25,1.06,IF('Used data'!O119&lt;3.75,1.84-'Used data'!O119*0.24,0.04+'Used data'!O119*0.24)))</f>
        <v/>
      </c>
      <c r="O119" s="6" t="str">
        <f>IF('Used data'!I119="No","",IF('Used data'!P119&gt;1.99,0.81,IF('Used data'!P119&lt;0.2,1.12,1.05-'Used data'!P119*0.1)))</f>
        <v/>
      </c>
      <c r="P119" s="6" t="str">
        <f>IF('Used data'!I119="No","",IF('Used data'!Q119&gt;3,0.96,IF('Used data'!Q119&lt;2,1.12-0.06*'Used data'!Q119,1.08-0.04*'Used data'!Q119)))</f>
        <v/>
      </c>
      <c r="Q119" s="6" t="str">
        <f>IF('Used data'!I119="No","",IF('Used data'!R119="Yes",0.91,1))</f>
        <v/>
      </c>
      <c r="R119" s="6" t="str">
        <f>IF('Used data'!I119="No","",IF('Used data'!R119="Yes",0.96,1))</f>
        <v/>
      </c>
      <c r="S119" s="6" t="str">
        <f>IF('Used data'!I119="No","",IF('Used data'!R119="Yes",0.82,1))</f>
        <v/>
      </c>
      <c r="T119" s="6" t="str">
        <f>IF('Used data'!I119="No","",IF('Used data'!R119="Yes",0.9,1))</f>
        <v/>
      </c>
      <c r="U119" s="6" t="str">
        <f>IF('Used data'!I119="No","",IF('Used data'!R119="Yes",0.93,1))</f>
        <v/>
      </c>
      <c r="V119" s="6" t="str">
        <f>IF('Used data'!I119="No","",IF('Used data'!S119="Yes",0.85,1))</f>
        <v/>
      </c>
      <c r="W119" s="6" t="str">
        <f>IF('Used data'!I119="No","",IF('Used data'!T119&gt;5,1.4,1+0.08*'Used data'!T119))</f>
        <v/>
      </c>
      <c r="X119" s="6" t="str">
        <f>IF('Used data'!I119="No","",IF('Used data'!U119=80,1,POWER((80-0.0058*('Used data'!U119-80)^2+0.2781*('Used data'!U119-80)-0.2343)/80,1.6)))</f>
        <v/>
      </c>
      <c r="Y119" s="6" t="str">
        <f>IF('Used data'!I119="No","",IF('Used data'!U119=80,1,POWER((80-0.0058*('Used data'!U119-80)^2+0.2781*('Used data'!U119-80)-0.2343)/80,1.5)))</f>
        <v/>
      </c>
      <c r="Z119" s="6" t="str">
        <f>IF('Used data'!I119="No","",IF('Used data'!U119=80,1,POWER((80-0.0058*('Used data'!U119-80)^2+0.2781*('Used data'!U119-80)-0.2343)/80,4.6)))</f>
        <v/>
      </c>
      <c r="AA119" s="6" t="str">
        <f>IF('Used data'!I119="No","",IF('Used data'!U119=80,1,POWER((80-0.0058*('Used data'!U119-80)^2+0.2781*('Used data'!U119-80)-0.2343)/80,3.5)))</f>
        <v/>
      </c>
      <c r="AB119" s="6" t="str">
        <f>IF('Used data'!I119="No","",IF('Used data'!U119=80,1,POWER((80-0.0058*('Used data'!U119-80)^2+0.2781*('Used data'!U119-80)-0.2343)/80,1.4)))</f>
        <v/>
      </c>
      <c r="AC119" s="6"/>
      <c r="AD119" s="7" t="str">
        <f>IF('Used data'!I119="No","",EXP(-10.0958)*POWER(H119,0.8138))</f>
        <v/>
      </c>
      <c r="AE119" s="7" t="str">
        <f>IF('Used data'!I119="No","",EXP(-9.9896)*POWER(H119,0.8381))</f>
        <v/>
      </c>
      <c r="AF119" s="7" t="str">
        <f>IF('Used data'!I119="No","",EXP(-12.5826)*POWER(H119,1.148))</f>
        <v/>
      </c>
      <c r="AG119" s="7" t="str">
        <f>IF('Used data'!I119="No","",EXP(-11.3408)*POWER(H119,0.7373))</f>
        <v/>
      </c>
      <c r="AH119" s="7" t="str">
        <f>IF('Used data'!I119="No","",EXP(-10.8985)*POWER(H119,0.841))</f>
        <v/>
      </c>
      <c r="AI119" s="7" t="str">
        <f>IF('Used data'!I119="No","",EXP(-12.4273)*POWER(H119,1.0197))</f>
        <v/>
      </c>
      <c r="AJ119" s="9" t="str">
        <f>IF('Used data'!I119="No","",SUM(AD119:AE119)*740934+AG119*29492829+AH119*4654307+AI119*608667)</f>
        <v/>
      </c>
    </row>
    <row r="120" spans="1:36" x14ac:dyDescent="0.3">
      <c r="A120" s="4" t="str">
        <f>IF('Input data'!A126="","",'Input data'!A126)</f>
        <v/>
      </c>
      <c r="B120" s="4" t="str">
        <f>IF('Input data'!B126="","",'Input data'!B126)</f>
        <v/>
      </c>
      <c r="C120" s="4" t="str">
        <f>IF('Input data'!C126="","",'Input data'!C126)</f>
        <v/>
      </c>
      <c r="D120" s="4" t="str">
        <f>IF('Input data'!D126="","",'Input data'!D126)</f>
        <v/>
      </c>
      <c r="E120" s="4" t="str">
        <f>IF('Input data'!E126="","",'Input data'!E126)</f>
        <v/>
      </c>
      <c r="F120" s="4" t="str">
        <f>IF('Input data'!F126="","",'Input data'!F126)</f>
        <v/>
      </c>
      <c r="G120" s="20" t="str">
        <f>IF('Input data'!G126=0,"",'Input data'!G126)</f>
        <v/>
      </c>
      <c r="H120" s="9" t="str">
        <f>IF('Input data'!H126="","",'Input data'!H126)</f>
        <v/>
      </c>
      <c r="I120" s="6" t="str">
        <f>IF('Used data'!I120="No","",IF('Used data'!L120&lt;10,1.1-'Used data'!L120*0.01,IF('Used data'!L120&lt;120,POWER(1.003,'Used data'!L120)/POWER(1.003,10),1.4)))</f>
        <v/>
      </c>
      <c r="J120" s="6" t="str">
        <f>IF('Used data'!I120="No","",IF('Used data'!M120&gt;9,1.41,IF('Used data'!M120&lt;2,0.96+'Used data'!M120*0.02,POWER(1.05,'Used data'!M120)/POWER(1.05,2))))</f>
        <v/>
      </c>
      <c r="K120" s="6" t="str">
        <f>IF('Used data'!I120="No","",IF('Used data'!M120&gt;9,1.15,IF('Used data'!M120&lt;2,0.98+'Used data'!M120*0.01,POWER(1.02,'Used data'!M120)/POWER(1.02,2))))</f>
        <v/>
      </c>
      <c r="L120" s="6" t="str">
        <f>IF('Used data'!I120="No","",IF('Used data'!N120="Partly",0.9,IF('Used data'!N120="Yes",0.75,1)))</f>
        <v/>
      </c>
      <c r="M120" s="6" t="str">
        <f>IF('Used data'!I120="No","",IF('Used data'!N120="Partly",0.97,IF('Used data'!N120="Yes",0.95,1)))</f>
        <v/>
      </c>
      <c r="N120" s="6" t="str">
        <f>IF('Used data'!I120="No","",IF('Used data'!O120&gt;4.25,1.06,IF('Used data'!O120&lt;3.75,1.84-'Used data'!O120*0.24,0.04+'Used data'!O120*0.24)))</f>
        <v/>
      </c>
      <c r="O120" s="6" t="str">
        <f>IF('Used data'!I120="No","",IF('Used data'!P120&gt;1.99,0.81,IF('Used data'!P120&lt;0.2,1.12,1.05-'Used data'!P120*0.1)))</f>
        <v/>
      </c>
      <c r="P120" s="6" t="str">
        <f>IF('Used data'!I120="No","",IF('Used data'!Q120&gt;3,0.96,IF('Used data'!Q120&lt;2,1.12-0.06*'Used data'!Q120,1.08-0.04*'Used data'!Q120)))</f>
        <v/>
      </c>
      <c r="Q120" s="6" t="str">
        <f>IF('Used data'!I120="No","",IF('Used data'!R120="Yes",0.91,1))</f>
        <v/>
      </c>
      <c r="R120" s="6" t="str">
        <f>IF('Used data'!I120="No","",IF('Used data'!R120="Yes",0.96,1))</f>
        <v/>
      </c>
      <c r="S120" s="6" t="str">
        <f>IF('Used data'!I120="No","",IF('Used data'!R120="Yes",0.82,1))</f>
        <v/>
      </c>
      <c r="T120" s="6" t="str">
        <f>IF('Used data'!I120="No","",IF('Used data'!R120="Yes",0.9,1))</f>
        <v/>
      </c>
      <c r="U120" s="6" t="str">
        <f>IF('Used data'!I120="No","",IF('Used data'!R120="Yes",0.93,1))</f>
        <v/>
      </c>
      <c r="V120" s="6" t="str">
        <f>IF('Used data'!I120="No","",IF('Used data'!S120="Yes",0.85,1))</f>
        <v/>
      </c>
      <c r="W120" s="6" t="str">
        <f>IF('Used data'!I120="No","",IF('Used data'!T120&gt;5,1.4,1+0.08*'Used data'!T120))</f>
        <v/>
      </c>
      <c r="X120" s="6" t="str">
        <f>IF('Used data'!I120="No","",IF('Used data'!U120=80,1,POWER((80-0.0058*('Used data'!U120-80)^2+0.2781*('Used data'!U120-80)-0.2343)/80,1.6)))</f>
        <v/>
      </c>
      <c r="Y120" s="6" t="str">
        <f>IF('Used data'!I120="No","",IF('Used data'!U120=80,1,POWER((80-0.0058*('Used data'!U120-80)^2+0.2781*('Used data'!U120-80)-0.2343)/80,1.5)))</f>
        <v/>
      </c>
      <c r="Z120" s="6" t="str">
        <f>IF('Used data'!I120="No","",IF('Used data'!U120=80,1,POWER((80-0.0058*('Used data'!U120-80)^2+0.2781*('Used data'!U120-80)-0.2343)/80,4.6)))</f>
        <v/>
      </c>
      <c r="AA120" s="6" t="str">
        <f>IF('Used data'!I120="No","",IF('Used data'!U120=80,1,POWER((80-0.0058*('Used data'!U120-80)^2+0.2781*('Used data'!U120-80)-0.2343)/80,3.5)))</f>
        <v/>
      </c>
      <c r="AB120" s="6" t="str">
        <f>IF('Used data'!I120="No","",IF('Used data'!U120=80,1,POWER((80-0.0058*('Used data'!U120-80)^2+0.2781*('Used data'!U120-80)-0.2343)/80,1.4)))</f>
        <v/>
      </c>
      <c r="AC120" s="6"/>
      <c r="AD120" s="7" t="str">
        <f>IF('Used data'!I120="No","",EXP(-10.0958)*POWER(H120,0.8138))</f>
        <v/>
      </c>
      <c r="AE120" s="7" t="str">
        <f>IF('Used data'!I120="No","",EXP(-9.9896)*POWER(H120,0.8381))</f>
        <v/>
      </c>
      <c r="AF120" s="7" t="str">
        <f>IF('Used data'!I120="No","",EXP(-12.5826)*POWER(H120,1.148))</f>
        <v/>
      </c>
      <c r="AG120" s="7" t="str">
        <f>IF('Used data'!I120="No","",EXP(-11.3408)*POWER(H120,0.7373))</f>
        <v/>
      </c>
      <c r="AH120" s="7" t="str">
        <f>IF('Used data'!I120="No","",EXP(-10.8985)*POWER(H120,0.841))</f>
        <v/>
      </c>
      <c r="AI120" s="7" t="str">
        <f>IF('Used data'!I120="No","",EXP(-12.4273)*POWER(H120,1.0197))</f>
        <v/>
      </c>
      <c r="AJ120" s="9" t="str">
        <f>IF('Used data'!I120="No","",SUM(AD120:AE120)*740934+AG120*29492829+AH120*4654307+AI120*608667)</f>
        <v/>
      </c>
    </row>
    <row r="121" spans="1:36" x14ac:dyDescent="0.3">
      <c r="A121" s="4" t="str">
        <f>IF('Input data'!A127="","",'Input data'!A127)</f>
        <v/>
      </c>
      <c r="B121" s="4" t="str">
        <f>IF('Input data'!B127="","",'Input data'!B127)</f>
        <v/>
      </c>
      <c r="C121" s="4" t="str">
        <f>IF('Input data'!C127="","",'Input data'!C127)</f>
        <v/>
      </c>
      <c r="D121" s="4" t="str">
        <f>IF('Input data'!D127="","",'Input data'!D127)</f>
        <v/>
      </c>
      <c r="E121" s="4" t="str">
        <f>IF('Input data'!E127="","",'Input data'!E127)</f>
        <v/>
      </c>
      <c r="F121" s="4" t="str">
        <f>IF('Input data'!F127="","",'Input data'!F127)</f>
        <v/>
      </c>
      <c r="G121" s="20" t="str">
        <f>IF('Input data'!G127=0,"",'Input data'!G127)</f>
        <v/>
      </c>
      <c r="H121" s="9" t="str">
        <f>IF('Input data'!H127="","",'Input data'!H127)</f>
        <v/>
      </c>
      <c r="I121" s="6" t="str">
        <f>IF('Used data'!I121="No","",IF('Used data'!L121&lt;10,1.1-'Used data'!L121*0.01,IF('Used data'!L121&lt;120,POWER(1.003,'Used data'!L121)/POWER(1.003,10),1.4)))</f>
        <v/>
      </c>
      <c r="J121" s="6" t="str">
        <f>IF('Used data'!I121="No","",IF('Used data'!M121&gt;9,1.41,IF('Used data'!M121&lt;2,0.96+'Used data'!M121*0.02,POWER(1.05,'Used data'!M121)/POWER(1.05,2))))</f>
        <v/>
      </c>
      <c r="K121" s="6" t="str">
        <f>IF('Used data'!I121="No","",IF('Used data'!M121&gt;9,1.15,IF('Used data'!M121&lt;2,0.98+'Used data'!M121*0.01,POWER(1.02,'Used data'!M121)/POWER(1.02,2))))</f>
        <v/>
      </c>
      <c r="L121" s="6" t="str">
        <f>IF('Used data'!I121="No","",IF('Used data'!N121="Partly",0.9,IF('Used data'!N121="Yes",0.75,1)))</f>
        <v/>
      </c>
      <c r="M121" s="6" t="str">
        <f>IF('Used data'!I121="No","",IF('Used data'!N121="Partly",0.97,IF('Used data'!N121="Yes",0.95,1)))</f>
        <v/>
      </c>
      <c r="N121" s="6" t="str">
        <f>IF('Used data'!I121="No","",IF('Used data'!O121&gt;4.25,1.06,IF('Used data'!O121&lt;3.75,1.84-'Used data'!O121*0.24,0.04+'Used data'!O121*0.24)))</f>
        <v/>
      </c>
      <c r="O121" s="6" t="str">
        <f>IF('Used data'!I121="No","",IF('Used data'!P121&gt;1.99,0.81,IF('Used data'!P121&lt;0.2,1.12,1.05-'Used data'!P121*0.1)))</f>
        <v/>
      </c>
      <c r="P121" s="6" t="str">
        <f>IF('Used data'!I121="No","",IF('Used data'!Q121&gt;3,0.96,IF('Used data'!Q121&lt;2,1.12-0.06*'Used data'!Q121,1.08-0.04*'Used data'!Q121)))</f>
        <v/>
      </c>
      <c r="Q121" s="6" t="str">
        <f>IF('Used data'!I121="No","",IF('Used data'!R121="Yes",0.91,1))</f>
        <v/>
      </c>
      <c r="R121" s="6" t="str">
        <f>IF('Used data'!I121="No","",IF('Used data'!R121="Yes",0.96,1))</f>
        <v/>
      </c>
      <c r="S121" s="6" t="str">
        <f>IF('Used data'!I121="No","",IF('Used data'!R121="Yes",0.82,1))</f>
        <v/>
      </c>
      <c r="T121" s="6" t="str">
        <f>IF('Used data'!I121="No","",IF('Used data'!R121="Yes",0.9,1))</f>
        <v/>
      </c>
      <c r="U121" s="6" t="str">
        <f>IF('Used data'!I121="No","",IF('Used data'!R121="Yes",0.93,1))</f>
        <v/>
      </c>
      <c r="V121" s="6" t="str">
        <f>IF('Used data'!I121="No","",IF('Used data'!S121="Yes",0.85,1))</f>
        <v/>
      </c>
      <c r="W121" s="6" t="str">
        <f>IF('Used data'!I121="No","",IF('Used data'!T121&gt;5,1.4,1+0.08*'Used data'!T121))</f>
        <v/>
      </c>
      <c r="X121" s="6" t="str">
        <f>IF('Used data'!I121="No","",IF('Used data'!U121=80,1,POWER((80-0.0058*('Used data'!U121-80)^2+0.2781*('Used data'!U121-80)-0.2343)/80,1.6)))</f>
        <v/>
      </c>
      <c r="Y121" s="6" t="str">
        <f>IF('Used data'!I121="No","",IF('Used data'!U121=80,1,POWER((80-0.0058*('Used data'!U121-80)^2+0.2781*('Used data'!U121-80)-0.2343)/80,1.5)))</f>
        <v/>
      </c>
      <c r="Z121" s="6" t="str">
        <f>IF('Used data'!I121="No","",IF('Used data'!U121=80,1,POWER((80-0.0058*('Used data'!U121-80)^2+0.2781*('Used data'!U121-80)-0.2343)/80,4.6)))</f>
        <v/>
      </c>
      <c r="AA121" s="6" t="str">
        <f>IF('Used data'!I121="No","",IF('Used data'!U121=80,1,POWER((80-0.0058*('Used data'!U121-80)^2+0.2781*('Used data'!U121-80)-0.2343)/80,3.5)))</f>
        <v/>
      </c>
      <c r="AB121" s="6" t="str">
        <f>IF('Used data'!I121="No","",IF('Used data'!U121=80,1,POWER((80-0.0058*('Used data'!U121-80)^2+0.2781*('Used data'!U121-80)-0.2343)/80,1.4)))</f>
        <v/>
      </c>
      <c r="AC121" s="6"/>
      <c r="AD121" s="7" t="str">
        <f>IF('Used data'!I121="No","",EXP(-10.0958)*POWER(H121,0.8138))</f>
        <v/>
      </c>
      <c r="AE121" s="7" t="str">
        <f>IF('Used data'!I121="No","",EXP(-9.9896)*POWER(H121,0.8381))</f>
        <v/>
      </c>
      <c r="AF121" s="7" t="str">
        <f>IF('Used data'!I121="No","",EXP(-12.5826)*POWER(H121,1.148))</f>
        <v/>
      </c>
      <c r="AG121" s="7" t="str">
        <f>IF('Used data'!I121="No","",EXP(-11.3408)*POWER(H121,0.7373))</f>
        <v/>
      </c>
      <c r="AH121" s="7" t="str">
        <f>IF('Used data'!I121="No","",EXP(-10.8985)*POWER(H121,0.841))</f>
        <v/>
      </c>
      <c r="AI121" s="7" t="str">
        <f>IF('Used data'!I121="No","",EXP(-12.4273)*POWER(H121,1.0197))</f>
        <v/>
      </c>
      <c r="AJ121" s="9" t="str">
        <f>IF('Used data'!I121="No","",SUM(AD121:AE121)*740934+AG121*29492829+AH121*4654307+AI121*608667)</f>
        <v/>
      </c>
    </row>
    <row r="122" spans="1:36" x14ac:dyDescent="0.3">
      <c r="A122" s="4" t="str">
        <f>IF('Input data'!A128="","",'Input data'!A128)</f>
        <v/>
      </c>
      <c r="B122" s="4" t="str">
        <f>IF('Input data'!B128="","",'Input data'!B128)</f>
        <v/>
      </c>
      <c r="C122" s="4" t="str">
        <f>IF('Input data'!C128="","",'Input data'!C128)</f>
        <v/>
      </c>
      <c r="D122" s="4" t="str">
        <f>IF('Input data'!D128="","",'Input data'!D128)</f>
        <v/>
      </c>
      <c r="E122" s="4" t="str">
        <f>IF('Input data'!E128="","",'Input data'!E128)</f>
        <v/>
      </c>
      <c r="F122" s="4" t="str">
        <f>IF('Input data'!F128="","",'Input data'!F128)</f>
        <v/>
      </c>
      <c r="G122" s="20" t="str">
        <f>IF('Input data'!G128=0,"",'Input data'!G128)</f>
        <v/>
      </c>
      <c r="H122" s="9" t="str">
        <f>IF('Input data'!H128="","",'Input data'!H128)</f>
        <v/>
      </c>
      <c r="I122" s="6" t="str">
        <f>IF('Used data'!I122="No","",IF('Used data'!L122&lt;10,1.1-'Used data'!L122*0.01,IF('Used data'!L122&lt;120,POWER(1.003,'Used data'!L122)/POWER(1.003,10),1.4)))</f>
        <v/>
      </c>
      <c r="J122" s="6" t="str">
        <f>IF('Used data'!I122="No","",IF('Used data'!M122&gt;9,1.41,IF('Used data'!M122&lt;2,0.96+'Used data'!M122*0.02,POWER(1.05,'Used data'!M122)/POWER(1.05,2))))</f>
        <v/>
      </c>
      <c r="K122" s="6" t="str">
        <f>IF('Used data'!I122="No","",IF('Used data'!M122&gt;9,1.15,IF('Used data'!M122&lt;2,0.98+'Used data'!M122*0.01,POWER(1.02,'Used data'!M122)/POWER(1.02,2))))</f>
        <v/>
      </c>
      <c r="L122" s="6" t="str">
        <f>IF('Used data'!I122="No","",IF('Used data'!N122="Partly",0.9,IF('Used data'!N122="Yes",0.75,1)))</f>
        <v/>
      </c>
      <c r="M122" s="6" t="str">
        <f>IF('Used data'!I122="No","",IF('Used data'!N122="Partly",0.97,IF('Used data'!N122="Yes",0.95,1)))</f>
        <v/>
      </c>
      <c r="N122" s="6" t="str">
        <f>IF('Used data'!I122="No","",IF('Used data'!O122&gt;4.25,1.06,IF('Used data'!O122&lt;3.75,1.84-'Used data'!O122*0.24,0.04+'Used data'!O122*0.24)))</f>
        <v/>
      </c>
      <c r="O122" s="6" t="str">
        <f>IF('Used data'!I122="No","",IF('Used data'!P122&gt;1.99,0.81,IF('Used data'!P122&lt;0.2,1.12,1.05-'Used data'!P122*0.1)))</f>
        <v/>
      </c>
      <c r="P122" s="6" t="str">
        <f>IF('Used data'!I122="No","",IF('Used data'!Q122&gt;3,0.96,IF('Used data'!Q122&lt;2,1.12-0.06*'Used data'!Q122,1.08-0.04*'Used data'!Q122)))</f>
        <v/>
      </c>
      <c r="Q122" s="6" t="str">
        <f>IF('Used data'!I122="No","",IF('Used data'!R122="Yes",0.91,1))</f>
        <v/>
      </c>
      <c r="R122" s="6" t="str">
        <f>IF('Used data'!I122="No","",IF('Used data'!R122="Yes",0.96,1))</f>
        <v/>
      </c>
      <c r="S122" s="6" t="str">
        <f>IF('Used data'!I122="No","",IF('Used data'!R122="Yes",0.82,1))</f>
        <v/>
      </c>
      <c r="T122" s="6" t="str">
        <f>IF('Used data'!I122="No","",IF('Used data'!R122="Yes",0.9,1))</f>
        <v/>
      </c>
      <c r="U122" s="6" t="str">
        <f>IF('Used data'!I122="No","",IF('Used data'!R122="Yes",0.93,1))</f>
        <v/>
      </c>
      <c r="V122" s="6" t="str">
        <f>IF('Used data'!I122="No","",IF('Used data'!S122="Yes",0.85,1))</f>
        <v/>
      </c>
      <c r="W122" s="6" t="str">
        <f>IF('Used data'!I122="No","",IF('Used data'!T122&gt;5,1.4,1+0.08*'Used data'!T122))</f>
        <v/>
      </c>
      <c r="X122" s="6" t="str">
        <f>IF('Used data'!I122="No","",IF('Used data'!U122=80,1,POWER((80-0.0058*('Used data'!U122-80)^2+0.2781*('Used data'!U122-80)-0.2343)/80,1.6)))</f>
        <v/>
      </c>
      <c r="Y122" s="6" t="str">
        <f>IF('Used data'!I122="No","",IF('Used data'!U122=80,1,POWER((80-0.0058*('Used data'!U122-80)^2+0.2781*('Used data'!U122-80)-0.2343)/80,1.5)))</f>
        <v/>
      </c>
      <c r="Z122" s="6" t="str">
        <f>IF('Used data'!I122="No","",IF('Used data'!U122=80,1,POWER((80-0.0058*('Used data'!U122-80)^2+0.2781*('Used data'!U122-80)-0.2343)/80,4.6)))</f>
        <v/>
      </c>
      <c r="AA122" s="6" t="str">
        <f>IF('Used data'!I122="No","",IF('Used data'!U122=80,1,POWER((80-0.0058*('Used data'!U122-80)^2+0.2781*('Used data'!U122-80)-0.2343)/80,3.5)))</f>
        <v/>
      </c>
      <c r="AB122" s="6" t="str">
        <f>IF('Used data'!I122="No","",IF('Used data'!U122=80,1,POWER((80-0.0058*('Used data'!U122-80)^2+0.2781*('Used data'!U122-80)-0.2343)/80,1.4)))</f>
        <v/>
      </c>
      <c r="AC122" s="6"/>
      <c r="AD122" s="7" t="str">
        <f>IF('Used data'!I122="No","",EXP(-10.0958)*POWER(H122,0.8138))</f>
        <v/>
      </c>
      <c r="AE122" s="7" t="str">
        <f>IF('Used data'!I122="No","",EXP(-9.9896)*POWER(H122,0.8381))</f>
        <v/>
      </c>
      <c r="AF122" s="7" t="str">
        <f>IF('Used data'!I122="No","",EXP(-12.5826)*POWER(H122,1.148))</f>
        <v/>
      </c>
      <c r="AG122" s="7" t="str">
        <f>IF('Used data'!I122="No","",EXP(-11.3408)*POWER(H122,0.7373))</f>
        <v/>
      </c>
      <c r="AH122" s="7" t="str">
        <f>IF('Used data'!I122="No","",EXP(-10.8985)*POWER(H122,0.841))</f>
        <v/>
      </c>
      <c r="AI122" s="7" t="str">
        <f>IF('Used data'!I122="No","",EXP(-12.4273)*POWER(H122,1.0197))</f>
        <v/>
      </c>
      <c r="AJ122" s="9" t="str">
        <f>IF('Used data'!I122="No","",SUM(AD122:AE122)*740934+AG122*29492829+AH122*4654307+AI122*608667)</f>
        <v/>
      </c>
    </row>
    <row r="123" spans="1:36" x14ac:dyDescent="0.3">
      <c r="A123" s="4" t="str">
        <f>IF('Input data'!A129="","",'Input data'!A129)</f>
        <v/>
      </c>
      <c r="B123" s="4" t="str">
        <f>IF('Input data'!B129="","",'Input data'!B129)</f>
        <v/>
      </c>
      <c r="C123" s="4" t="str">
        <f>IF('Input data'!C129="","",'Input data'!C129)</f>
        <v/>
      </c>
      <c r="D123" s="4" t="str">
        <f>IF('Input data'!D129="","",'Input data'!D129)</f>
        <v/>
      </c>
      <c r="E123" s="4" t="str">
        <f>IF('Input data'!E129="","",'Input data'!E129)</f>
        <v/>
      </c>
      <c r="F123" s="4" t="str">
        <f>IF('Input data'!F129="","",'Input data'!F129)</f>
        <v/>
      </c>
      <c r="G123" s="20" t="str">
        <f>IF('Input data'!G129=0,"",'Input data'!G129)</f>
        <v/>
      </c>
      <c r="H123" s="9" t="str">
        <f>IF('Input data'!H129="","",'Input data'!H129)</f>
        <v/>
      </c>
      <c r="I123" s="6" t="str">
        <f>IF('Used data'!I123="No","",IF('Used data'!L123&lt;10,1.1-'Used data'!L123*0.01,IF('Used data'!L123&lt;120,POWER(1.003,'Used data'!L123)/POWER(1.003,10),1.4)))</f>
        <v/>
      </c>
      <c r="J123" s="6" t="str">
        <f>IF('Used data'!I123="No","",IF('Used data'!M123&gt;9,1.41,IF('Used data'!M123&lt;2,0.96+'Used data'!M123*0.02,POWER(1.05,'Used data'!M123)/POWER(1.05,2))))</f>
        <v/>
      </c>
      <c r="K123" s="6" t="str">
        <f>IF('Used data'!I123="No","",IF('Used data'!M123&gt;9,1.15,IF('Used data'!M123&lt;2,0.98+'Used data'!M123*0.01,POWER(1.02,'Used data'!M123)/POWER(1.02,2))))</f>
        <v/>
      </c>
      <c r="L123" s="6" t="str">
        <f>IF('Used data'!I123="No","",IF('Used data'!N123="Partly",0.9,IF('Used data'!N123="Yes",0.75,1)))</f>
        <v/>
      </c>
      <c r="M123" s="6" t="str">
        <f>IF('Used data'!I123="No","",IF('Used data'!N123="Partly",0.97,IF('Used data'!N123="Yes",0.95,1)))</f>
        <v/>
      </c>
      <c r="N123" s="6" t="str">
        <f>IF('Used data'!I123="No","",IF('Used data'!O123&gt;4.25,1.06,IF('Used data'!O123&lt;3.75,1.84-'Used data'!O123*0.24,0.04+'Used data'!O123*0.24)))</f>
        <v/>
      </c>
      <c r="O123" s="6" t="str">
        <f>IF('Used data'!I123="No","",IF('Used data'!P123&gt;1.99,0.81,IF('Used data'!P123&lt;0.2,1.12,1.05-'Used data'!P123*0.1)))</f>
        <v/>
      </c>
      <c r="P123" s="6" t="str">
        <f>IF('Used data'!I123="No","",IF('Used data'!Q123&gt;3,0.96,IF('Used data'!Q123&lt;2,1.12-0.06*'Used data'!Q123,1.08-0.04*'Used data'!Q123)))</f>
        <v/>
      </c>
      <c r="Q123" s="6" t="str">
        <f>IF('Used data'!I123="No","",IF('Used data'!R123="Yes",0.91,1))</f>
        <v/>
      </c>
      <c r="R123" s="6" t="str">
        <f>IF('Used data'!I123="No","",IF('Used data'!R123="Yes",0.96,1))</f>
        <v/>
      </c>
      <c r="S123" s="6" t="str">
        <f>IF('Used data'!I123="No","",IF('Used data'!R123="Yes",0.82,1))</f>
        <v/>
      </c>
      <c r="T123" s="6" t="str">
        <f>IF('Used data'!I123="No","",IF('Used data'!R123="Yes",0.9,1))</f>
        <v/>
      </c>
      <c r="U123" s="6" t="str">
        <f>IF('Used data'!I123="No","",IF('Used data'!R123="Yes",0.93,1))</f>
        <v/>
      </c>
      <c r="V123" s="6" t="str">
        <f>IF('Used data'!I123="No","",IF('Used data'!S123="Yes",0.85,1))</f>
        <v/>
      </c>
      <c r="W123" s="6" t="str">
        <f>IF('Used data'!I123="No","",IF('Used data'!T123&gt;5,1.4,1+0.08*'Used data'!T123))</f>
        <v/>
      </c>
      <c r="X123" s="6" t="str">
        <f>IF('Used data'!I123="No","",IF('Used data'!U123=80,1,POWER((80-0.0058*('Used data'!U123-80)^2+0.2781*('Used data'!U123-80)-0.2343)/80,1.6)))</f>
        <v/>
      </c>
      <c r="Y123" s="6" t="str">
        <f>IF('Used data'!I123="No","",IF('Used data'!U123=80,1,POWER((80-0.0058*('Used data'!U123-80)^2+0.2781*('Used data'!U123-80)-0.2343)/80,1.5)))</f>
        <v/>
      </c>
      <c r="Z123" s="6" t="str">
        <f>IF('Used data'!I123="No","",IF('Used data'!U123=80,1,POWER((80-0.0058*('Used data'!U123-80)^2+0.2781*('Used data'!U123-80)-0.2343)/80,4.6)))</f>
        <v/>
      </c>
      <c r="AA123" s="6" t="str">
        <f>IF('Used data'!I123="No","",IF('Used data'!U123=80,1,POWER((80-0.0058*('Used data'!U123-80)^2+0.2781*('Used data'!U123-80)-0.2343)/80,3.5)))</f>
        <v/>
      </c>
      <c r="AB123" s="6" t="str">
        <f>IF('Used data'!I123="No","",IF('Used data'!U123=80,1,POWER((80-0.0058*('Used data'!U123-80)^2+0.2781*('Used data'!U123-80)-0.2343)/80,1.4)))</f>
        <v/>
      </c>
      <c r="AC123" s="6"/>
      <c r="AD123" s="7" t="str">
        <f>IF('Used data'!I123="No","",EXP(-10.0958)*POWER(H123,0.8138))</f>
        <v/>
      </c>
      <c r="AE123" s="7" t="str">
        <f>IF('Used data'!I123="No","",EXP(-9.9896)*POWER(H123,0.8381))</f>
        <v/>
      </c>
      <c r="AF123" s="7" t="str">
        <f>IF('Used data'!I123="No","",EXP(-12.5826)*POWER(H123,1.148))</f>
        <v/>
      </c>
      <c r="AG123" s="7" t="str">
        <f>IF('Used data'!I123="No","",EXP(-11.3408)*POWER(H123,0.7373))</f>
        <v/>
      </c>
      <c r="AH123" s="7" t="str">
        <f>IF('Used data'!I123="No","",EXP(-10.8985)*POWER(H123,0.841))</f>
        <v/>
      </c>
      <c r="AI123" s="7" t="str">
        <f>IF('Used data'!I123="No","",EXP(-12.4273)*POWER(H123,1.0197))</f>
        <v/>
      </c>
      <c r="AJ123" s="9" t="str">
        <f>IF('Used data'!I123="No","",SUM(AD123:AE123)*740934+AG123*29492829+AH123*4654307+AI123*608667)</f>
        <v/>
      </c>
    </row>
    <row r="124" spans="1:36" x14ac:dyDescent="0.3">
      <c r="A124" s="4" t="str">
        <f>IF('Input data'!A130="","",'Input data'!A130)</f>
        <v/>
      </c>
      <c r="B124" s="4" t="str">
        <f>IF('Input data'!B130="","",'Input data'!B130)</f>
        <v/>
      </c>
      <c r="C124" s="4" t="str">
        <f>IF('Input data'!C130="","",'Input data'!C130)</f>
        <v/>
      </c>
      <c r="D124" s="4" t="str">
        <f>IF('Input data'!D130="","",'Input data'!D130)</f>
        <v/>
      </c>
      <c r="E124" s="4" t="str">
        <f>IF('Input data'!E130="","",'Input data'!E130)</f>
        <v/>
      </c>
      <c r="F124" s="4" t="str">
        <f>IF('Input data'!F130="","",'Input data'!F130)</f>
        <v/>
      </c>
      <c r="G124" s="20" t="str">
        <f>IF('Input data'!G130=0,"",'Input data'!G130)</f>
        <v/>
      </c>
      <c r="H124" s="9" t="str">
        <f>IF('Input data'!H130="","",'Input data'!H130)</f>
        <v/>
      </c>
      <c r="I124" s="6" t="str">
        <f>IF('Used data'!I124="No","",IF('Used data'!L124&lt;10,1.1-'Used data'!L124*0.01,IF('Used data'!L124&lt;120,POWER(1.003,'Used data'!L124)/POWER(1.003,10),1.4)))</f>
        <v/>
      </c>
      <c r="J124" s="6" t="str">
        <f>IF('Used data'!I124="No","",IF('Used data'!M124&gt;9,1.41,IF('Used data'!M124&lt;2,0.96+'Used data'!M124*0.02,POWER(1.05,'Used data'!M124)/POWER(1.05,2))))</f>
        <v/>
      </c>
      <c r="K124" s="6" t="str">
        <f>IF('Used data'!I124="No","",IF('Used data'!M124&gt;9,1.15,IF('Used data'!M124&lt;2,0.98+'Used data'!M124*0.01,POWER(1.02,'Used data'!M124)/POWER(1.02,2))))</f>
        <v/>
      </c>
      <c r="L124" s="6" t="str">
        <f>IF('Used data'!I124="No","",IF('Used data'!N124="Partly",0.9,IF('Used data'!N124="Yes",0.75,1)))</f>
        <v/>
      </c>
      <c r="M124" s="6" t="str">
        <f>IF('Used data'!I124="No","",IF('Used data'!N124="Partly",0.97,IF('Used data'!N124="Yes",0.95,1)))</f>
        <v/>
      </c>
      <c r="N124" s="6" t="str">
        <f>IF('Used data'!I124="No","",IF('Used data'!O124&gt;4.25,1.06,IF('Used data'!O124&lt;3.75,1.84-'Used data'!O124*0.24,0.04+'Used data'!O124*0.24)))</f>
        <v/>
      </c>
      <c r="O124" s="6" t="str">
        <f>IF('Used data'!I124="No","",IF('Used data'!P124&gt;1.99,0.81,IF('Used data'!P124&lt;0.2,1.12,1.05-'Used data'!P124*0.1)))</f>
        <v/>
      </c>
      <c r="P124" s="6" t="str">
        <f>IF('Used data'!I124="No","",IF('Used data'!Q124&gt;3,0.96,IF('Used data'!Q124&lt;2,1.12-0.06*'Used data'!Q124,1.08-0.04*'Used data'!Q124)))</f>
        <v/>
      </c>
      <c r="Q124" s="6" t="str">
        <f>IF('Used data'!I124="No","",IF('Used data'!R124="Yes",0.91,1))</f>
        <v/>
      </c>
      <c r="R124" s="6" t="str">
        <f>IF('Used data'!I124="No","",IF('Used data'!R124="Yes",0.96,1))</f>
        <v/>
      </c>
      <c r="S124" s="6" t="str">
        <f>IF('Used data'!I124="No","",IF('Used data'!R124="Yes",0.82,1))</f>
        <v/>
      </c>
      <c r="T124" s="6" t="str">
        <f>IF('Used data'!I124="No","",IF('Used data'!R124="Yes",0.9,1))</f>
        <v/>
      </c>
      <c r="U124" s="6" t="str">
        <f>IF('Used data'!I124="No","",IF('Used data'!R124="Yes",0.93,1))</f>
        <v/>
      </c>
      <c r="V124" s="6" t="str">
        <f>IF('Used data'!I124="No","",IF('Used data'!S124="Yes",0.85,1))</f>
        <v/>
      </c>
      <c r="W124" s="6" t="str">
        <f>IF('Used data'!I124="No","",IF('Used data'!T124&gt;5,1.4,1+0.08*'Used data'!T124))</f>
        <v/>
      </c>
      <c r="X124" s="6" t="str">
        <f>IF('Used data'!I124="No","",IF('Used data'!U124=80,1,POWER((80-0.0058*('Used data'!U124-80)^2+0.2781*('Used data'!U124-80)-0.2343)/80,1.6)))</f>
        <v/>
      </c>
      <c r="Y124" s="6" t="str">
        <f>IF('Used data'!I124="No","",IF('Used data'!U124=80,1,POWER((80-0.0058*('Used data'!U124-80)^2+0.2781*('Used data'!U124-80)-0.2343)/80,1.5)))</f>
        <v/>
      </c>
      <c r="Z124" s="6" t="str">
        <f>IF('Used data'!I124="No","",IF('Used data'!U124=80,1,POWER((80-0.0058*('Used data'!U124-80)^2+0.2781*('Used data'!U124-80)-0.2343)/80,4.6)))</f>
        <v/>
      </c>
      <c r="AA124" s="6" t="str">
        <f>IF('Used data'!I124="No","",IF('Used data'!U124=80,1,POWER((80-0.0058*('Used data'!U124-80)^2+0.2781*('Used data'!U124-80)-0.2343)/80,3.5)))</f>
        <v/>
      </c>
      <c r="AB124" s="6" t="str">
        <f>IF('Used data'!I124="No","",IF('Used data'!U124=80,1,POWER((80-0.0058*('Used data'!U124-80)^2+0.2781*('Used data'!U124-80)-0.2343)/80,1.4)))</f>
        <v/>
      </c>
      <c r="AC124" s="6"/>
      <c r="AD124" s="7" t="str">
        <f>IF('Used data'!I124="No","",EXP(-10.0958)*POWER(H124,0.8138))</f>
        <v/>
      </c>
      <c r="AE124" s="7" t="str">
        <f>IF('Used data'!I124="No","",EXP(-9.9896)*POWER(H124,0.8381))</f>
        <v/>
      </c>
      <c r="AF124" s="7" t="str">
        <f>IF('Used data'!I124="No","",EXP(-12.5826)*POWER(H124,1.148))</f>
        <v/>
      </c>
      <c r="AG124" s="7" t="str">
        <f>IF('Used data'!I124="No","",EXP(-11.3408)*POWER(H124,0.7373))</f>
        <v/>
      </c>
      <c r="AH124" s="7" t="str">
        <f>IF('Used data'!I124="No","",EXP(-10.8985)*POWER(H124,0.841))</f>
        <v/>
      </c>
      <c r="AI124" s="7" t="str">
        <f>IF('Used data'!I124="No","",EXP(-12.4273)*POWER(H124,1.0197))</f>
        <v/>
      </c>
      <c r="AJ124" s="9" t="str">
        <f>IF('Used data'!I124="No","",SUM(AD124:AE124)*740934+AG124*29492829+AH124*4654307+AI124*608667)</f>
        <v/>
      </c>
    </row>
    <row r="125" spans="1:36" x14ac:dyDescent="0.3">
      <c r="A125" s="4" t="str">
        <f>IF('Input data'!A131="","",'Input data'!A131)</f>
        <v/>
      </c>
      <c r="B125" s="4" t="str">
        <f>IF('Input data'!B131="","",'Input data'!B131)</f>
        <v/>
      </c>
      <c r="C125" s="4" t="str">
        <f>IF('Input data'!C131="","",'Input data'!C131)</f>
        <v/>
      </c>
      <c r="D125" s="4" t="str">
        <f>IF('Input data'!D131="","",'Input data'!D131)</f>
        <v/>
      </c>
      <c r="E125" s="4" t="str">
        <f>IF('Input data'!E131="","",'Input data'!E131)</f>
        <v/>
      </c>
      <c r="F125" s="4" t="str">
        <f>IF('Input data'!F131="","",'Input data'!F131)</f>
        <v/>
      </c>
      <c r="G125" s="20" t="str">
        <f>IF('Input data'!G131=0,"",'Input data'!G131)</f>
        <v/>
      </c>
      <c r="H125" s="9" t="str">
        <f>IF('Input data'!H131="","",'Input data'!H131)</f>
        <v/>
      </c>
      <c r="I125" s="6" t="str">
        <f>IF('Used data'!I125="No","",IF('Used data'!L125&lt;10,1.1-'Used data'!L125*0.01,IF('Used data'!L125&lt;120,POWER(1.003,'Used data'!L125)/POWER(1.003,10),1.4)))</f>
        <v/>
      </c>
      <c r="J125" s="6" t="str">
        <f>IF('Used data'!I125="No","",IF('Used data'!M125&gt;9,1.41,IF('Used data'!M125&lt;2,0.96+'Used data'!M125*0.02,POWER(1.05,'Used data'!M125)/POWER(1.05,2))))</f>
        <v/>
      </c>
      <c r="K125" s="6" t="str">
        <f>IF('Used data'!I125="No","",IF('Used data'!M125&gt;9,1.15,IF('Used data'!M125&lt;2,0.98+'Used data'!M125*0.01,POWER(1.02,'Used data'!M125)/POWER(1.02,2))))</f>
        <v/>
      </c>
      <c r="L125" s="6" t="str">
        <f>IF('Used data'!I125="No","",IF('Used data'!N125="Partly",0.9,IF('Used data'!N125="Yes",0.75,1)))</f>
        <v/>
      </c>
      <c r="M125" s="6" t="str">
        <f>IF('Used data'!I125="No","",IF('Used data'!N125="Partly",0.97,IF('Used data'!N125="Yes",0.95,1)))</f>
        <v/>
      </c>
      <c r="N125" s="6" t="str">
        <f>IF('Used data'!I125="No","",IF('Used data'!O125&gt;4.25,1.06,IF('Used data'!O125&lt;3.75,1.84-'Used data'!O125*0.24,0.04+'Used data'!O125*0.24)))</f>
        <v/>
      </c>
      <c r="O125" s="6" t="str">
        <f>IF('Used data'!I125="No","",IF('Used data'!P125&gt;1.99,0.81,IF('Used data'!P125&lt;0.2,1.12,1.05-'Used data'!P125*0.1)))</f>
        <v/>
      </c>
      <c r="P125" s="6" t="str">
        <f>IF('Used data'!I125="No","",IF('Used data'!Q125&gt;3,0.96,IF('Used data'!Q125&lt;2,1.12-0.06*'Used data'!Q125,1.08-0.04*'Used data'!Q125)))</f>
        <v/>
      </c>
      <c r="Q125" s="6" t="str">
        <f>IF('Used data'!I125="No","",IF('Used data'!R125="Yes",0.91,1))</f>
        <v/>
      </c>
      <c r="R125" s="6" t="str">
        <f>IF('Used data'!I125="No","",IF('Used data'!R125="Yes",0.96,1))</f>
        <v/>
      </c>
      <c r="S125" s="6" t="str">
        <f>IF('Used data'!I125="No","",IF('Used data'!R125="Yes",0.82,1))</f>
        <v/>
      </c>
      <c r="T125" s="6" t="str">
        <f>IF('Used data'!I125="No","",IF('Used data'!R125="Yes",0.9,1))</f>
        <v/>
      </c>
      <c r="U125" s="6" t="str">
        <f>IF('Used data'!I125="No","",IF('Used data'!R125="Yes",0.93,1))</f>
        <v/>
      </c>
      <c r="V125" s="6" t="str">
        <f>IF('Used data'!I125="No","",IF('Used data'!S125="Yes",0.85,1))</f>
        <v/>
      </c>
      <c r="W125" s="6" t="str">
        <f>IF('Used data'!I125="No","",IF('Used data'!T125&gt;5,1.4,1+0.08*'Used data'!T125))</f>
        <v/>
      </c>
      <c r="X125" s="6" t="str">
        <f>IF('Used data'!I125="No","",IF('Used data'!U125=80,1,POWER((80-0.0058*('Used data'!U125-80)^2+0.2781*('Used data'!U125-80)-0.2343)/80,1.6)))</f>
        <v/>
      </c>
      <c r="Y125" s="6" t="str">
        <f>IF('Used data'!I125="No","",IF('Used data'!U125=80,1,POWER((80-0.0058*('Used data'!U125-80)^2+0.2781*('Used data'!U125-80)-0.2343)/80,1.5)))</f>
        <v/>
      </c>
      <c r="Z125" s="6" t="str">
        <f>IF('Used data'!I125="No","",IF('Used data'!U125=80,1,POWER((80-0.0058*('Used data'!U125-80)^2+0.2781*('Used data'!U125-80)-0.2343)/80,4.6)))</f>
        <v/>
      </c>
      <c r="AA125" s="6" t="str">
        <f>IF('Used data'!I125="No","",IF('Used data'!U125=80,1,POWER((80-0.0058*('Used data'!U125-80)^2+0.2781*('Used data'!U125-80)-0.2343)/80,3.5)))</f>
        <v/>
      </c>
      <c r="AB125" s="6" t="str">
        <f>IF('Used data'!I125="No","",IF('Used data'!U125=80,1,POWER((80-0.0058*('Used data'!U125-80)^2+0.2781*('Used data'!U125-80)-0.2343)/80,1.4)))</f>
        <v/>
      </c>
      <c r="AC125" s="6"/>
      <c r="AD125" s="7" t="str">
        <f>IF('Used data'!I125="No","",EXP(-10.0958)*POWER(H125,0.8138))</f>
        <v/>
      </c>
      <c r="AE125" s="7" t="str">
        <f>IF('Used data'!I125="No","",EXP(-9.9896)*POWER(H125,0.8381))</f>
        <v/>
      </c>
      <c r="AF125" s="7" t="str">
        <f>IF('Used data'!I125="No","",EXP(-12.5826)*POWER(H125,1.148))</f>
        <v/>
      </c>
      <c r="AG125" s="7" t="str">
        <f>IF('Used data'!I125="No","",EXP(-11.3408)*POWER(H125,0.7373))</f>
        <v/>
      </c>
      <c r="AH125" s="7" t="str">
        <f>IF('Used data'!I125="No","",EXP(-10.8985)*POWER(H125,0.841))</f>
        <v/>
      </c>
      <c r="AI125" s="7" t="str">
        <f>IF('Used data'!I125="No","",EXP(-12.4273)*POWER(H125,1.0197))</f>
        <v/>
      </c>
      <c r="AJ125" s="9" t="str">
        <f>IF('Used data'!I125="No","",SUM(AD125:AE125)*740934+AG125*29492829+AH125*4654307+AI125*608667)</f>
        <v/>
      </c>
    </row>
    <row r="126" spans="1:36" x14ac:dyDescent="0.3">
      <c r="A126" s="4" t="str">
        <f>IF('Input data'!A132="","",'Input data'!A132)</f>
        <v/>
      </c>
      <c r="B126" s="4" t="str">
        <f>IF('Input data'!B132="","",'Input data'!B132)</f>
        <v/>
      </c>
      <c r="C126" s="4" t="str">
        <f>IF('Input data'!C132="","",'Input data'!C132)</f>
        <v/>
      </c>
      <c r="D126" s="4" t="str">
        <f>IF('Input data'!D132="","",'Input data'!D132)</f>
        <v/>
      </c>
      <c r="E126" s="4" t="str">
        <f>IF('Input data'!E132="","",'Input data'!E132)</f>
        <v/>
      </c>
      <c r="F126" s="4" t="str">
        <f>IF('Input data'!F132="","",'Input data'!F132)</f>
        <v/>
      </c>
      <c r="G126" s="20" t="str">
        <f>IF('Input data'!G132=0,"",'Input data'!G132)</f>
        <v/>
      </c>
      <c r="H126" s="9" t="str">
        <f>IF('Input data'!H132="","",'Input data'!H132)</f>
        <v/>
      </c>
      <c r="I126" s="6" t="str">
        <f>IF('Used data'!I126="No","",IF('Used data'!L126&lt;10,1.1-'Used data'!L126*0.01,IF('Used data'!L126&lt;120,POWER(1.003,'Used data'!L126)/POWER(1.003,10),1.4)))</f>
        <v/>
      </c>
      <c r="J126" s="6" t="str">
        <f>IF('Used data'!I126="No","",IF('Used data'!M126&gt;9,1.41,IF('Used data'!M126&lt;2,0.96+'Used data'!M126*0.02,POWER(1.05,'Used data'!M126)/POWER(1.05,2))))</f>
        <v/>
      </c>
      <c r="K126" s="6" t="str">
        <f>IF('Used data'!I126="No","",IF('Used data'!M126&gt;9,1.15,IF('Used data'!M126&lt;2,0.98+'Used data'!M126*0.01,POWER(1.02,'Used data'!M126)/POWER(1.02,2))))</f>
        <v/>
      </c>
      <c r="L126" s="6" t="str">
        <f>IF('Used data'!I126="No","",IF('Used data'!N126="Partly",0.9,IF('Used data'!N126="Yes",0.75,1)))</f>
        <v/>
      </c>
      <c r="M126" s="6" t="str">
        <f>IF('Used data'!I126="No","",IF('Used data'!N126="Partly",0.97,IF('Used data'!N126="Yes",0.95,1)))</f>
        <v/>
      </c>
      <c r="N126" s="6" t="str">
        <f>IF('Used data'!I126="No","",IF('Used data'!O126&gt;4.25,1.06,IF('Used data'!O126&lt;3.75,1.84-'Used data'!O126*0.24,0.04+'Used data'!O126*0.24)))</f>
        <v/>
      </c>
      <c r="O126" s="6" t="str">
        <f>IF('Used data'!I126="No","",IF('Used data'!P126&gt;1.99,0.81,IF('Used data'!P126&lt;0.2,1.12,1.05-'Used data'!P126*0.1)))</f>
        <v/>
      </c>
      <c r="P126" s="6" t="str">
        <f>IF('Used data'!I126="No","",IF('Used data'!Q126&gt;3,0.96,IF('Used data'!Q126&lt;2,1.12-0.06*'Used data'!Q126,1.08-0.04*'Used data'!Q126)))</f>
        <v/>
      </c>
      <c r="Q126" s="6" t="str">
        <f>IF('Used data'!I126="No","",IF('Used data'!R126="Yes",0.91,1))</f>
        <v/>
      </c>
      <c r="R126" s="6" t="str">
        <f>IF('Used data'!I126="No","",IF('Used data'!R126="Yes",0.96,1))</f>
        <v/>
      </c>
      <c r="S126" s="6" t="str">
        <f>IF('Used data'!I126="No","",IF('Used data'!R126="Yes",0.82,1))</f>
        <v/>
      </c>
      <c r="T126" s="6" t="str">
        <f>IF('Used data'!I126="No","",IF('Used data'!R126="Yes",0.9,1))</f>
        <v/>
      </c>
      <c r="U126" s="6" t="str">
        <f>IF('Used data'!I126="No","",IF('Used data'!R126="Yes",0.93,1))</f>
        <v/>
      </c>
      <c r="V126" s="6" t="str">
        <f>IF('Used data'!I126="No","",IF('Used data'!S126="Yes",0.85,1))</f>
        <v/>
      </c>
      <c r="W126" s="6" t="str">
        <f>IF('Used data'!I126="No","",IF('Used data'!T126&gt;5,1.4,1+0.08*'Used data'!T126))</f>
        <v/>
      </c>
      <c r="X126" s="6" t="str">
        <f>IF('Used data'!I126="No","",IF('Used data'!U126=80,1,POWER((80-0.0058*('Used data'!U126-80)^2+0.2781*('Used data'!U126-80)-0.2343)/80,1.6)))</f>
        <v/>
      </c>
      <c r="Y126" s="6" t="str">
        <f>IF('Used data'!I126="No","",IF('Used data'!U126=80,1,POWER((80-0.0058*('Used data'!U126-80)^2+0.2781*('Used data'!U126-80)-0.2343)/80,1.5)))</f>
        <v/>
      </c>
      <c r="Z126" s="6" t="str">
        <f>IF('Used data'!I126="No","",IF('Used data'!U126=80,1,POWER((80-0.0058*('Used data'!U126-80)^2+0.2781*('Used data'!U126-80)-0.2343)/80,4.6)))</f>
        <v/>
      </c>
      <c r="AA126" s="6" t="str">
        <f>IF('Used data'!I126="No","",IF('Used data'!U126=80,1,POWER((80-0.0058*('Used data'!U126-80)^2+0.2781*('Used data'!U126-80)-0.2343)/80,3.5)))</f>
        <v/>
      </c>
      <c r="AB126" s="6" t="str">
        <f>IF('Used data'!I126="No","",IF('Used data'!U126=80,1,POWER((80-0.0058*('Used data'!U126-80)^2+0.2781*('Used data'!U126-80)-0.2343)/80,1.4)))</f>
        <v/>
      </c>
      <c r="AC126" s="6"/>
      <c r="AD126" s="7" t="str">
        <f>IF('Used data'!I126="No","",EXP(-10.0958)*POWER(H126,0.8138))</f>
        <v/>
      </c>
      <c r="AE126" s="7" t="str">
        <f>IF('Used data'!I126="No","",EXP(-9.9896)*POWER(H126,0.8381))</f>
        <v/>
      </c>
      <c r="AF126" s="7" t="str">
        <f>IF('Used data'!I126="No","",EXP(-12.5826)*POWER(H126,1.148))</f>
        <v/>
      </c>
      <c r="AG126" s="7" t="str">
        <f>IF('Used data'!I126="No","",EXP(-11.3408)*POWER(H126,0.7373))</f>
        <v/>
      </c>
      <c r="AH126" s="7" t="str">
        <f>IF('Used data'!I126="No","",EXP(-10.8985)*POWER(H126,0.841))</f>
        <v/>
      </c>
      <c r="AI126" s="7" t="str">
        <f>IF('Used data'!I126="No","",EXP(-12.4273)*POWER(H126,1.0197))</f>
        <v/>
      </c>
      <c r="AJ126" s="9" t="str">
        <f>IF('Used data'!I126="No","",SUM(AD126:AE126)*740934+AG126*29492829+AH126*4654307+AI126*608667)</f>
        <v/>
      </c>
    </row>
    <row r="127" spans="1:36" x14ac:dyDescent="0.3">
      <c r="A127" s="4" t="str">
        <f>IF('Input data'!A133="","",'Input data'!A133)</f>
        <v/>
      </c>
      <c r="B127" s="4" t="str">
        <f>IF('Input data'!B133="","",'Input data'!B133)</f>
        <v/>
      </c>
      <c r="C127" s="4" t="str">
        <f>IF('Input data'!C133="","",'Input data'!C133)</f>
        <v/>
      </c>
      <c r="D127" s="4" t="str">
        <f>IF('Input data'!D133="","",'Input data'!D133)</f>
        <v/>
      </c>
      <c r="E127" s="4" t="str">
        <f>IF('Input data'!E133="","",'Input data'!E133)</f>
        <v/>
      </c>
      <c r="F127" s="4" t="str">
        <f>IF('Input data'!F133="","",'Input data'!F133)</f>
        <v/>
      </c>
      <c r="G127" s="20" t="str">
        <f>IF('Input data'!G133=0,"",'Input data'!G133)</f>
        <v/>
      </c>
      <c r="H127" s="9" t="str">
        <f>IF('Input data'!H133="","",'Input data'!H133)</f>
        <v/>
      </c>
      <c r="I127" s="6" t="str">
        <f>IF('Used data'!I127="No","",IF('Used data'!L127&lt;10,1.1-'Used data'!L127*0.01,IF('Used data'!L127&lt;120,POWER(1.003,'Used data'!L127)/POWER(1.003,10),1.4)))</f>
        <v/>
      </c>
      <c r="J127" s="6" t="str">
        <f>IF('Used data'!I127="No","",IF('Used data'!M127&gt;9,1.41,IF('Used data'!M127&lt;2,0.96+'Used data'!M127*0.02,POWER(1.05,'Used data'!M127)/POWER(1.05,2))))</f>
        <v/>
      </c>
      <c r="K127" s="6" t="str">
        <f>IF('Used data'!I127="No","",IF('Used data'!M127&gt;9,1.15,IF('Used data'!M127&lt;2,0.98+'Used data'!M127*0.01,POWER(1.02,'Used data'!M127)/POWER(1.02,2))))</f>
        <v/>
      </c>
      <c r="L127" s="6" t="str">
        <f>IF('Used data'!I127="No","",IF('Used data'!N127="Partly",0.9,IF('Used data'!N127="Yes",0.75,1)))</f>
        <v/>
      </c>
      <c r="M127" s="6" t="str">
        <f>IF('Used data'!I127="No","",IF('Used data'!N127="Partly",0.97,IF('Used data'!N127="Yes",0.95,1)))</f>
        <v/>
      </c>
      <c r="N127" s="6" t="str">
        <f>IF('Used data'!I127="No","",IF('Used data'!O127&gt;4.25,1.06,IF('Used data'!O127&lt;3.75,1.84-'Used data'!O127*0.24,0.04+'Used data'!O127*0.24)))</f>
        <v/>
      </c>
      <c r="O127" s="6" t="str">
        <f>IF('Used data'!I127="No","",IF('Used data'!P127&gt;1.99,0.81,IF('Used data'!P127&lt;0.2,1.12,1.05-'Used data'!P127*0.1)))</f>
        <v/>
      </c>
      <c r="P127" s="6" t="str">
        <f>IF('Used data'!I127="No","",IF('Used data'!Q127&gt;3,0.96,IF('Used data'!Q127&lt;2,1.12-0.06*'Used data'!Q127,1.08-0.04*'Used data'!Q127)))</f>
        <v/>
      </c>
      <c r="Q127" s="6" t="str">
        <f>IF('Used data'!I127="No","",IF('Used data'!R127="Yes",0.91,1))</f>
        <v/>
      </c>
      <c r="R127" s="6" t="str">
        <f>IF('Used data'!I127="No","",IF('Used data'!R127="Yes",0.96,1))</f>
        <v/>
      </c>
      <c r="S127" s="6" t="str">
        <f>IF('Used data'!I127="No","",IF('Used data'!R127="Yes",0.82,1))</f>
        <v/>
      </c>
      <c r="T127" s="6" t="str">
        <f>IF('Used data'!I127="No","",IF('Used data'!R127="Yes",0.9,1))</f>
        <v/>
      </c>
      <c r="U127" s="6" t="str">
        <f>IF('Used data'!I127="No","",IF('Used data'!R127="Yes",0.93,1))</f>
        <v/>
      </c>
      <c r="V127" s="6" t="str">
        <f>IF('Used data'!I127="No","",IF('Used data'!S127="Yes",0.85,1))</f>
        <v/>
      </c>
      <c r="W127" s="6" t="str">
        <f>IF('Used data'!I127="No","",IF('Used data'!T127&gt;5,1.4,1+0.08*'Used data'!T127))</f>
        <v/>
      </c>
      <c r="X127" s="6" t="str">
        <f>IF('Used data'!I127="No","",IF('Used data'!U127=80,1,POWER((80-0.0058*('Used data'!U127-80)^2+0.2781*('Used data'!U127-80)-0.2343)/80,1.6)))</f>
        <v/>
      </c>
      <c r="Y127" s="6" t="str">
        <f>IF('Used data'!I127="No","",IF('Used data'!U127=80,1,POWER((80-0.0058*('Used data'!U127-80)^2+0.2781*('Used data'!U127-80)-0.2343)/80,1.5)))</f>
        <v/>
      </c>
      <c r="Z127" s="6" t="str">
        <f>IF('Used data'!I127="No","",IF('Used data'!U127=80,1,POWER((80-0.0058*('Used data'!U127-80)^2+0.2781*('Used data'!U127-80)-0.2343)/80,4.6)))</f>
        <v/>
      </c>
      <c r="AA127" s="6" t="str">
        <f>IF('Used data'!I127="No","",IF('Used data'!U127=80,1,POWER((80-0.0058*('Used data'!U127-80)^2+0.2781*('Used data'!U127-80)-0.2343)/80,3.5)))</f>
        <v/>
      </c>
      <c r="AB127" s="6" t="str">
        <f>IF('Used data'!I127="No","",IF('Used data'!U127=80,1,POWER((80-0.0058*('Used data'!U127-80)^2+0.2781*('Used data'!U127-80)-0.2343)/80,1.4)))</f>
        <v/>
      </c>
      <c r="AC127" s="6"/>
      <c r="AD127" s="7" t="str">
        <f>IF('Used data'!I127="No","",EXP(-10.0958)*POWER(H127,0.8138))</f>
        <v/>
      </c>
      <c r="AE127" s="7" t="str">
        <f>IF('Used data'!I127="No","",EXP(-9.9896)*POWER(H127,0.8381))</f>
        <v/>
      </c>
      <c r="AF127" s="7" t="str">
        <f>IF('Used data'!I127="No","",EXP(-12.5826)*POWER(H127,1.148))</f>
        <v/>
      </c>
      <c r="AG127" s="7" t="str">
        <f>IF('Used data'!I127="No","",EXP(-11.3408)*POWER(H127,0.7373))</f>
        <v/>
      </c>
      <c r="AH127" s="7" t="str">
        <f>IF('Used data'!I127="No","",EXP(-10.8985)*POWER(H127,0.841))</f>
        <v/>
      </c>
      <c r="AI127" s="7" t="str">
        <f>IF('Used data'!I127="No","",EXP(-12.4273)*POWER(H127,1.0197))</f>
        <v/>
      </c>
      <c r="AJ127" s="9" t="str">
        <f>IF('Used data'!I127="No","",SUM(AD127:AE127)*740934+AG127*29492829+AH127*4654307+AI127*608667)</f>
        <v/>
      </c>
    </row>
    <row r="128" spans="1:36" x14ac:dyDescent="0.3">
      <c r="A128" s="4" t="str">
        <f>IF('Input data'!A134="","",'Input data'!A134)</f>
        <v/>
      </c>
      <c r="B128" s="4" t="str">
        <f>IF('Input data'!B134="","",'Input data'!B134)</f>
        <v/>
      </c>
      <c r="C128" s="4" t="str">
        <f>IF('Input data'!C134="","",'Input data'!C134)</f>
        <v/>
      </c>
      <c r="D128" s="4" t="str">
        <f>IF('Input data'!D134="","",'Input data'!D134)</f>
        <v/>
      </c>
      <c r="E128" s="4" t="str">
        <f>IF('Input data'!E134="","",'Input data'!E134)</f>
        <v/>
      </c>
      <c r="F128" s="4" t="str">
        <f>IF('Input data'!F134="","",'Input data'!F134)</f>
        <v/>
      </c>
      <c r="G128" s="20" t="str">
        <f>IF('Input data'!G134=0,"",'Input data'!G134)</f>
        <v/>
      </c>
      <c r="H128" s="9" t="str">
        <f>IF('Input data'!H134="","",'Input data'!H134)</f>
        <v/>
      </c>
      <c r="I128" s="6" t="str">
        <f>IF('Used data'!I128="No","",IF('Used data'!L128&lt;10,1.1-'Used data'!L128*0.01,IF('Used data'!L128&lt;120,POWER(1.003,'Used data'!L128)/POWER(1.003,10),1.4)))</f>
        <v/>
      </c>
      <c r="J128" s="6" t="str">
        <f>IF('Used data'!I128="No","",IF('Used data'!M128&gt;9,1.41,IF('Used data'!M128&lt;2,0.96+'Used data'!M128*0.02,POWER(1.05,'Used data'!M128)/POWER(1.05,2))))</f>
        <v/>
      </c>
      <c r="K128" s="6" t="str">
        <f>IF('Used data'!I128="No","",IF('Used data'!M128&gt;9,1.15,IF('Used data'!M128&lt;2,0.98+'Used data'!M128*0.01,POWER(1.02,'Used data'!M128)/POWER(1.02,2))))</f>
        <v/>
      </c>
      <c r="L128" s="6" t="str">
        <f>IF('Used data'!I128="No","",IF('Used data'!N128="Partly",0.9,IF('Used data'!N128="Yes",0.75,1)))</f>
        <v/>
      </c>
      <c r="M128" s="6" t="str">
        <f>IF('Used data'!I128="No","",IF('Used data'!N128="Partly",0.97,IF('Used data'!N128="Yes",0.95,1)))</f>
        <v/>
      </c>
      <c r="N128" s="6" t="str">
        <f>IF('Used data'!I128="No","",IF('Used data'!O128&gt;4.25,1.06,IF('Used data'!O128&lt;3.75,1.84-'Used data'!O128*0.24,0.04+'Used data'!O128*0.24)))</f>
        <v/>
      </c>
      <c r="O128" s="6" t="str">
        <f>IF('Used data'!I128="No","",IF('Used data'!P128&gt;1.99,0.81,IF('Used data'!P128&lt;0.2,1.12,1.05-'Used data'!P128*0.1)))</f>
        <v/>
      </c>
      <c r="P128" s="6" t="str">
        <f>IF('Used data'!I128="No","",IF('Used data'!Q128&gt;3,0.96,IF('Used data'!Q128&lt;2,1.12-0.06*'Used data'!Q128,1.08-0.04*'Used data'!Q128)))</f>
        <v/>
      </c>
      <c r="Q128" s="6" t="str">
        <f>IF('Used data'!I128="No","",IF('Used data'!R128="Yes",0.91,1))</f>
        <v/>
      </c>
      <c r="R128" s="6" t="str">
        <f>IF('Used data'!I128="No","",IF('Used data'!R128="Yes",0.96,1))</f>
        <v/>
      </c>
      <c r="S128" s="6" t="str">
        <f>IF('Used data'!I128="No","",IF('Used data'!R128="Yes",0.82,1))</f>
        <v/>
      </c>
      <c r="T128" s="6" t="str">
        <f>IF('Used data'!I128="No","",IF('Used data'!R128="Yes",0.9,1))</f>
        <v/>
      </c>
      <c r="U128" s="6" t="str">
        <f>IF('Used data'!I128="No","",IF('Used data'!R128="Yes",0.93,1))</f>
        <v/>
      </c>
      <c r="V128" s="6" t="str">
        <f>IF('Used data'!I128="No","",IF('Used data'!S128="Yes",0.85,1))</f>
        <v/>
      </c>
      <c r="W128" s="6" t="str">
        <f>IF('Used data'!I128="No","",IF('Used data'!T128&gt;5,1.4,1+0.08*'Used data'!T128))</f>
        <v/>
      </c>
      <c r="X128" s="6" t="str">
        <f>IF('Used data'!I128="No","",IF('Used data'!U128=80,1,POWER((80-0.0058*('Used data'!U128-80)^2+0.2781*('Used data'!U128-80)-0.2343)/80,1.6)))</f>
        <v/>
      </c>
      <c r="Y128" s="6" t="str">
        <f>IF('Used data'!I128="No","",IF('Used data'!U128=80,1,POWER((80-0.0058*('Used data'!U128-80)^2+0.2781*('Used data'!U128-80)-0.2343)/80,1.5)))</f>
        <v/>
      </c>
      <c r="Z128" s="6" t="str">
        <f>IF('Used data'!I128="No","",IF('Used data'!U128=80,1,POWER((80-0.0058*('Used data'!U128-80)^2+0.2781*('Used data'!U128-80)-0.2343)/80,4.6)))</f>
        <v/>
      </c>
      <c r="AA128" s="6" t="str">
        <f>IF('Used data'!I128="No","",IF('Used data'!U128=80,1,POWER((80-0.0058*('Used data'!U128-80)^2+0.2781*('Used data'!U128-80)-0.2343)/80,3.5)))</f>
        <v/>
      </c>
      <c r="AB128" s="6" t="str">
        <f>IF('Used data'!I128="No","",IF('Used data'!U128=80,1,POWER((80-0.0058*('Used data'!U128-80)^2+0.2781*('Used data'!U128-80)-0.2343)/80,1.4)))</f>
        <v/>
      </c>
      <c r="AC128" s="6"/>
      <c r="AD128" s="7" t="str">
        <f>IF('Used data'!I128="No","",EXP(-10.0958)*POWER(H128,0.8138))</f>
        <v/>
      </c>
      <c r="AE128" s="7" t="str">
        <f>IF('Used data'!I128="No","",EXP(-9.9896)*POWER(H128,0.8381))</f>
        <v/>
      </c>
      <c r="AF128" s="7" t="str">
        <f>IF('Used data'!I128="No","",EXP(-12.5826)*POWER(H128,1.148))</f>
        <v/>
      </c>
      <c r="AG128" s="7" t="str">
        <f>IF('Used data'!I128="No","",EXP(-11.3408)*POWER(H128,0.7373))</f>
        <v/>
      </c>
      <c r="AH128" s="7" t="str">
        <f>IF('Used data'!I128="No","",EXP(-10.8985)*POWER(H128,0.841))</f>
        <v/>
      </c>
      <c r="AI128" s="7" t="str">
        <f>IF('Used data'!I128="No","",EXP(-12.4273)*POWER(H128,1.0197))</f>
        <v/>
      </c>
      <c r="AJ128" s="9" t="str">
        <f>IF('Used data'!I128="No","",SUM(AD128:AE128)*740934+AG128*29492829+AH128*4654307+AI128*608667)</f>
        <v/>
      </c>
    </row>
    <row r="129" spans="1:36" x14ac:dyDescent="0.3">
      <c r="A129" s="4" t="str">
        <f>IF('Input data'!A135="","",'Input data'!A135)</f>
        <v/>
      </c>
      <c r="B129" s="4" t="str">
        <f>IF('Input data'!B135="","",'Input data'!B135)</f>
        <v/>
      </c>
      <c r="C129" s="4" t="str">
        <f>IF('Input data'!C135="","",'Input data'!C135)</f>
        <v/>
      </c>
      <c r="D129" s="4" t="str">
        <f>IF('Input data'!D135="","",'Input data'!D135)</f>
        <v/>
      </c>
      <c r="E129" s="4" t="str">
        <f>IF('Input data'!E135="","",'Input data'!E135)</f>
        <v/>
      </c>
      <c r="F129" s="4" t="str">
        <f>IF('Input data'!F135="","",'Input data'!F135)</f>
        <v/>
      </c>
      <c r="G129" s="20" t="str">
        <f>IF('Input data'!G135=0,"",'Input data'!G135)</f>
        <v/>
      </c>
      <c r="H129" s="9" t="str">
        <f>IF('Input data'!H135="","",'Input data'!H135)</f>
        <v/>
      </c>
      <c r="I129" s="6" t="str">
        <f>IF('Used data'!I129="No","",IF('Used data'!L129&lt;10,1.1-'Used data'!L129*0.01,IF('Used data'!L129&lt;120,POWER(1.003,'Used data'!L129)/POWER(1.003,10),1.4)))</f>
        <v/>
      </c>
      <c r="J129" s="6" t="str">
        <f>IF('Used data'!I129="No","",IF('Used data'!M129&gt;9,1.41,IF('Used data'!M129&lt;2,0.96+'Used data'!M129*0.02,POWER(1.05,'Used data'!M129)/POWER(1.05,2))))</f>
        <v/>
      </c>
      <c r="K129" s="6" t="str">
        <f>IF('Used data'!I129="No","",IF('Used data'!M129&gt;9,1.15,IF('Used data'!M129&lt;2,0.98+'Used data'!M129*0.01,POWER(1.02,'Used data'!M129)/POWER(1.02,2))))</f>
        <v/>
      </c>
      <c r="L129" s="6" t="str">
        <f>IF('Used data'!I129="No","",IF('Used data'!N129="Partly",0.9,IF('Used data'!N129="Yes",0.75,1)))</f>
        <v/>
      </c>
      <c r="M129" s="6" t="str">
        <f>IF('Used data'!I129="No","",IF('Used data'!N129="Partly",0.97,IF('Used data'!N129="Yes",0.95,1)))</f>
        <v/>
      </c>
      <c r="N129" s="6" t="str">
        <f>IF('Used data'!I129="No","",IF('Used data'!O129&gt;4.25,1.06,IF('Used data'!O129&lt;3.75,1.84-'Used data'!O129*0.24,0.04+'Used data'!O129*0.24)))</f>
        <v/>
      </c>
      <c r="O129" s="6" t="str">
        <f>IF('Used data'!I129="No","",IF('Used data'!P129&gt;1.99,0.81,IF('Used data'!P129&lt;0.2,1.12,1.05-'Used data'!P129*0.1)))</f>
        <v/>
      </c>
      <c r="P129" s="6" t="str">
        <f>IF('Used data'!I129="No","",IF('Used data'!Q129&gt;3,0.96,IF('Used data'!Q129&lt;2,1.12-0.06*'Used data'!Q129,1.08-0.04*'Used data'!Q129)))</f>
        <v/>
      </c>
      <c r="Q129" s="6" t="str">
        <f>IF('Used data'!I129="No","",IF('Used data'!R129="Yes",0.91,1))</f>
        <v/>
      </c>
      <c r="R129" s="6" t="str">
        <f>IF('Used data'!I129="No","",IF('Used data'!R129="Yes",0.96,1))</f>
        <v/>
      </c>
      <c r="S129" s="6" t="str">
        <f>IF('Used data'!I129="No","",IF('Used data'!R129="Yes",0.82,1))</f>
        <v/>
      </c>
      <c r="T129" s="6" t="str">
        <f>IF('Used data'!I129="No","",IF('Used data'!R129="Yes",0.9,1))</f>
        <v/>
      </c>
      <c r="U129" s="6" t="str">
        <f>IF('Used data'!I129="No","",IF('Used data'!R129="Yes",0.93,1))</f>
        <v/>
      </c>
      <c r="V129" s="6" t="str">
        <f>IF('Used data'!I129="No","",IF('Used data'!S129="Yes",0.85,1))</f>
        <v/>
      </c>
      <c r="W129" s="6" t="str">
        <f>IF('Used data'!I129="No","",IF('Used data'!T129&gt;5,1.4,1+0.08*'Used data'!T129))</f>
        <v/>
      </c>
      <c r="X129" s="6" t="str">
        <f>IF('Used data'!I129="No","",IF('Used data'!U129=80,1,POWER((80-0.0058*('Used data'!U129-80)^2+0.2781*('Used data'!U129-80)-0.2343)/80,1.6)))</f>
        <v/>
      </c>
      <c r="Y129" s="6" t="str">
        <f>IF('Used data'!I129="No","",IF('Used data'!U129=80,1,POWER((80-0.0058*('Used data'!U129-80)^2+0.2781*('Used data'!U129-80)-0.2343)/80,1.5)))</f>
        <v/>
      </c>
      <c r="Z129" s="6" t="str">
        <f>IF('Used data'!I129="No","",IF('Used data'!U129=80,1,POWER((80-0.0058*('Used data'!U129-80)^2+0.2781*('Used data'!U129-80)-0.2343)/80,4.6)))</f>
        <v/>
      </c>
      <c r="AA129" s="6" t="str">
        <f>IF('Used data'!I129="No","",IF('Used data'!U129=80,1,POWER((80-0.0058*('Used data'!U129-80)^2+0.2781*('Used data'!U129-80)-0.2343)/80,3.5)))</f>
        <v/>
      </c>
      <c r="AB129" s="6" t="str">
        <f>IF('Used data'!I129="No","",IF('Used data'!U129=80,1,POWER((80-0.0058*('Used data'!U129-80)^2+0.2781*('Used data'!U129-80)-0.2343)/80,1.4)))</f>
        <v/>
      </c>
      <c r="AC129" s="6"/>
      <c r="AD129" s="7" t="str">
        <f>IF('Used data'!I129="No","",EXP(-10.0958)*POWER(H129,0.8138))</f>
        <v/>
      </c>
      <c r="AE129" s="7" t="str">
        <f>IF('Used data'!I129="No","",EXP(-9.9896)*POWER(H129,0.8381))</f>
        <v/>
      </c>
      <c r="AF129" s="7" t="str">
        <f>IF('Used data'!I129="No","",EXP(-12.5826)*POWER(H129,1.148))</f>
        <v/>
      </c>
      <c r="AG129" s="7" t="str">
        <f>IF('Used data'!I129="No","",EXP(-11.3408)*POWER(H129,0.7373))</f>
        <v/>
      </c>
      <c r="AH129" s="7" t="str">
        <f>IF('Used data'!I129="No","",EXP(-10.8985)*POWER(H129,0.841))</f>
        <v/>
      </c>
      <c r="AI129" s="7" t="str">
        <f>IF('Used data'!I129="No","",EXP(-12.4273)*POWER(H129,1.0197))</f>
        <v/>
      </c>
      <c r="AJ129" s="9" t="str">
        <f>IF('Used data'!I129="No","",SUM(AD129:AE129)*740934+AG129*29492829+AH129*4654307+AI129*608667)</f>
        <v/>
      </c>
    </row>
    <row r="130" spans="1:36" x14ac:dyDescent="0.3">
      <c r="A130" s="4" t="str">
        <f>IF('Input data'!A136="","",'Input data'!A136)</f>
        <v/>
      </c>
      <c r="B130" s="4" t="str">
        <f>IF('Input data'!B136="","",'Input data'!B136)</f>
        <v/>
      </c>
      <c r="C130" s="4" t="str">
        <f>IF('Input data'!C136="","",'Input data'!C136)</f>
        <v/>
      </c>
      <c r="D130" s="4" t="str">
        <f>IF('Input data'!D136="","",'Input data'!D136)</f>
        <v/>
      </c>
      <c r="E130" s="4" t="str">
        <f>IF('Input data'!E136="","",'Input data'!E136)</f>
        <v/>
      </c>
      <c r="F130" s="4" t="str">
        <f>IF('Input data'!F136="","",'Input data'!F136)</f>
        <v/>
      </c>
      <c r="G130" s="20" t="str">
        <f>IF('Input data'!G136=0,"",'Input data'!G136)</f>
        <v/>
      </c>
      <c r="H130" s="9" t="str">
        <f>IF('Input data'!H136="","",'Input data'!H136)</f>
        <v/>
      </c>
      <c r="I130" s="6" t="str">
        <f>IF('Used data'!I130="No","",IF('Used data'!L130&lt;10,1.1-'Used data'!L130*0.01,IF('Used data'!L130&lt;120,POWER(1.003,'Used data'!L130)/POWER(1.003,10),1.4)))</f>
        <v/>
      </c>
      <c r="J130" s="6" t="str">
        <f>IF('Used data'!I130="No","",IF('Used data'!M130&gt;9,1.41,IF('Used data'!M130&lt;2,0.96+'Used data'!M130*0.02,POWER(1.05,'Used data'!M130)/POWER(1.05,2))))</f>
        <v/>
      </c>
      <c r="K130" s="6" t="str">
        <f>IF('Used data'!I130="No","",IF('Used data'!M130&gt;9,1.15,IF('Used data'!M130&lt;2,0.98+'Used data'!M130*0.01,POWER(1.02,'Used data'!M130)/POWER(1.02,2))))</f>
        <v/>
      </c>
      <c r="L130" s="6" t="str">
        <f>IF('Used data'!I130="No","",IF('Used data'!N130="Partly",0.9,IF('Used data'!N130="Yes",0.75,1)))</f>
        <v/>
      </c>
      <c r="M130" s="6" t="str">
        <f>IF('Used data'!I130="No","",IF('Used data'!N130="Partly",0.97,IF('Used data'!N130="Yes",0.95,1)))</f>
        <v/>
      </c>
      <c r="N130" s="6" t="str">
        <f>IF('Used data'!I130="No","",IF('Used data'!O130&gt;4.25,1.06,IF('Used data'!O130&lt;3.75,1.84-'Used data'!O130*0.24,0.04+'Used data'!O130*0.24)))</f>
        <v/>
      </c>
      <c r="O130" s="6" t="str">
        <f>IF('Used data'!I130="No","",IF('Used data'!P130&gt;1.99,0.81,IF('Used data'!P130&lt;0.2,1.12,1.05-'Used data'!P130*0.1)))</f>
        <v/>
      </c>
      <c r="P130" s="6" t="str">
        <f>IF('Used data'!I130="No","",IF('Used data'!Q130&gt;3,0.96,IF('Used data'!Q130&lt;2,1.12-0.06*'Used data'!Q130,1.08-0.04*'Used data'!Q130)))</f>
        <v/>
      </c>
      <c r="Q130" s="6" t="str">
        <f>IF('Used data'!I130="No","",IF('Used data'!R130="Yes",0.91,1))</f>
        <v/>
      </c>
      <c r="R130" s="6" t="str">
        <f>IF('Used data'!I130="No","",IF('Used data'!R130="Yes",0.96,1))</f>
        <v/>
      </c>
      <c r="S130" s="6" t="str">
        <f>IF('Used data'!I130="No","",IF('Used data'!R130="Yes",0.82,1))</f>
        <v/>
      </c>
      <c r="T130" s="6" t="str">
        <f>IF('Used data'!I130="No","",IF('Used data'!R130="Yes",0.9,1))</f>
        <v/>
      </c>
      <c r="U130" s="6" t="str">
        <f>IF('Used data'!I130="No","",IF('Used data'!R130="Yes",0.93,1))</f>
        <v/>
      </c>
      <c r="V130" s="6" t="str">
        <f>IF('Used data'!I130="No","",IF('Used data'!S130="Yes",0.85,1))</f>
        <v/>
      </c>
      <c r="W130" s="6" t="str">
        <f>IF('Used data'!I130="No","",IF('Used data'!T130&gt;5,1.4,1+0.08*'Used data'!T130))</f>
        <v/>
      </c>
      <c r="X130" s="6" t="str">
        <f>IF('Used data'!I130="No","",IF('Used data'!U130=80,1,POWER((80-0.0058*('Used data'!U130-80)^2+0.2781*('Used data'!U130-80)-0.2343)/80,1.6)))</f>
        <v/>
      </c>
      <c r="Y130" s="6" t="str">
        <f>IF('Used data'!I130="No","",IF('Used data'!U130=80,1,POWER((80-0.0058*('Used data'!U130-80)^2+0.2781*('Used data'!U130-80)-0.2343)/80,1.5)))</f>
        <v/>
      </c>
      <c r="Z130" s="6" t="str">
        <f>IF('Used data'!I130="No","",IF('Used data'!U130=80,1,POWER((80-0.0058*('Used data'!U130-80)^2+0.2781*('Used data'!U130-80)-0.2343)/80,4.6)))</f>
        <v/>
      </c>
      <c r="AA130" s="6" t="str">
        <f>IF('Used data'!I130="No","",IF('Used data'!U130=80,1,POWER((80-0.0058*('Used data'!U130-80)^2+0.2781*('Used data'!U130-80)-0.2343)/80,3.5)))</f>
        <v/>
      </c>
      <c r="AB130" s="6" t="str">
        <f>IF('Used data'!I130="No","",IF('Used data'!U130=80,1,POWER((80-0.0058*('Used data'!U130-80)^2+0.2781*('Used data'!U130-80)-0.2343)/80,1.4)))</f>
        <v/>
      </c>
      <c r="AC130" s="6"/>
      <c r="AD130" s="7" t="str">
        <f>IF('Used data'!I130="No","",EXP(-10.0958)*POWER(H130,0.8138))</f>
        <v/>
      </c>
      <c r="AE130" s="7" t="str">
        <f>IF('Used data'!I130="No","",EXP(-9.9896)*POWER(H130,0.8381))</f>
        <v/>
      </c>
      <c r="AF130" s="7" t="str">
        <f>IF('Used data'!I130="No","",EXP(-12.5826)*POWER(H130,1.148))</f>
        <v/>
      </c>
      <c r="AG130" s="7" t="str">
        <f>IF('Used data'!I130="No","",EXP(-11.3408)*POWER(H130,0.7373))</f>
        <v/>
      </c>
      <c r="AH130" s="7" t="str">
        <f>IF('Used data'!I130="No","",EXP(-10.8985)*POWER(H130,0.841))</f>
        <v/>
      </c>
      <c r="AI130" s="7" t="str">
        <f>IF('Used data'!I130="No","",EXP(-12.4273)*POWER(H130,1.0197))</f>
        <v/>
      </c>
      <c r="AJ130" s="9" t="str">
        <f>IF('Used data'!I130="No","",SUM(AD130:AE130)*740934+AG130*29492829+AH130*4654307+AI130*608667)</f>
        <v/>
      </c>
    </row>
    <row r="131" spans="1:36" x14ac:dyDescent="0.3">
      <c r="A131" s="4" t="str">
        <f>IF('Input data'!A137="","",'Input data'!A137)</f>
        <v/>
      </c>
      <c r="B131" s="4" t="str">
        <f>IF('Input data'!B137="","",'Input data'!B137)</f>
        <v/>
      </c>
      <c r="C131" s="4" t="str">
        <f>IF('Input data'!C137="","",'Input data'!C137)</f>
        <v/>
      </c>
      <c r="D131" s="4" t="str">
        <f>IF('Input data'!D137="","",'Input data'!D137)</f>
        <v/>
      </c>
      <c r="E131" s="4" t="str">
        <f>IF('Input data'!E137="","",'Input data'!E137)</f>
        <v/>
      </c>
      <c r="F131" s="4" t="str">
        <f>IF('Input data'!F137="","",'Input data'!F137)</f>
        <v/>
      </c>
      <c r="G131" s="20" t="str">
        <f>IF('Input data'!G137=0,"",'Input data'!G137)</f>
        <v/>
      </c>
      <c r="H131" s="9" t="str">
        <f>IF('Input data'!H137="","",'Input data'!H137)</f>
        <v/>
      </c>
      <c r="I131" s="6" t="str">
        <f>IF('Used data'!I131="No","",IF('Used data'!L131&lt;10,1.1-'Used data'!L131*0.01,IF('Used data'!L131&lt;120,POWER(1.003,'Used data'!L131)/POWER(1.003,10),1.4)))</f>
        <v/>
      </c>
      <c r="J131" s="6" t="str">
        <f>IF('Used data'!I131="No","",IF('Used data'!M131&gt;9,1.41,IF('Used data'!M131&lt;2,0.96+'Used data'!M131*0.02,POWER(1.05,'Used data'!M131)/POWER(1.05,2))))</f>
        <v/>
      </c>
      <c r="K131" s="6" t="str">
        <f>IF('Used data'!I131="No","",IF('Used data'!M131&gt;9,1.15,IF('Used data'!M131&lt;2,0.98+'Used data'!M131*0.01,POWER(1.02,'Used data'!M131)/POWER(1.02,2))))</f>
        <v/>
      </c>
      <c r="L131" s="6" t="str">
        <f>IF('Used data'!I131="No","",IF('Used data'!N131="Partly",0.9,IF('Used data'!N131="Yes",0.75,1)))</f>
        <v/>
      </c>
      <c r="M131" s="6" t="str">
        <f>IF('Used data'!I131="No","",IF('Used data'!N131="Partly",0.97,IF('Used data'!N131="Yes",0.95,1)))</f>
        <v/>
      </c>
      <c r="N131" s="6" t="str">
        <f>IF('Used data'!I131="No","",IF('Used data'!O131&gt;4.25,1.06,IF('Used data'!O131&lt;3.75,1.84-'Used data'!O131*0.24,0.04+'Used data'!O131*0.24)))</f>
        <v/>
      </c>
      <c r="O131" s="6" t="str">
        <f>IF('Used data'!I131="No","",IF('Used data'!P131&gt;1.99,0.81,IF('Used data'!P131&lt;0.2,1.12,1.05-'Used data'!P131*0.1)))</f>
        <v/>
      </c>
      <c r="P131" s="6" t="str">
        <f>IF('Used data'!I131="No","",IF('Used data'!Q131&gt;3,0.96,IF('Used data'!Q131&lt;2,1.12-0.06*'Used data'!Q131,1.08-0.04*'Used data'!Q131)))</f>
        <v/>
      </c>
      <c r="Q131" s="6" t="str">
        <f>IF('Used data'!I131="No","",IF('Used data'!R131="Yes",0.91,1))</f>
        <v/>
      </c>
      <c r="R131" s="6" t="str">
        <f>IF('Used data'!I131="No","",IF('Used data'!R131="Yes",0.96,1))</f>
        <v/>
      </c>
      <c r="S131" s="6" t="str">
        <f>IF('Used data'!I131="No","",IF('Used data'!R131="Yes",0.82,1))</f>
        <v/>
      </c>
      <c r="T131" s="6" t="str">
        <f>IF('Used data'!I131="No","",IF('Used data'!R131="Yes",0.9,1))</f>
        <v/>
      </c>
      <c r="U131" s="6" t="str">
        <f>IF('Used data'!I131="No","",IF('Used data'!R131="Yes",0.93,1))</f>
        <v/>
      </c>
      <c r="V131" s="6" t="str">
        <f>IF('Used data'!I131="No","",IF('Used data'!S131="Yes",0.85,1))</f>
        <v/>
      </c>
      <c r="W131" s="6" t="str">
        <f>IF('Used data'!I131="No","",IF('Used data'!T131&gt;5,1.4,1+0.08*'Used data'!T131))</f>
        <v/>
      </c>
      <c r="X131" s="6" t="str">
        <f>IF('Used data'!I131="No","",IF('Used data'!U131=80,1,POWER((80-0.0058*('Used data'!U131-80)^2+0.2781*('Used data'!U131-80)-0.2343)/80,1.6)))</f>
        <v/>
      </c>
      <c r="Y131" s="6" t="str">
        <f>IF('Used data'!I131="No","",IF('Used data'!U131=80,1,POWER((80-0.0058*('Used data'!U131-80)^2+0.2781*('Used data'!U131-80)-0.2343)/80,1.5)))</f>
        <v/>
      </c>
      <c r="Z131" s="6" t="str">
        <f>IF('Used data'!I131="No","",IF('Used data'!U131=80,1,POWER((80-0.0058*('Used data'!U131-80)^2+0.2781*('Used data'!U131-80)-0.2343)/80,4.6)))</f>
        <v/>
      </c>
      <c r="AA131" s="6" t="str">
        <f>IF('Used data'!I131="No","",IF('Used data'!U131=80,1,POWER((80-0.0058*('Used data'!U131-80)^2+0.2781*('Used data'!U131-80)-0.2343)/80,3.5)))</f>
        <v/>
      </c>
      <c r="AB131" s="6" t="str">
        <f>IF('Used data'!I131="No","",IF('Used data'!U131=80,1,POWER((80-0.0058*('Used data'!U131-80)^2+0.2781*('Used data'!U131-80)-0.2343)/80,1.4)))</f>
        <v/>
      </c>
      <c r="AC131" s="6"/>
      <c r="AD131" s="7" t="str">
        <f>IF('Used data'!I131="No","",EXP(-10.0958)*POWER(H131,0.8138))</f>
        <v/>
      </c>
      <c r="AE131" s="7" t="str">
        <f>IF('Used data'!I131="No","",EXP(-9.9896)*POWER(H131,0.8381))</f>
        <v/>
      </c>
      <c r="AF131" s="7" t="str">
        <f>IF('Used data'!I131="No","",EXP(-12.5826)*POWER(H131,1.148))</f>
        <v/>
      </c>
      <c r="AG131" s="7" t="str">
        <f>IF('Used data'!I131="No","",EXP(-11.3408)*POWER(H131,0.7373))</f>
        <v/>
      </c>
      <c r="AH131" s="7" t="str">
        <f>IF('Used data'!I131="No","",EXP(-10.8985)*POWER(H131,0.841))</f>
        <v/>
      </c>
      <c r="AI131" s="7" t="str">
        <f>IF('Used data'!I131="No","",EXP(-12.4273)*POWER(H131,1.0197))</f>
        <v/>
      </c>
      <c r="AJ131" s="9" t="str">
        <f>IF('Used data'!I131="No","",SUM(AD131:AE131)*740934+AG131*29492829+AH131*4654307+AI131*608667)</f>
        <v/>
      </c>
    </row>
    <row r="132" spans="1:36" x14ac:dyDescent="0.3">
      <c r="A132" s="4" t="str">
        <f>IF('Input data'!A138="","",'Input data'!A138)</f>
        <v/>
      </c>
      <c r="B132" s="4" t="str">
        <f>IF('Input data'!B138="","",'Input data'!B138)</f>
        <v/>
      </c>
      <c r="C132" s="4" t="str">
        <f>IF('Input data'!C138="","",'Input data'!C138)</f>
        <v/>
      </c>
      <c r="D132" s="4" t="str">
        <f>IF('Input data'!D138="","",'Input data'!D138)</f>
        <v/>
      </c>
      <c r="E132" s="4" t="str">
        <f>IF('Input data'!E138="","",'Input data'!E138)</f>
        <v/>
      </c>
      <c r="F132" s="4" t="str">
        <f>IF('Input data'!F138="","",'Input data'!F138)</f>
        <v/>
      </c>
      <c r="G132" s="20" t="str">
        <f>IF('Input data'!G138=0,"",'Input data'!G138)</f>
        <v/>
      </c>
      <c r="H132" s="9" t="str">
        <f>IF('Input data'!H138="","",'Input data'!H138)</f>
        <v/>
      </c>
      <c r="I132" s="6" t="str">
        <f>IF('Used data'!I132="No","",IF('Used data'!L132&lt;10,1.1-'Used data'!L132*0.01,IF('Used data'!L132&lt;120,POWER(1.003,'Used data'!L132)/POWER(1.003,10),1.4)))</f>
        <v/>
      </c>
      <c r="J132" s="6" t="str">
        <f>IF('Used data'!I132="No","",IF('Used data'!M132&gt;9,1.41,IF('Used data'!M132&lt;2,0.96+'Used data'!M132*0.02,POWER(1.05,'Used data'!M132)/POWER(1.05,2))))</f>
        <v/>
      </c>
      <c r="K132" s="6" t="str">
        <f>IF('Used data'!I132="No","",IF('Used data'!M132&gt;9,1.15,IF('Used data'!M132&lt;2,0.98+'Used data'!M132*0.01,POWER(1.02,'Used data'!M132)/POWER(1.02,2))))</f>
        <v/>
      </c>
      <c r="L132" s="6" t="str">
        <f>IF('Used data'!I132="No","",IF('Used data'!N132="Partly",0.9,IF('Used data'!N132="Yes",0.75,1)))</f>
        <v/>
      </c>
      <c r="M132" s="6" t="str">
        <f>IF('Used data'!I132="No","",IF('Used data'!N132="Partly",0.97,IF('Used data'!N132="Yes",0.95,1)))</f>
        <v/>
      </c>
      <c r="N132" s="6" t="str">
        <f>IF('Used data'!I132="No","",IF('Used data'!O132&gt;4.25,1.06,IF('Used data'!O132&lt;3.75,1.84-'Used data'!O132*0.24,0.04+'Used data'!O132*0.24)))</f>
        <v/>
      </c>
      <c r="O132" s="6" t="str">
        <f>IF('Used data'!I132="No","",IF('Used data'!P132&gt;1.99,0.81,IF('Used data'!P132&lt;0.2,1.12,1.05-'Used data'!P132*0.1)))</f>
        <v/>
      </c>
      <c r="P132" s="6" t="str">
        <f>IF('Used data'!I132="No","",IF('Used data'!Q132&gt;3,0.96,IF('Used data'!Q132&lt;2,1.12-0.06*'Used data'!Q132,1.08-0.04*'Used data'!Q132)))</f>
        <v/>
      </c>
      <c r="Q132" s="6" t="str">
        <f>IF('Used data'!I132="No","",IF('Used data'!R132="Yes",0.91,1))</f>
        <v/>
      </c>
      <c r="R132" s="6" t="str">
        <f>IF('Used data'!I132="No","",IF('Used data'!R132="Yes",0.96,1))</f>
        <v/>
      </c>
      <c r="S132" s="6" t="str">
        <f>IF('Used data'!I132="No","",IF('Used data'!R132="Yes",0.82,1))</f>
        <v/>
      </c>
      <c r="T132" s="6" t="str">
        <f>IF('Used data'!I132="No","",IF('Used data'!R132="Yes",0.9,1))</f>
        <v/>
      </c>
      <c r="U132" s="6" t="str">
        <f>IF('Used data'!I132="No","",IF('Used data'!R132="Yes",0.93,1))</f>
        <v/>
      </c>
      <c r="V132" s="6" t="str">
        <f>IF('Used data'!I132="No","",IF('Used data'!S132="Yes",0.85,1))</f>
        <v/>
      </c>
      <c r="W132" s="6" t="str">
        <f>IF('Used data'!I132="No","",IF('Used data'!T132&gt;5,1.4,1+0.08*'Used data'!T132))</f>
        <v/>
      </c>
      <c r="X132" s="6" t="str">
        <f>IF('Used data'!I132="No","",IF('Used data'!U132=80,1,POWER((80-0.0058*('Used data'!U132-80)^2+0.2781*('Used data'!U132-80)-0.2343)/80,1.6)))</f>
        <v/>
      </c>
      <c r="Y132" s="6" t="str">
        <f>IF('Used data'!I132="No","",IF('Used data'!U132=80,1,POWER((80-0.0058*('Used data'!U132-80)^2+0.2781*('Used data'!U132-80)-0.2343)/80,1.5)))</f>
        <v/>
      </c>
      <c r="Z132" s="6" t="str">
        <f>IF('Used data'!I132="No","",IF('Used data'!U132=80,1,POWER((80-0.0058*('Used data'!U132-80)^2+0.2781*('Used data'!U132-80)-0.2343)/80,4.6)))</f>
        <v/>
      </c>
      <c r="AA132" s="6" t="str">
        <f>IF('Used data'!I132="No","",IF('Used data'!U132=80,1,POWER((80-0.0058*('Used data'!U132-80)^2+0.2781*('Used data'!U132-80)-0.2343)/80,3.5)))</f>
        <v/>
      </c>
      <c r="AB132" s="6" t="str">
        <f>IF('Used data'!I132="No","",IF('Used data'!U132=80,1,POWER((80-0.0058*('Used data'!U132-80)^2+0.2781*('Used data'!U132-80)-0.2343)/80,1.4)))</f>
        <v/>
      </c>
      <c r="AC132" s="6"/>
      <c r="AD132" s="7" t="str">
        <f>IF('Used data'!I132="No","",EXP(-10.0958)*POWER(H132,0.8138))</f>
        <v/>
      </c>
      <c r="AE132" s="7" t="str">
        <f>IF('Used data'!I132="No","",EXP(-9.9896)*POWER(H132,0.8381))</f>
        <v/>
      </c>
      <c r="AF132" s="7" t="str">
        <f>IF('Used data'!I132="No","",EXP(-12.5826)*POWER(H132,1.148))</f>
        <v/>
      </c>
      <c r="AG132" s="7" t="str">
        <f>IF('Used data'!I132="No","",EXP(-11.3408)*POWER(H132,0.7373))</f>
        <v/>
      </c>
      <c r="AH132" s="7" t="str">
        <f>IF('Used data'!I132="No","",EXP(-10.8985)*POWER(H132,0.841))</f>
        <v/>
      </c>
      <c r="AI132" s="7" t="str">
        <f>IF('Used data'!I132="No","",EXP(-12.4273)*POWER(H132,1.0197))</f>
        <v/>
      </c>
      <c r="AJ132" s="9" t="str">
        <f>IF('Used data'!I132="No","",SUM(AD132:AE132)*740934+AG132*29492829+AH132*4654307+AI132*608667)</f>
        <v/>
      </c>
    </row>
    <row r="133" spans="1:36" x14ac:dyDescent="0.3">
      <c r="A133" s="4" t="str">
        <f>IF('Input data'!A139="","",'Input data'!A139)</f>
        <v/>
      </c>
      <c r="B133" s="4" t="str">
        <f>IF('Input data'!B139="","",'Input data'!B139)</f>
        <v/>
      </c>
      <c r="C133" s="4" t="str">
        <f>IF('Input data'!C139="","",'Input data'!C139)</f>
        <v/>
      </c>
      <c r="D133" s="4" t="str">
        <f>IF('Input data'!D139="","",'Input data'!D139)</f>
        <v/>
      </c>
      <c r="E133" s="4" t="str">
        <f>IF('Input data'!E139="","",'Input data'!E139)</f>
        <v/>
      </c>
      <c r="F133" s="4" t="str">
        <f>IF('Input data'!F139="","",'Input data'!F139)</f>
        <v/>
      </c>
      <c r="G133" s="20" t="str">
        <f>IF('Input data'!G139=0,"",'Input data'!G139)</f>
        <v/>
      </c>
      <c r="H133" s="9" t="str">
        <f>IF('Input data'!H139="","",'Input data'!H139)</f>
        <v/>
      </c>
      <c r="I133" s="6" t="str">
        <f>IF('Used data'!I133="No","",IF('Used data'!L133&lt;10,1.1-'Used data'!L133*0.01,IF('Used data'!L133&lt;120,POWER(1.003,'Used data'!L133)/POWER(1.003,10),1.4)))</f>
        <v/>
      </c>
      <c r="J133" s="6" t="str">
        <f>IF('Used data'!I133="No","",IF('Used data'!M133&gt;9,1.41,IF('Used data'!M133&lt;2,0.96+'Used data'!M133*0.02,POWER(1.05,'Used data'!M133)/POWER(1.05,2))))</f>
        <v/>
      </c>
      <c r="K133" s="6" t="str">
        <f>IF('Used data'!I133="No","",IF('Used data'!M133&gt;9,1.15,IF('Used data'!M133&lt;2,0.98+'Used data'!M133*0.01,POWER(1.02,'Used data'!M133)/POWER(1.02,2))))</f>
        <v/>
      </c>
      <c r="L133" s="6" t="str">
        <f>IF('Used data'!I133="No","",IF('Used data'!N133="Partly",0.9,IF('Used data'!N133="Yes",0.75,1)))</f>
        <v/>
      </c>
      <c r="M133" s="6" t="str">
        <f>IF('Used data'!I133="No","",IF('Used data'!N133="Partly",0.97,IF('Used data'!N133="Yes",0.95,1)))</f>
        <v/>
      </c>
      <c r="N133" s="6" t="str">
        <f>IF('Used data'!I133="No","",IF('Used data'!O133&gt;4.25,1.06,IF('Used data'!O133&lt;3.75,1.84-'Used data'!O133*0.24,0.04+'Used data'!O133*0.24)))</f>
        <v/>
      </c>
      <c r="O133" s="6" t="str">
        <f>IF('Used data'!I133="No","",IF('Used data'!P133&gt;1.99,0.81,IF('Used data'!P133&lt;0.2,1.12,1.05-'Used data'!P133*0.1)))</f>
        <v/>
      </c>
      <c r="P133" s="6" t="str">
        <f>IF('Used data'!I133="No","",IF('Used data'!Q133&gt;3,0.96,IF('Used data'!Q133&lt;2,1.12-0.06*'Used data'!Q133,1.08-0.04*'Used data'!Q133)))</f>
        <v/>
      </c>
      <c r="Q133" s="6" t="str">
        <f>IF('Used data'!I133="No","",IF('Used data'!R133="Yes",0.91,1))</f>
        <v/>
      </c>
      <c r="R133" s="6" t="str">
        <f>IF('Used data'!I133="No","",IF('Used data'!R133="Yes",0.96,1))</f>
        <v/>
      </c>
      <c r="S133" s="6" t="str">
        <f>IF('Used data'!I133="No","",IF('Used data'!R133="Yes",0.82,1))</f>
        <v/>
      </c>
      <c r="T133" s="6" t="str">
        <f>IF('Used data'!I133="No","",IF('Used data'!R133="Yes",0.9,1))</f>
        <v/>
      </c>
      <c r="U133" s="6" t="str">
        <f>IF('Used data'!I133="No","",IF('Used data'!R133="Yes",0.93,1))</f>
        <v/>
      </c>
      <c r="V133" s="6" t="str">
        <f>IF('Used data'!I133="No","",IF('Used data'!S133="Yes",0.85,1))</f>
        <v/>
      </c>
      <c r="W133" s="6" t="str">
        <f>IF('Used data'!I133="No","",IF('Used data'!T133&gt;5,1.4,1+0.08*'Used data'!T133))</f>
        <v/>
      </c>
      <c r="X133" s="6" t="str">
        <f>IF('Used data'!I133="No","",IF('Used data'!U133=80,1,POWER((80-0.0058*('Used data'!U133-80)^2+0.2781*('Used data'!U133-80)-0.2343)/80,1.6)))</f>
        <v/>
      </c>
      <c r="Y133" s="6" t="str">
        <f>IF('Used data'!I133="No","",IF('Used data'!U133=80,1,POWER((80-0.0058*('Used data'!U133-80)^2+0.2781*('Used data'!U133-80)-0.2343)/80,1.5)))</f>
        <v/>
      </c>
      <c r="Z133" s="6" t="str">
        <f>IF('Used data'!I133="No","",IF('Used data'!U133=80,1,POWER((80-0.0058*('Used data'!U133-80)^2+0.2781*('Used data'!U133-80)-0.2343)/80,4.6)))</f>
        <v/>
      </c>
      <c r="AA133" s="6" t="str">
        <f>IF('Used data'!I133="No","",IF('Used data'!U133=80,1,POWER((80-0.0058*('Used data'!U133-80)^2+0.2781*('Used data'!U133-80)-0.2343)/80,3.5)))</f>
        <v/>
      </c>
      <c r="AB133" s="6" t="str">
        <f>IF('Used data'!I133="No","",IF('Used data'!U133=80,1,POWER((80-0.0058*('Used data'!U133-80)^2+0.2781*('Used data'!U133-80)-0.2343)/80,1.4)))</f>
        <v/>
      </c>
      <c r="AC133" s="6"/>
      <c r="AD133" s="7" t="str">
        <f>IF('Used data'!I133="No","",EXP(-10.0958)*POWER(H133,0.8138))</f>
        <v/>
      </c>
      <c r="AE133" s="7" t="str">
        <f>IF('Used data'!I133="No","",EXP(-9.9896)*POWER(H133,0.8381))</f>
        <v/>
      </c>
      <c r="AF133" s="7" t="str">
        <f>IF('Used data'!I133="No","",EXP(-12.5826)*POWER(H133,1.148))</f>
        <v/>
      </c>
      <c r="AG133" s="7" t="str">
        <f>IF('Used data'!I133="No","",EXP(-11.3408)*POWER(H133,0.7373))</f>
        <v/>
      </c>
      <c r="AH133" s="7" t="str">
        <f>IF('Used data'!I133="No","",EXP(-10.8985)*POWER(H133,0.841))</f>
        <v/>
      </c>
      <c r="AI133" s="7" t="str">
        <f>IF('Used data'!I133="No","",EXP(-12.4273)*POWER(H133,1.0197))</f>
        <v/>
      </c>
      <c r="AJ133" s="9" t="str">
        <f>IF('Used data'!I133="No","",SUM(AD133:AE133)*740934+AG133*29492829+AH133*4654307+AI133*608667)</f>
        <v/>
      </c>
    </row>
    <row r="134" spans="1:36" x14ac:dyDescent="0.3">
      <c r="A134" s="4" t="str">
        <f>IF('Input data'!A140="","",'Input data'!A140)</f>
        <v/>
      </c>
      <c r="B134" s="4" t="str">
        <f>IF('Input data'!B140="","",'Input data'!B140)</f>
        <v/>
      </c>
      <c r="C134" s="4" t="str">
        <f>IF('Input data'!C140="","",'Input data'!C140)</f>
        <v/>
      </c>
      <c r="D134" s="4" t="str">
        <f>IF('Input data'!D140="","",'Input data'!D140)</f>
        <v/>
      </c>
      <c r="E134" s="4" t="str">
        <f>IF('Input data'!E140="","",'Input data'!E140)</f>
        <v/>
      </c>
      <c r="F134" s="4" t="str">
        <f>IF('Input data'!F140="","",'Input data'!F140)</f>
        <v/>
      </c>
      <c r="G134" s="20" t="str">
        <f>IF('Input data'!G140=0,"",'Input data'!G140)</f>
        <v/>
      </c>
      <c r="H134" s="9" t="str">
        <f>IF('Input data'!H140="","",'Input data'!H140)</f>
        <v/>
      </c>
      <c r="I134" s="6" t="str">
        <f>IF('Used data'!I134="No","",IF('Used data'!L134&lt;10,1.1-'Used data'!L134*0.01,IF('Used data'!L134&lt;120,POWER(1.003,'Used data'!L134)/POWER(1.003,10),1.4)))</f>
        <v/>
      </c>
      <c r="J134" s="6" t="str">
        <f>IF('Used data'!I134="No","",IF('Used data'!M134&gt;9,1.41,IF('Used data'!M134&lt;2,0.96+'Used data'!M134*0.02,POWER(1.05,'Used data'!M134)/POWER(1.05,2))))</f>
        <v/>
      </c>
      <c r="K134" s="6" t="str">
        <f>IF('Used data'!I134="No","",IF('Used data'!M134&gt;9,1.15,IF('Used data'!M134&lt;2,0.98+'Used data'!M134*0.01,POWER(1.02,'Used data'!M134)/POWER(1.02,2))))</f>
        <v/>
      </c>
      <c r="L134" s="6" t="str">
        <f>IF('Used data'!I134="No","",IF('Used data'!N134="Partly",0.9,IF('Used data'!N134="Yes",0.75,1)))</f>
        <v/>
      </c>
      <c r="M134" s="6" t="str">
        <f>IF('Used data'!I134="No","",IF('Used data'!N134="Partly",0.97,IF('Used data'!N134="Yes",0.95,1)))</f>
        <v/>
      </c>
      <c r="N134" s="6" t="str">
        <f>IF('Used data'!I134="No","",IF('Used data'!O134&gt;4.25,1.06,IF('Used data'!O134&lt;3.75,1.84-'Used data'!O134*0.24,0.04+'Used data'!O134*0.24)))</f>
        <v/>
      </c>
      <c r="O134" s="6" t="str">
        <f>IF('Used data'!I134="No","",IF('Used data'!P134&gt;1.99,0.81,IF('Used data'!P134&lt;0.2,1.12,1.05-'Used data'!P134*0.1)))</f>
        <v/>
      </c>
      <c r="P134" s="6" t="str">
        <f>IF('Used data'!I134="No","",IF('Used data'!Q134&gt;3,0.96,IF('Used data'!Q134&lt;2,1.12-0.06*'Used data'!Q134,1.08-0.04*'Used data'!Q134)))</f>
        <v/>
      </c>
      <c r="Q134" s="6" t="str">
        <f>IF('Used data'!I134="No","",IF('Used data'!R134="Yes",0.91,1))</f>
        <v/>
      </c>
      <c r="R134" s="6" t="str">
        <f>IF('Used data'!I134="No","",IF('Used data'!R134="Yes",0.96,1))</f>
        <v/>
      </c>
      <c r="S134" s="6" t="str">
        <f>IF('Used data'!I134="No","",IF('Used data'!R134="Yes",0.82,1))</f>
        <v/>
      </c>
      <c r="T134" s="6" t="str">
        <f>IF('Used data'!I134="No","",IF('Used data'!R134="Yes",0.9,1))</f>
        <v/>
      </c>
      <c r="U134" s="6" t="str">
        <f>IF('Used data'!I134="No","",IF('Used data'!R134="Yes",0.93,1))</f>
        <v/>
      </c>
      <c r="V134" s="6" t="str">
        <f>IF('Used data'!I134="No","",IF('Used data'!S134="Yes",0.85,1))</f>
        <v/>
      </c>
      <c r="W134" s="6" t="str">
        <f>IF('Used data'!I134="No","",IF('Used data'!T134&gt;5,1.4,1+0.08*'Used data'!T134))</f>
        <v/>
      </c>
      <c r="X134" s="6" t="str">
        <f>IF('Used data'!I134="No","",IF('Used data'!U134=80,1,POWER((80-0.0058*('Used data'!U134-80)^2+0.2781*('Used data'!U134-80)-0.2343)/80,1.6)))</f>
        <v/>
      </c>
      <c r="Y134" s="6" t="str">
        <f>IF('Used data'!I134="No","",IF('Used data'!U134=80,1,POWER((80-0.0058*('Used data'!U134-80)^2+0.2781*('Used data'!U134-80)-0.2343)/80,1.5)))</f>
        <v/>
      </c>
      <c r="Z134" s="6" t="str">
        <f>IF('Used data'!I134="No","",IF('Used data'!U134=80,1,POWER((80-0.0058*('Used data'!U134-80)^2+0.2781*('Used data'!U134-80)-0.2343)/80,4.6)))</f>
        <v/>
      </c>
      <c r="AA134" s="6" t="str">
        <f>IF('Used data'!I134="No","",IF('Used data'!U134=80,1,POWER((80-0.0058*('Used data'!U134-80)^2+0.2781*('Used data'!U134-80)-0.2343)/80,3.5)))</f>
        <v/>
      </c>
      <c r="AB134" s="6" t="str">
        <f>IF('Used data'!I134="No","",IF('Used data'!U134=80,1,POWER((80-0.0058*('Used data'!U134-80)^2+0.2781*('Used data'!U134-80)-0.2343)/80,1.4)))</f>
        <v/>
      </c>
      <c r="AC134" s="6"/>
      <c r="AD134" s="7" t="str">
        <f>IF('Used data'!I134="No","",EXP(-10.0958)*POWER(H134,0.8138))</f>
        <v/>
      </c>
      <c r="AE134" s="7" t="str">
        <f>IF('Used data'!I134="No","",EXP(-9.9896)*POWER(H134,0.8381))</f>
        <v/>
      </c>
      <c r="AF134" s="7" t="str">
        <f>IF('Used data'!I134="No","",EXP(-12.5826)*POWER(H134,1.148))</f>
        <v/>
      </c>
      <c r="AG134" s="7" t="str">
        <f>IF('Used data'!I134="No","",EXP(-11.3408)*POWER(H134,0.7373))</f>
        <v/>
      </c>
      <c r="AH134" s="7" t="str">
        <f>IF('Used data'!I134="No","",EXP(-10.8985)*POWER(H134,0.841))</f>
        <v/>
      </c>
      <c r="AI134" s="7" t="str">
        <f>IF('Used data'!I134="No","",EXP(-12.4273)*POWER(H134,1.0197))</f>
        <v/>
      </c>
      <c r="AJ134" s="9" t="str">
        <f>IF('Used data'!I134="No","",SUM(AD134:AE134)*740934+AG134*29492829+AH134*4654307+AI134*608667)</f>
        <v/>
      </c>
    </row>
    <row r="135" spans="1:36" x14ac:dyDescent="0.3">
      <c r="A135" s="4" t="str">
        <f>IF('Input data'!A141="","",'Input data'!A141)</f>
        <v/>
      </c>
      <c r="B135" s="4" t="str">
        <f>IF('Input data'!B141="","",'Input data'!B141)</f>
        <v/>
      </c>
      <c r="C135" s="4" t="str">
        <f>IF('Input data'!C141="","",'Input data'!C141)</f>
        <v/>
      </c>
      <c r="D135" s="4" t="str">
        <f>IF('Input data'!D141="","",'Input data'!D141)</f>
        <v/>
      </c>
      <c r="E135" s="4" t="str">
        <f>IF('Input data'!E141="","",'Input data'!E141)</f>
        <v/>
      </c>
      <c r="F135" s="4" t="str">
        <f>IF('Input data'!F141="","",'Input data'!F141)</f>
        <v/>
      </c>
      <c r="G135" s="20" t="str">
        <f>IF('Input data'!G141=0,"",'Input data'!G141)</f>
        <v/>
      </c>
      <c r="H135" s="9" t="str">
        <f>IF('Input data'!H141="","",'Input data'!H141)</f>
        <v/>
      </c>
      <c r="I135" s="6" t="str">
        <f>IF('Used data'!I135="No","",IF('Used data'!L135&lt;10,1.1-'Used data'!L135*0.01,IF('Used data'!L135&lt;120,POWER(1.003,'Used data'!L135)/POWER(1.003,10),1.4)))</f>
        <v/>
      </c>
      <c r="J135" s="6" t="str">
        <f>IF('Used data'!I135="No","",IF('Used data'!M135&gt;9,1.41,IF('Used data'!M135&lt;2,0.96+'Used data'!M135*0.02,POWER(1.05,'Used data'!M135)/POWER(1.05,2))))</f>
        <v/>
      </c>
      <c r="K135" s="6" t="str">
        <f>IF('Used data'!I135="No","",IF('Used data'!M135&gt;9,1.15,IF('Used data'!M135&lt;2,0.98+'Used data'!M135*0.01,POWER(1.02,'Used data'!M135)/POWER(1.02,2))))</f>
        <v/>
      </c>
      <c r="L135" s="6" t="str">
        <f>IF('Used data'!I135="No","",IF('Used data'!N135="Partly",0.9,IF('Used data'!N135="Yes",0.75,1)))</f>
        <v/>
      </c>
      <c r="M135" s="6" t="str">
        <f>IF('Used data'!I135="No","",IF('Used data'!N135="Partly",0.97,IF('Used data'!N135="Yes",0.95,1)))</f>
        <v/>
      </c>
      <c r="N135" s="6" t="str">
        <f>IF('Used data'!I135="No","",IF('Used data'!O135&gt;4.25,1.06,IF('Used data'!O135&lt;3.75,1.84-'Used data'!O135*0.24,0.04+'Used data'!O135*0.24)))</f>
        <v/>
      </c>
      <c r="O135" s="6" t="str">
        <f>IF('Used data'!I135="No","",IF('Used data'!P135&gt;1.99,0.81,IF('Used data'!P135&lt;0.2,1.12,1.05-'Used data'!P135*0.1)))</f>
        <v/>
      </c>
      <c r="P135" s="6" t="str">
        <f>IF('Used data'!I135="No","",IF('Used data'!Q135&gt;3,0.96,IF('Used data'!Q135&lt;2,1.12-0.06*'Used data'!Q135,1.08-0.04*'Used data'!Q135)))</f>
        <v/>
      </c>
      <c r="Q135" s="6" t="str">
        <f>IF('Used data'!I135="No","",IF('Used data'!R135="Yes",0.91,1))</f>
        <v/>
      </c>
      <c r="R135" s="6" t="str">
        <f>IF('Used data'!I135="No","",IF('Used data'!R135="Yes",0.96,1))</f>
        <v/>
      </c>
      <c r="S135" s="6" t="str">
        <f>IF('Used data'!I135="No","",IF('Used data'!R135="Yes",0.82,1))</f>
        <v/>
      </c>
      <c r="T135" s="6" t="str">
        <f>IF('Used data'!I135="No","",IF('Used data'!R135="Yes",0.9,1))</f>
        <v/>
      </c>
      <c r="U135" s="6" t="str">
        <f>IF('Used data'!I135="No","",IF('Used data'!R135="Yes",0.93,1))</f>
        <v/>
      </c>
      <c r="V135" s="6" t="str">
        <f>IF('Used data'!I135="No","",IF('Used data'!S135="Yes",0.85,1))</f>
        <v/>
      </c>
      <c r="W135" s="6" t="str">
        <f>IF('Used data'!I135="No","",IF('Used data'!T135&gt;5,1.4,1+0.08*'Used data'!T135))</f>
        <v/>
      </c>
      <c r="X135" s="6" t="str">
        <f>IF('Used data'!I135="No","",IF('Used data'!U135=80,1,POWER((80-0.0058*('Used data'!U135-80)^2+0.2781*('Used data'!U135-80)-0.2343)/80,1.6)))</f>
        <v/>
      </c>
      <c r="Y135" s="6" t="str">
        <f>IF('Used data'!I135="No","",IF('Used data'!U135=80,1,POWER((80-0.0058*('Used data'!U135-80)^2+0.2781*('Used data'!U135-80)-0.2343)/80,1.5)))</f>
        <v/>
      </c>
      <c r="Z135" s="6" t="str">
        <f>IF('Used data'!I135="No","",IF('Used data'!U135=80,1,POWER((80-0.0058*('Used data'!U135-80)^2+0.2781*('Used data'!U135-80)-0.2343)/80,4.6)))</f>
        <v/>
      </c>
      <c r="AA135" s="6" t="str">
        <f>IF('Used data'!I135="No","",IF('Used data'!U135=80,1,POWER((80-0.0058*('Used data'!U135-80)^2+0.2781*('Used data'!U135-80)-0.2343)/80,3.5)))</f>
        <v/>
      </c>
      <c r="AB135" s="6" t="str">
        <f>IF('Used data'!I135="No","",IF('Used data'!U135=80,1,POWER((80-0.0058*('Used data'!U135-80)^2+0.2781*('Used data'!U135-80)-0.2343)/80,1.4)))</f>
        <v/>
      </c>
      <c r="AC135" s="6"/>
      <c r="AD135" s="7" t="str">
        <f>IF('Used data'!I135="No","",EXP(-10.0958)*POWER(H135,0.8138))</f>
        <v/>
      </c>
      <c r="AE135" s="7" t="str">
        <f>IF('Used data'!I135="No","",EXP(-9.9896)*POWER(H135,0.8381))</f>
        <v/>
      </c>
      <c r="AF135" s="7" t="str">
        <f>IF('Used data'!I135="No","",EXP(-12.5826)*POWER(H135,1.148))</f>
        <v/>
      </c>
      <c r="AG135" s="7" t="str">
        <f>IF('Used data'!I135="No","",EXP(-11.3408)*POWER(H135,0.7373))</f>
        <v/>
      </c>
      <c r="AH135" s="7" t="str">
        <f>IF('Used data'!I135="No","",EXP(-10.8985)*POWER(H135,0.841))</f>
        <v/>
      </c>
      <c r="AI135" s="7" t="str">
        <f>IF('Used data'!I135="No","",EXP(-12.4273)*POWER(H135,1.0197))</f>
        <v/>
      </c>
      <c r="AJ135" s="9" t="str">
        <f>IF('Used data'!I135="No","",SUM(AD135:AE135)*740934+AG135*29492829+AH135*4654307+AI135*608667)</f>
        <v/>
      </c>
    </row>
    <row r="136" spans="1:36" x14ac:dyDescent="0.3">
      <c r="A136" s="4" t="str">
        <f>IF('Input data'!A142="","",'Input data'!A142)</f>
        <v/>
      </c>
      <c r="B136" s="4" t="str">
        <f>IF('Input data'!B142="","",'Input data'!B142)</f>
        <v/>
      </c>
      <c r="C136" s="4" t="str">
        <f>IF('Input data'!C142="","",'Input data'!C142)</f>
        <v/>
      </c>
      <c r="D136" s="4" t="str">
        <f>IF('Input data'!D142="","",'Input data'!D142)</f>
        <v/>
      </c>
      <c r="E136" s="4" t="str">
        <f>IF('Input data'!E142="","",'Input data'!E142)</f>
        <v/>
      </c>
      <c r="F136" s="4" t="str">
        <f>IF('Input data'!F142="","",'Input data'!F142)</f>
        <v/>
      </c>
      <c r="G136" s="20" t="str">
        <f>IF('Input data'!G142=0,"",'Input data'!G142)</f>
        <v/>
      </c>
      <c r="H136" s="9" t="str">
        <f>IF('Input data'!H142="","",'Input data'!H142)</f>
        <v/>
      </c>
      <c r="I136" s="6" t="str">
        <f>IF('Used data'!I136="No","",IF('Used data'!L136&lt;10,1.1-'Used data'!L136*0.01,IF('Used data'!L136&lt;120,POWER(1.003,'Used data'!L136)/POWER(1.003,10),1.4)))</f>
        <v/>
      </c>
      <c r="J136" s="6" t="str">
        <f>IF('Used data'!I136="No","",IF('Used data'!M136&gt;9,1.41,IF('Used data'!M136&lt;2,0.96+'Used data'!M136*0.02,POWER(1.05,'Used data'!M136)/POWER(1.05,2))))</f>
        <v/>
      </c>
      <c r="K136" s="6" t="str">
        <f>IF('Used data'!I136="No","",IF('Used data'!M136&gt;9,1.15,IF('Used data'!M136&lt;2,0.98+'Used data'!M136*0.01,POWER(1.02,'Used data'!M136)/POWER(1.02,2))))</f>
        <v/>
      </c>
      <c r="L136" s="6" t="str">
        <f>IF('Used data'!I136="No","",IF('Used data'!N136="Partly",0.9,IF('Used data'!N136="Yes",0.75,1)))</f>
        <v/>
      </c>
      <c r="M136" s="6" t="str">
        <f>IF('Used data'!I136="No","",IF('Used data'!N136="Partly",0.97,IF('Used data'!N136="Yes",0.95,1)))</f>
        <v/>
      </c>
      <c r="N136" s="6" t="str">
        <f>IF('Used data'!I136="No","",IF('Used data'!O136&gt;4.25,1.06,IF('Used data'!O136&lt;3.75,1.84-'Used data'!O136*0.24,0.04+'Used data'!O136*0.24)))</f>
        <v/>
      </c>
      <c r="O136" s="6" t="str">
        <f>IF('Used data'!I136="No","",IF('Used data'!P136&gt;1.99,0.81,IF('Used data'!P136&lt;0.2,1.12,1.05-'Used data'!P136*0.1)))</f>
        <v/>
      </c>
      <c r="P136" s="6" t="str">
        <f>IF('Used data'!I136="No","",IF('Used data'!Q136&gt;3,0.96,IF('Used data'!Q136&lt;2,1.12-0.06*'Used data'!Q136,1.08-0.04*'Used data'!Q136)))</f>
        <v/>
      </c>
      <c r="Q136" s="6" t="str">
        <f>IF('Used data'!I136="No","",IF('Used data'!R136="Yes",0.91,1))</f>
        <v/>
      </c>
      <c r="R136" s="6" t="str">
        <f>IF('Used data'!I136="No","",IF('Used data'!R136="Yes",0.96,1))</f>
        <v/>
      </c>
      <c r="S136" s="6" t="str">
        <f>IF('Used data'!I136="No","",IF('Used data'!R136="Yes",0.82,1))</f>
        <v/>
      </c>
      <c r="T136" s="6" t="str">
        <f>IF('Used data'!I136="No","",IF('Used data'!R136="Yes",0.9,1))</f>
        <v/>
      </c>
      <c r="U136" s="6" t="str">
        <f>IF('Used data'!I136="No","",IF('Used data'!R136="Yes",0.93,1))</f>
        <v/>
      </c>
      <c r="V136" s="6" t="str">
        <f>IF('Used data'!I136="No","",IF('Used data'!S136="Yes",0.85,1))</f>
        <v/>
      </c>
      <c r="W136" s="6" t="str">
        <f>IF('Used data'!I136="No","",IF('Used data'!T136&gt;5,1.4,1+0.08*'Used data'!T136))</f>
        <v/>
      </c>
      <c r="X136" s="6" t="str">
        <f>IF('Used data'!I136="No","",IF('Used data'!U136=80,1,POWER((80-0.0058*('Used data'!U136-80)^2+0.2781*('Used data'!U136-80)-0.2343)/80,1.6)))</f>
        <v/>
      </c>
      <c r="Y136" s="6" t="str">
        <f>IF('Used data'!I136="No","",IF('Used data'!U136=80,1,POWER((80-0.0058*('Used data'!U136-80)^2+0.2781*('Used data'!U136-80)-0.2343)/80,1.5)))</f>
        <v/>
      </c>
      <c r="Z136" s="6" t="str">
        <f>IF('Used data'!I136="No","",IF('Used data'!U136=80,1,POWER((80-0.0058*('Used data'!U136-80)^2+0.2781*('Used data'!U136-80)-0.2343)/80,4.6)))</f>
        <v/>
      </c>
      <c r="AA136" s="6" t="str">
        <f>IF('Used data'!I136="No","",IF('Used data'!U136=80,1,POWER((80-0.0058*('Used data'!U136-80)^2+0.2781*('Used data'!U136-80)-0.2343)/80,3.5)))</f>
        <v/>
      </c>
      <c r="AB136" s="6" t="str">
        <f>IF('Used data'!I136="No","",IF('Used data'!U136=80,1,POWER((80-0.0058*('Used data'!U136-80)^2+0.2781*('Used data'!U136-80)-0.2343)/80,1.4)))</f>
        <v/>
      </c>
      <c r="AC136" s="6"/>
      <c r="AD136" s="7" t="str">
        <f>IF('Used data'!I136="No","",EXP(-10.0958)*POWER(H136,0.8138))</f>
        <v/>
      </c>
      <c r="AE136" s="7" t="str">
        <f>IF('Used data'!I136="No","",EXP(-9.9896)*POWER(H136,0.8381))</f>
        <v/>
      </c>
      <c r="AF136" s="7" t="str">
        <f>IF('Used data'!I136="No","",EXP(-12.5826)*POWER(H136,1.148))</f>
        <v/>
      </c>
      <c r="AG136" s="7" t="str">
        <f>IF('Used data'!I136="No","",EXP(-11.3408)*POWER(H136,0.7373))</f>
        <v/>
      </c>
      <c r="AH136" s="7" t="str">
        <f>IF('Used data'!I136="No","",EXP(-10.8985)*POWER(H136,0.841))</f>
        <v/>
      </c>
      <c r="AI136" s="7" t="str">
        <f>IF('Used data'!I136="No","",EXP(-12.4273)*POWER(H136,1.0197))</f>
        <v/>
      </c>
      <c r="AJ136" s="9" t="str">
        <f>IF('Used data'!I136="No","",SUM(AD136:AE136)*740934+AG136*29492829+AH136*4654307+AI136*608667)</f>
        <v/>
      </c>
    </row>
    <row r="137" spans="1:36" x14ac:dyDescent="0.3">
      <c r="A137" s="4" t="str">
        <f>IF('Input data'!A143="","",'Input data'!A143)</f>
        <v/>
      </c>
      <c r="B137" s="4" t="str">
        <f>IF('Input data'!B143="","",'Input data'!B143)</f>
        <v/>
      </c>
      <c r="C137" s="4" t="str">
        <f>IF('Input data'!C143="","",'Input data'!C143)</f>
        <v/>
      </c>
      <c r="D137" s="4" t="str">
        <f>IF('Input data'!D143="","",'Input data'!D143)</f>
        <v/>
      </c>
      <c r="E137" s="4" t="str">
        <f>IF('Input data'!E143="","",'Input data'!E143)</f>
        <v/>
      </c>
      <c r="F137" s="4" t="str">
        <f>IF('Input data'!F143="","",'Input data'!F143)</f>
        <v/>
      </c>
      <c r="G137" s="20" t="str">
        <f>IF('Input data'!G143=0,"",'Input data'!G143)</f>
        <v/>
      </c>
      <c r="H137" s="9" t="str">
        <f>IF('Input data'!H143="","",'Input data'!H143)</f>
        <v/>
      </c>
      <c r="I137" s="6" t="str">
        <f>IF('Used data'!I137="No","",IF('Used data'!L137&lt;10,1.1-'Used data'!L137*0.01,IF('Used data'!L137&lt;120,POWER(1.003,'Used data'!L137)/POWER(1.003,10),1.4)))</f>
        <v/>
      </c>
      <c r="J137" s="6" t="str">
        <f>IF('Used data'!I137="No","",IF('Used data'!M137&gt;9,1.41,IF('Used data'!M137&lt;2,0.96+'Used data'!M137*0.02,POWER(1.05,'Used data'!M137)/POWER(1.05,2))))</f>
        <v/>
      </c>
      <c r="K137" s="6" t="str">
        <f>IF('Used data'!I137="No","",IF('Used data'!M137&gt;9,1.15,IF('Used data'!M137&lt;2,0.98+'Used data'!M137*0.01,POWER(1.02,'Used data'!M137)/POWER(1.02,2))))</f>
        <v/>
      </c>
      <c r="L137" s="6" t="str">
        <f>IF('Used data'!I137="No","",IF('Used data'!N137="Partly",0.9,IF('Used data'!N137="Yes",0.75,1)))</f>
        <v/>
      </c>
      <c r="M137" s="6" t="str">
        <f>IF('Used data'!I137="No","",IF('Used data'!N137="Partly",0.97,IF('Used data'!N137="Yes",0.95,1)))</f>
        <v/>
      </c>
      <c r="N137" s="6" t="str">
        <f>IF('Used data'!I137="No","",IF('Used data'!O137&gt;4.25,1.06,IF('Used data'!O137&lt;3.75,1.84-'Used data'!O137*0.24,0.04+'Used data'!O137*0.24)))</f>
        <v/>
      </c>
      <c r="O137" s="6" t="str">
        <f>IF('Used data'!I137="No","",IF('Used data'!P137&gt;1.99,0.81,IF('Used data'!P137&lt;0.2,1.12,1.05-'Used data'!P137*0.1)))</f>
        <v/>
      </c>
      <c r="P137" s="6" t="str">
        <f>IF('Used data'!I137="No","",IF('Used data'!Q137&gt;3,0.96,IF('Used data'!Q137&lt;2,1.12-0.06*'Used data'!Q137,1.08-0.04*'Used data'!Q137)))</f>
        <v/>
      </c>
      <c r="Q137" s="6" t="str">
        <f>IF('Used data'!I137="No","",IF('Used data'!R137="Yes",0.91,1))</f>
        <v/>
      </c>
      <c r="R137" s="6" t="str">
        <f>IF('Used data'!I137="No","",IF('Used data'!R137="Yes",0.96,1))</f>
        <v/>
      </c>
      <c r="S137" s="6" t="str">
        <f>IF('Used data'!I137="No","",IF('Used data'!R137="Yes",0.82,1))</f>
        <v/>
      </c>
      <c r="T137" s="6" t="str">
        <f>IF('Used data'!I137="No","",IF('Used data'!R137="Yes",0.9,1))</f>
        <v/>
      </c>
      <c r="U137" s="6" t="str">
        <f>IF('Used data'!I137="No","",IF('Used data'!R137="Yes",0.93,1))</f>
        <v/>
      </c>
      <c r="V137" s="6" t="str">
        <f>IF('Used data'!I137="No","",IF('Used data'!S137="Yes",0.85,1))</f>
        <v/>
      </c>
      <c r="W137" s="6" t="str">
        <f>IF('Used data'!I137="No","",IF('Used data'!T137&gt;5,1.4,1+0.08*'Used data'!T137))</f>
        <v/>
      </c>
      <c r="X137" s="6" t="str">
        <f>IF('Used data'!I137="No","",IF('Used data'!U137=80,1,POWER((80-0.0058*('Used data'!U137-80)^2+0.2781*('Used data'!U137-80)-0.2343)/80,1.6)))</f>
        <v/>
      </c>
      <c r="Y137" s="6" t="str">
        <f>IF('Used data'!I137="No","",IF('Used data'!U137=80,1,POWER((80-0.0058*('Used data'!U137-80)^2+0.2781*('Used data'!U137-80)-0.2343)/80,1.5)))</f>
        <v/>
      </c>
      <c r="Z137" s="6" t="str">
        <f>IF('Used data'!I137="No","",IF('Used data'!U137=80,1,POWER((80-0.0058*('Used data'!U137-80)^2+0.2781*('Used data'!U137-80)-0.2343)/80,4.6)))</f>
        <v/>
      </c>
      <c r="AA137" s="6" t="str">
        <f>IF('Used data'!I137="No","",IF('Used data'!U137=80,1,POWER((80-0.0058*('Used data'!U137-80)^2+0.2781*('Used data'!U137-80)-0.2343)/80,3.5)))</f>
        <v/>
      </c>
      <c r="AB137" s="6" t="str">
        <f>IF('Used data'!I137="No","",IF('Used data'!U137=80,1,POWER((80-0.0058*('Used data'!U137-80)^2+0.2781*('Used data'!U137-80)-0.2343)/80,1.4)))</f>
        <v/>
      </c>
      <c r="AC137" s="6"/>
      <c r="AD137" s="7" t="str">
        <f>IF('Used data'!I137="No","",EXP(-10.0958)*POWER(H137,0.8138))</f>
        <v/>
      </c>
      <c r="AE137" s="7" t="str">
        <f>IF('Used data'!I137="No","",EXP(-9.9896)*POWER(H137,0.8381))</f>
        <v/>
      </c>
      <c r="AF137" s="7" t="str">
        <f>IF('Used data'!I137="No","",EXP(-12.5826)*POWER(H137,1.148))</f>
        <v/>
      </c>
      <c r="AG137" s="7" t="str">
        <f>IF('Used data'!I137="No","",EXP(-11.3408)*POWER(H137,0.7373))</f>
        <v/>
      </c>
      <c r="AH137" s="7" t="str">
        <f>IF('Used data'!I137="No","",EXP(-10.8985)*POWER(H137,0.841))</f>
        <v/>
      </c>
      <c r="AI137" s="7" t="str">
        <f>IF('Used data'!I137="No","",EXP(-12.4273)*POWER(H137,1.0197))</f>
        <v/>
      </c>
      <c r="AJ137" s="9" t="str">
        <f>IF('Used data'!I137="No","",SUM(AD137:AE137)*740934+AG137*29492829+AH137*4654307+AI137*608667)</f>
        <v/>
      </c>
    </row>
    <row r="138" spans="1:36" x14ac:dyDescent="0.3">
      <c r="A138" s="4" t="str">
        <f>IF('Input data'!A144="","",'Input data'!A144)</f>
        <v/>
      </c>
      <c r="B138" s="4" t="str">
        <f>IF('Input data'!B144="","",'Input data'!B144)</f>
        <v/>
      </c>
      <c r="C138" s="4" t="str">
        <f>IF('Input data'!C144="","",'Input data'!C144)</f>
        <v/>
      </c>
      <c r="D138" s="4" t="str">
        <f>IF('Input data'!D144="","",'Input data'!D144)</f>
        <v/>
      </c>
      <c r="E138" s="4" t="str">
        <f>IF('Input data'!E144="","",'Input data'!E144)</f>
        <v/>
      </c>
      <c r="F138" s="4" t="str">
        <f>IF('Input data'!F144="","",'Input data'!F144)</f>
        <v/>
      </c>
      <c r="G138" s="20" t="str">
        <f>IF('Input data'!G144=0,"",'Input data'!G144)</f>
        <v/>
      </c>
      <c r="H138" s="9" t="str">
        <f>IF('Input data'!H144="","",'Input data'!H144)</f>
        <v/>
      </c>
      <c r="I138" s="6" t="str">
        <f>IF('Used data'!I138="No","",IF('Used data'!L138&lt;10,1.1-'Used data'!L138*0.01,IF('Used data'!L138&lt;120,POWER(1.003,'Used data'!L138)/POWER(1.003,10),1.4)))</f>
        <v/>
      </c>
      <c r="J138" s="6" t="str">
        <f>IF('Used data'!I138="No","",IF('Used data'!M138&gt;9,1.41,IF('Used data'!M138&lt;2,0.96+'Used data'!M138*0.02,POWER(1.05,'Used data'!M138)/POWER(1.05,2))))</f>
        <v/>
      </c>
      <c r="K138" s="6" t="str">
        <f>IF('Used data'!I138="No","",IF('Used data'!M138&gt;9,1.15,IF('Used data'!M138&lt;2,0.98+'Used data'!M138*0.01,POWER(1.02,'Used data'!M138)/POWER(1.02,2))))</f>
        <v/>
      </c>
      <c r="L138" s="6" t="str">
        <f>IF('Used data'!I138="No","",IF('Used data'!N138="Partly",0.9,IF('Used data'!N138="Yes",0.75,1)))</f>
        <v/>
      </c>
      <c r="M138" s="6" t="str">
        <f>IF('Used data'!I138="No","",IF('Used data'!N138="Partly",0.97,IF('Used data'!N138="Yes",0.95,1)))</f>
        <v/>
      </c>
      <c r="N138" s="6" t="str">
        <f>IF('Used data'!I138="No","",IF('Used data'!O138&gt;4.25,1.06,IF('Used data'!O138&lt;3.75,1.84-'Used data'!O138*0.24,0.04+'Used data'!O138*0.24)))</f>
        <v/>
      </c>
      <c r="O138" s="6" t="str">
        <f>IF('Used data'!I138="No","",IF('Used data'!P138&gt;1.99,0.81,IF('Used data'!P138&lt;0.2,1.12,1.05-'Used data'!P138*0.1)))</f>
        <v/>
      </c>
      <c r="P138" s="6" t="str">
        <f>IF('Used data'!I138="No","",IF('Used data'!Q138&gt;3,0.96,IF('Used data'!Q138&lt;2,1.12-0.06*'Used data'!Q138,1.08-0.04*'Used data'!Q138)))</f>
        <v/>
      </c>
      <c r="Q138" s="6" t="str">
        <f>IF('Used data'!I138="No","",IF('Used data'!R138="Yes",0.91,1))</f>
        <v/>
      </c>
      <c r="R138" s="6" t="str">
        <f>IF('Used data'!I138="No","",IF('Used data'!R138="Yes",0.96,1))</f>
        <v/>
      </c>
      <c r="S138" s="6" t="str">
        <f>IF('Used data'!I138="No","",IF('Used data'!R138="Yes",0.82,1))</f>
        <v/>
      </c>
      <c r="T138" s="6" t="str">
        <f>IF('Used data'!I138="No","",IF('Used data'!R138="Yes",0.9,1))</f>
        <v/>
      </c>
      <c r="U138" s="6" t="str">
        <f>IF('Used data'!I138="No","",IF('Used data'!R138="Yes",0.93,1))</f>
        <v/>
      </c>
      <c r="V138" s="6" t="str">
        <f>IF('Used data'!I138="No","",IF('Used data'!S138="Yes",0.85,1))</f>
        <v/>
      </c>
      <c r="W138" s="6" t="str">
        <f>IF('Used data'!I138="No","",IF('Used data'!T138&gt;5,1.4,1+0.08*'Used data'!T138))</f>
        <v/>
      </c>
      <c r="X138" s="6" t="str">
        <f>IF('Used data'!I138="No","",IF('Used data'!U138=80,1,POWER((80-0.0058*('Used data'!U138-80)^2+0.2781*('Used data'!U138-80)-0.2343)/80,1.6)))</f>
        <v/>
      </c>
      <c r="Y138" s="6" t="str">
        <f>IF('Used data'!I138="No","",IF('Used data'!U138=80,1,POWER((80-0.0058*('Used data'!U138-80)^2+0.2781*('Used data'!U138-80)-0.2343)/80,1.5)))</f>
        <v/>
      </c>
      <c r="Z138" s="6" t="str">
        <f>IF('Used data'!I138="No","",IF('Used data'!U138=80,1,POWER((80-0.0058*('Used data'!U138-80)^2+0.2781*('Used data'!U138-80)-0.2343)/80,4.6)))</f>
        <v/>
      </c>
      <c r="AA138" s="6" t="str">
        <f>IF('Used data'!I138="No","",IF('Used data'!U138=80,1,POWER((80-0.0058*('Used data'!U138-80)^2+0.2781*('Used data'!U138-80)-0.2343)/80,3.5)))</f>
        <v/>
      </c>
      <c r="AB138" s="6" t="str">
        <f>IF('Used data'!I138="No","",IF('Used data'!U138=80,1,POWER((80-0.0058*('Used data'!U138-80)^2+0.2781*('Used data'!U138-80)-0.2343)/80,1.4)))</f>
        <v/>
      </c>
      <c r="AC138" s="6"/>
      <c r="AD138" s="7" t="str">
        <f>IF('Used data'!I138="No","",EXP(-10.0958)*POWER(H138,0.8138))</f>
        <v/>
      </c>
      <c r="AE138" s="7" t="str">
        <f>IF('Used data'!I138="No","",EXP(-9.9896)*POWER(H138,0.8381))</f>
        <v/>
      </c>
      <c r="AF138" s="7" t="str">
        <f>IF('Used data'!I138="No","",EXP(-12.5826)*POWER(H138,1.148))</f>
        <v/>
      </c>
      <c r="AG138" s="7" t="str">
        <f>IF('Used data'!I138="No","",EXP(-11.3408)*POWER(H138,0.7373))</f>
        <v/>
      </c>
      <c r="AH138" s="7" t="str">
        <f>IF('Used data'!I138="No","",EXP(-10.8985)*POWER(H138,0.841))</f>
        <v/>
      </c>
      <c r="AI138" s="7" t="str">
        <f>IF('Used data'!I138="No","",EXP(-12.4273)*POWER(H138,1.0197))</f>
        <v/>
      </c>
      <c r="AJ138" s="9" t="str">
        <f>IF('Used data'!I138="No","",SUM(AD138:AE138)*740934+AG138*29492829+AH138*4654307+AI138*608667)</f>
        <v/>
      </c>
    </row>
    <row r="139" spans="1:36" x14ac:dyDescent="0.3">
      <c r="A139" s="4" t="str">
        <f>IF('Input data'!A145="","",'Input data'!A145)</f>
        <v/>
      </c>
      <c r="B139" s="4" t="str">
        <f>IF('Input data'!B145="","",'Input data'!B145)</f>
        <v/>
      </c>
      <c r="C139" s="4" t="str">
        <f>IF('Input data'!C145="","",'Input data'!C145)</f>
        <v/>
      </c>
      <c r="D139" s="4" t="str">
        <f>IF('Input data'!D145="","",'Input data'!D145)</f>
        <v/>
      </c>
      <c r="E139" s="4" t="str">
        <f>IF('Input data'!E145="","",'Input data'!E145)</f>
        <v/>
      </c>
      <c r="F139" s="4" t="str">
        <f>IF('Input data'!F145="","",'Input data'!F145)</f>
        <v/>
      </c>
      <c r="G139" s="20" t="str">
        <f>IF('Input data'!G145=0,"",'Input data'!G145)</f>
        <v/>
      </c>
      <c r="H139" s="9" t="str">
        <f>IF('Input data'!H145="","",'Input data'!H145)</f>
        <v/>
      </c>
      <c r="I139" s="6" t="str">
        <f>IF('Used data'!I139="No","",IF('Used data'!L139&lt;10,1.1-'Used data'!L139*0.01,IF('Used data'!L139&lt;120,POWER(1.003,'Used data'!L139)/POWER(1.003,10),1.4)))</f>
        <v/>
      </c>
      <c r="J139" s="6" t="str">
        <f>IF('Used data'!I139="No","",IF('Used data'!M139&gt;9,1.41,IF('Used data'!M139&lt;2,0.96+'Used data'!M139*0.02,POWER(1.05,'Used data'!M139)/POWER(1.05,2))))</f>
        <v/>
      </c>
      <c r="K139" s="6" t="str">
        <f>IF('Used data'!I139="No","",IF('Used data'!M139&gt;9,1.15,IF('Used data'!M139&lt;2,0.98+'Used data'!M139*0.01,POWER(1.02,'Used data'!M139)/POWER(1.02,2))))</f>
        <v/>
      </c>
      <c r="L139" s="6" t="str">
        <f>IF('Used data'!I139="No","",IF('Used data'!N139="Partly",0.9,IF('Used data'!N139="Yes",0.75,1)))</f>
        <v/>
      </c>
      <c r="M139" s="6" t="str">
        <f>IF('Used data'!I139="No","",IF('Used data'!N139="Partly",0.97,IF('Used data'!N139="Yes",0.95,1)))</f>
        <v/>
      </c>
      <c r="N139" s="6" t="str">
        <f>IF('Used data'!I139="No","",IF('Used data'!O139&gt;4.25,1.06,IF('Used data'!O139&lt;3.75,1.84-'Used data'!O139*0.24,0.04+'Used data'!O139*0.24)))</f>
        <v/>
      </c>
      <c r="O139" s="6" t="str">
        <f>IF('Used data'!I139="No","",IF('Used data'!P139&gt;1.99,0.81,IF('Used data'!P139&lt;0.2,1.12,1.05-'Used data'!P139*0.1)))</f>
        <v/>
      </c>
      <c r="P139" s="6" t="str">
        <f>IF('Used data'!I139="No","",IF('Used data'!Q139&gt;3,0.96,IF('Used data'!Q139&lt;2,1.12-0.06*'Used data'!Q139,1.08-0.04*'Used data'!Q139)))</f>
        <v/>
      </c>
      <c r="Q139" s="6" t="str">
        <f>IF('Used data'!I139="No","",IF('Used data'!R139="Yes",0.91,1))</f>
        <v/>
      </c>
      <c r="R139" s="6" t="str">
        <f>IF('Used data'!I139="No","",IF('Used data'!R139="Yes",0.96,1))</f>
        <v/>
      </c>
      <c r="S139" s="6" t="str">
        <f>IF('Used data'!I139="No","",IF('Used data'!R139="Yes",0.82,1))</f>
        <v/>
      </c>
      <c r="T139" s="6" t="str">
        <f>IF('Used data'!I139="No","",IF('Used data'!R139="Yes",0.9,1))</f>
        <v/>
      </c>
      <c r="U139" s="6" t="str">
        <f>IF('Used data'!I139="No","",IF('Used data'!R139="Yes",0.93,1))</f>
        <v/>
      </c>
      <c r="V139" s="6" t="str">
        <f>IF('Used data'!I139="No","",IF('Used data'!S139="Yes",0.85,1))</f>
        <v/>
      </c>
      <c r="W139" s="6" t="str">
        <f>IF('Used data'!I139="No","",IF('Used data'!T139&gt;5,1.4,1+0.08*'Used data'!T139))</f>
        <v/>
      </c>
      <c r="X139" s="6" t="str">
        <f>IF('Used data'!I139="No","",IF('Used data'!U139=80,1,POWER((80-0.0058*('Used data'!U139-80)^2+0.2781*('Used data'!U139-80)-0.2343)/80,1.6)))</f>
        <v/>
      </c>
      <c r="Y139" s="6" t="str">
        <f>IF('Used data'!I139="No","",IF('Used data'!U139=80,1,POWER((80-0.0058*('Used data'!U139-80)^2+0.2781*('Used data'!U139-80)-0.2343)/80,1.5)))</f>
        <v/>
      </c>
      <c r="Z139" s="6" t="str">
        <f>IF('Used data'!I139="No","",IF('Used data'!U139=80,1,POWER((80-0.0058*('Used data'!U139-80)^2+0.2781*('Used data'!U139-80)-0.2343)/80,4.6)))</f>
        <v/>
      </c>
      <c r="AA139" s="6" t="str">
        <f>IF('Used data'!I139="No","",IF('Used data'!U139=80,1,POWER((80-0.0058*('Used data'!U139-80)^2+0.2781*('Used data'!U139-80)-0.2343)/80,3.5)))</f>
        <v/>
      </c>
      <c r="AB139" s="6" t="str">
        <f>IF('Used data'!I139="No","",IF('Used data'!U139=80,1,POWER((80-0.0058*('Used data'!U139-80)^2+0.2781*('Used data'!U139-80)-0.2343)/80,1.4)))</f>
        <v/>
      </c>
      <c r="AC139" s="6"/>
      <c r="AD139" s="7" t="str">
        <f>IF('Used data'!I139="No","",EXP(-10.0958)*POWER(H139,0.8138))</f>
        <v/>
      </c>
      <c r="AE139" s="7" t="str">
        <f>IF('Used data'!I139="No","",EXP(-9.9896)*POWER(H139,0.8381))</f>
        <v/>
      </c>
      <c r="AF139" s="7" t="str">
        <f>IF('Used data'!I139="No","",EXP(-12.5826)*POWER(H139,1.148))</f>
        <v/>
      </c>
      <c r="AG139" s="7" t="str">
        <f>IF('Used data'!I139="No","",EXP(-11.3408)*POWER(H139,0.7373))</f>
        <v/>
      </c>
      <c r="AH139" s="7" t="str">
        <f>IF('Used data'!I139="No","",EXP(-10.8985)*POWER(H139,0.841))</f>
        <v/>
      </c>
      <c r="AI139" s="7" t="str">
        <f>IF('Used data'!I139="No","",EXP(-12.4273)*POWER(H139,1.0197))</f>
        <v/>
      </c>
      <c r="AJ139" s="9" t="str">
        <f>IF('Used data'!I139="No","",SUM(AD139:AE139)*740934+AG139*29492829+AH139*4654307+AI139*608667)</f>
        <v/>
      </c>
    </row>
    <row r="140" spans="1:36" x14ac:dyDescent="0.3">
      <c r="A140" s="4" t="str">
        <f>IF('Input data'!A146="","",'Input data'!A146)</f>
        <v/>
      </c>
      <c r="B140" s="4" t="str">
        <f>IF('Input data'!B146="","",'Input data'!B146)</f>
        <v/>
      </c>
      <c r="C140" s="4" t="str">
        <f>IF('Input data'!C146="","",'Input data'!C146)</f>
        <v/>
      </c>
      <c r="D140" s="4" t="str">
        <f>IF('Input data'!D146="","",'Input data'!D146)</f>
        <v/>
      </c>
      <c r="E140" s="4" t="str">
        <f>IF('Input data'!E146="","",'Input data'!E146)</f>
        <v/>
      </c>
      <c r="F140" s="4" t="str">
        <f>IF('Input data'!F146="","",'Input data'!F146)</f>
        <v/>
      </c>
      <c r="G140" s="20" t="str">
        <f>IF('Input data'!G146=0,"",'Input data'!G146)</f>
        <v/>
      </c>
      <c r="H140" s="9" t="str">
        <f>IF('Input data'!H146="","",'Input data'!H146)</f>
        <v/>
      </c>
      <c r="I140" s="6" t="str">
        <f>IF('Used data'!I140="No","",IF('Used data'!L140&lt;10,1.1-'Used data'!L140*0.01,IF('Used data'!L140&lt;120,POWER(1.003,'Used data'!L140)/POWER(1.003,10),1.4)))</f>
        <v/>
      </c>
      <c r="J140" s="6" t="str">
        <f>IF('Used data'!I140="No","",IF('Used data'!M140&gt;9,1.41,IF('Used data'!M140&lt;2,0.96+'Used data'!M140*0.02,POWER(1.05,'Used data'!M140)/POWER(1.05,2))))</f>
        <v/>
      </c>
      <c r="K140" s="6" t="str">
        <f>IF('Used data'!I140="No","",IF('Used data'!M140&gt;9,1.15,IF('Used data'!M140&lt;2,0.98+'Used data'!M140*0.01,POWER(1.02,'Used data'!M140)/POWER(1.02,2))))</f>
        <v/>
      </c>
      <c r="L140" s="6" t="str">
        <f>IF('Used data'!I140="No","",IF('Used data'!N140="Partly",0.9,IF('Used data'!N140="Yes",0.75,1)))</f>
        <v/>
      </c>
      <c r="M140" s="6" t="str">
        <f>IF('Used data'!I140="No","",IF('Used data'!N140="Partly",0.97,IF('Used data'!N140="Yes",0.95,1)))</f>
        <v/>
      </c>
      <c r="N140" s="6" t="str">
        <f>IF('Used data'!I140="No","",IF('Used data'!O140&gt;4.25,1.06,IF('Used data'!O140&lt;3.75,1.84-'Used data'!O140*0.24,0.04+'Used data'!O140*0.24)))</f>
        <v/>
      </c>
      <c r="O140" s="6" t="str">
        <f>IF('Used data'!I140="No","",IF('Used data'!P140&gt;1.99,0.81,IF('Used data'!P140&lt;0.2,1.12,1.05-'Used data'!P140*0.1)))</f>
        <v/>
      </c>
      <c r="P140" s="6" t="str">
        <f>IF('Used data'!I140="No","",IF('Used data'!Q140&gt;3,0.96,IF('Used data'!Q140&lt;2,1.12-0.06*'Used data'!Q140,1.08-0.04*'Used data'!Q140)))</f>
        <v/>
      </c>
      <c r="Q140" s="6" t="str">
        <f>IF('Used data'!I140="No","",IF('Used data'!R140="Yes",0.91,1))</f>
        <v/>
      </c>
      <c r="R140" s="6" t="str">
        <f>IF('Used data'!I140="No","",IF('Used data'!R140="Yes",0.96,1))</f>
        <v/>
      </c>
      <c r="S140" s="6" t="str">
        <f>IF('Used data'!I140="No","",IF('Used data'!R140="Yes",0.82,1))</f>
        <v/>
      </c>
      <c r="T140" s="6" t="str">
        <f>IF('Used data'!I140="No","",IF('Used data'!R140="Yes",0.9,1))</f>
        <v/>
      </c>
      <c r="U140" s="6" t="str">
        <f>IF('Used data'!I140="No","",IF('Used data'!R140="Yes",0.93,1))</f>
        <v/>
      </c>
      <c r="V140" s="6" t="str">
        <f>IF('Used data'!I140="No","",IF('Used data'!S140="Yes",0.85,1))</f>
        <v/>
      </c>
      <c r="W140" s="6" t="str">
        <f>IF('Used data'!I140="No","",IF('Used data'!T140&gt;5,1.4,1+0.08*'Used data'!T140))</f>
        <v/>
      </c>
      <c r="X140" s="6" t="str">
        <f>IF('Used data'!I140="No","",IF('Used data'!U140=80,1,POWER((80-0.0058*('Used data'!U140-80)^2+0.2781*('Used data'!U140-80)-0.2343)/80,1.6)))</f>
        <v/>
      </c>
      <c r="Y140" s="6" t="str">
        <f>IF('Used data'!I140="No","",IF('Used data'!U140=80,1,POWER((80-0.0058*('Used data'!U140-80)^2+0.2781*('Used data'!U140-80)-0.2343)/80,1.5)))</f>
        <v/>
      </c>
      <c r="Z140" s="6" t="str">
        <f>IF('Used data'!I140="No","",IF('Used data'!U140=80,1,POWER((80-0.0058*('Used data'!U140-80)^2+0.2781*('Used data'!U140-80)-0.2343)/80,4.6)))</f>
        <v/>
      </c>
      <c r="AA140" s="6" t="str">
        <f>IF('Used data'!I140="No","",IF('Used data'!U140=80,1,POWER((80-0.0058*('Used data'!U140-80)^2+0.2781*('Used data'!U140-80)-0.2343)/80,3.5)))</f>
        <v/>
      </c>
      <c r="AB140" s="6" t="str">
        <f>IF('Used data'!I140="No","",IF('Used data'!U140=80,1,POWER((80-0.0058*('Used data'!U140-80)^2+0.2781*('Used data'!U140-80)-0.2343)/80,1.4)))</f>
        <v/>
      </c>
      <c r="AC140" s="6"/>
      <c r="AD140" s="7" t="str">
        <f>IF('Used data'!I140="No","",EXP(-10.0958)*POWER(H140,0.8138))</f>
        <v/>
      </c>
      <c r="AE140" s="7" t="str">
        <f>IF('Used data'!I140="No","",EXP(-9.9896)*POWER(H140,0.8381))</f>
        <v/>
      </c>
      <c r="AF140" s="7" t="str">
        <f>IF('Used data'!I140="No","",EXP(-12.5826)*POWER(H140,1.148))</f>
        <v/>
      </c>
      <c r="AG140" s="7" t="str">
        <f>IF('Used data'!I140="No","",EXP(-11.3408)*POWER(H140,0.7373))</f>
        <v/>
      </c>
      <c r="AH140" s="7" t="str">
        <f>IF('Used data'!I140="No","",EXP(-10.8985)*POWER(H140,0.841))</f>
        <v/>
      </c>
      <c r="AI140" s="7" t="str">
        <f>IF('Used data'!I140="No","",EXP(-12.4273)*POWER(H140,1.0197))</f>
        <v/>
      </c>
      <c r="AJ140" s="9" t="str">
        <f>IF('Used data'!I140="No","",SUM(AD140:AE140)*740934+AG140*29492829+AH140*4654307+AI140*608667)</f>
        <v/>
      </c>
    </row>
    <row r="141" spans="1:36" x14ac:dyDescent="0.3">
      <c r="A141" s="4" t="str">
        <f>IF('Input data'!A147="","",'Input data'!A147)</f>
        <v/>
      </c>
      <c r="B141" s="4" t="str">
        <f>IF('Input data'!B147="","",'Input data'!B147)</f>
        <v/>
      </c>
      <c r="C141" s="4" t="str">
        <f>IF('Input data'!C147="","",'Input data'!C147)</f>
        <v/>
      </c>
      <c r="D141" s="4" t="str">
        <f>IF('Input data'!D147="","",'Input data'!D147)</f>
        <v/>
      </c>
      <c r="E141" s="4" t="str">
        <f>IF('Input data'!E147="","",'Input data'!E147)</f>
        <v/>
      </c>
      <c r="F141" s="4" t="str">
        <f>IF('Input data'!F147="","",'Input data'!F147)</f>
        <v/>
      </c>
      <c r="G141" s="20" t="str">
        <f>IF('Input data'!G147=0,"",'Input data'!G147)</f>
        <v/>
      </c>
      <c r="H141" s="9" t="str">
        <f>IF('Input data'!H147="","",'Input data'!H147)</f>
        <v/>
      </c>
      <c r="I141" s="6" t="str">
        <f>IF('Used data'!I141="No","",IF('Used data'!L141&lt;10,1.1-'Used data'!L141*0.01,IF('Used data'!L141&lt;120,POWER(1.003,'Used data'!L141)/POWER(1.003,10),1.4)))</f>
        <v/>
      </c>
      <c r="J141" s="6" t="str">
        <f>IF('Used data'!I141="No","",IF('Used data'!M141&gt;9,1.41,IF('Used data'!M141&lt;2,0.96+'Used data'!M141*0.02,POWER(1.05,'Used data'!M141)/POWER(1.05,2))))</f>
        <v/>
      </c>
      <c r="K141" s="6" t="str">
        <f>IF('Used data'!I141="No","",IF('Used data'!M141&gt;9,1.15,IF('Used data'!M141&lt;2,0.98+'Used data'!M141*0.01,POWER(1.02,'Used data'!M141)/POWER(1.02,2))))</f>
        <v/>
      </c>
      <c r="L141" s="6" t="str">
        <f>IF('Used data'!I141="No","",IF('Used data'!N141="Partly",0.9,IF('Used data'!N141="Yes",0.75,1)))</f>
        <v/>
      </c>
      <c r="M141" s="6" t="str">
        <f>IF('Used data'!I141="No","",IF('Used data'!N141="Partly",0.97,IF('Used data'!N141="Yes",0.95,1)))</f>
        <v/>
      </c>
      <c r="N141" s="6" t="str">
        <f>IF('Used data'!I141="No","",IF('Used data'!O141&gt;4.25,1.06,IF('Used data'!O141&lt;3.75,1.84-'Used data'!O141*0.24,0.04+'Used data'!O141*0.24)))</f>
        <v/>
      </c>
      <c r="O141" s="6" t="str">
        <f>IF('Used data'!I141="No","",IF('Used data'!P141&gt;1.99,0.81,IF('Used data'!P141&lt;0.2,1.12,1.05-'Used data'!P141*0.1)))</f>
        <v/>
      </c>
      <c r="P141" s="6" t="str">
        <f>IF('Used data'!I141="No","",IF('Used data'!Q141&gt;3,0.96,IF('Used data'!Q141&lt;2,1.12-0.06*'Used data'!Q141,1.08-0.04*'Used data'!Q141)))</f>
        <v/>
      </c>
      <c r="Q141" s="6" t="str">
        <f>IF('Used data'!I141="No","",IF('Used data'!R141="Yes",0.91,1))</f>
        <v/>
      </c>
      <c r="R141" s="6" t="str">
        <f>IF('Used data'!I141="No","",IF('Used data'!R141="Yes",0.96,1))</f>
        <v/>
      </c>
      <c r="S141" s="6" t="str">
        <f>IF('Used data'!I141="No","",IF('Used data'!R141="Yes",0.82,1))</f>
        <v/>
      </c>
      <c r="T141" s="6" t="str">
        <f>IF('Used data'!I141="No","",IF('Used data'!R141="Yes",0.9,1))</f>
        <v/>
      </c>
      <c r="U141" s="6" t="str">
        <f>IF('Used data'!I141="No","",IF('Used data'!R141="Yes",0.93,1))</f>
        <v/>
      </c>
      <c r="V141" s="6" t="str">
        <f>IF('Used data'!I141="No","",IF('Used data'!S141="Yes",0.85,1))</f>
        <v/>
      </c>
      <c r="W141" s="6" t="str">
        <f>IF('Used data'!I141="No","",IF('Used data'!T141&gt;5,1.4,1+0.08*'Used data'!T141))</f>
        <v/>
      </c>
      <c r="X141" s="6" t="str">
        <f>IF('Used data'!I141="No","",IF('Used data'!U141=80,1,POWER((80-0.0058*('Used data'!U141-80)^2+0.2781*('Used data'!U141-80)-0.2343)/80,1.6)))</f>
        <v/>
      </c>
      <c r="Y141" s="6" t="str">
        <f>IF('Used data'!I141="No","",IF('Used data'!U141=80,1,POWER((80-0.0058*('Used data'!U141-80)^2+0.2781*('Used data'!U141-80)-0.2343)/80,1.5)))</f>
        <v/>
      </c>
      <c r="Z141" s="6" t="str">
        <f>IF('Used data'!I141="No","",IF('Used data'!U141=80,1,POWER((80-0.0058*('Used data'!U141-80)^2+0.2781*('Used data'!U141-80)-0.2343)/80,4.6)))</f>
        <v/>
      </c>
      <c r="AA141" s="6" t="str">
        <f>IF('Used data'!I141="No","",IF('Used data'!U141=80,1,POWER((80-0.0058*('Used data'!U141-80)^2+0.2781*('Used data'!U141-80)-0.2343)/80,3.5)))</f>
        <v/>
      </c>
      <c r="AB141" s="6" t="str">
        <f>IF('Used data'!I141="No","",IF('Used data'!U141=80,1,POWER((80-0.0058*('Used data'!U141-80)^2+0.2781*('Used data'!U141-80)-0.2343)/80,1.4)))</f>
        <v/>
      </c>
      <c r="AC141" s="6"/>
      <c r="AD141" s="7" t="str">
        <f>IF('Used data'!I141="No","",EXP(-10.0958)*POWER(H141,0.8138))</f>
        <v/>
      </c>
      <c r="AE141" s="7" t="str">
        <f>IF('Used data'!I141="No","",EXP(-9.9896)*POWER(H141,0.8381))</f>
        <v/>
      </c>
      <c r="AF141" s="7" t="str">
        <f>IF('Used data'!I141="No","",EXP(-12.5826)*POWER(H141,1.148))</f>
        <v/>
      </c>
      <c r="AG141" s="7" t="str">
        <f>IF('Used data'!I141="No","",EXP(-11.3408)*POWER(H141,0.7373))</f>
        <v/>
      </c>
      <c r="AH141" s="7" t="str">
        <f>IF('Used data'!I141="No","",EXP(-10.8985)*POWER(H141,0.841))</f>
        <v/>
      </c>
      <c r="AI141" s="7" t="str">
        <f>IF('Used data'!I141="No","",EXP(-12.4273)*POWER(H141,1.0197))</f>
        <v/>
      </c>
      <c r="AJ141" s="9" t="str">
        <f>IF('Used data'!I141="No","",SUM(AD141:AE141)*740934+AG141*29492829+AH141*4654307+AI141*608667)</f>
        <v/>
      </c>
    </row>
    <row r="142" spans="1:36" x14ac:dyDescent="0.3">
      <c r="A142" s="4" t="str">
        <f>IF('Input data'!A148="","",'Input data'!A148)</f>
        <v/>
      </c>
      <c r="B142" s="4" t="str">
        <f>IF('Input data'!B148="","",'Input data'!B148)</f>
        <v/>
      </c>
      <c r="C142" s="4" t="str">
        <f>IF('Input data'!C148="","",'Input data'!C148)</f>
        <v/>
      </c>
      <c r="D142" s="4" t="str">
        <f>IF('Input data'!D148="","",'Input data'!D148)</f>
        <v/>
      </c>
      <c r="E142" s="4" t="str">
        <f>IF('Input data'!E148="","",'Input data'!E148)</f>
        <v/>
      </c>
      <c r="F142" s="4" t="str">
        <f>IF('Input data'!F148="","",'Input data'!F148)</f>
        <v/>
      </c>
      <c r="G142" s="20" t="str">
        <f>IF('Input data'!G148=0,"",'Input data'!G148)</f>
        <v/>
      </c>
      <c r="H142" s="9" t="str">
        <f>IF('Input data'!H148="","",'Input data'!H148)</f>
        <v/>
      </c>
      <c r="I142" s="6" t="str">
        <f>IF('Used data'!I142="No","",IF('Used data'!L142&lt;10,1.1-'Used data'!L142*0.01,IF('Used data'!L142&lt;120,POWER(1.003,'Used data'!L142)/POWER(1.003,10),1.4)))</f>
        <v/>
      </c>
      <c r="J142" s="6" t="str">
        <f>IF('Used data'!I142="No","",IF('Used data'!M142&gt;9,1.41,IF('Used data'!M142&lt;2,0.96+'Used data'!M142*0.02,POWER(1.05,'Used data'!M142)/POWER(1.05,2))))</f>
        <v/>
      </c>
      <c r="K142" s="6" t="str">
        <f>IF('Used data'!I142="No","",IF('Used data'!M142&gt;9,1.15,IF('Used data'!M142&lt;2,0.98+'Used data'!M142*0.01,POWER(1.02,'Used data'!M142)/POWER(1.02,2))))</f>
        <v/>
      </c>
      <c r="L142" s="6" t="str">
        <f>IF('Used data'!I142="No","",IF('Used data'!N142="Partly",0.9,IF('Used data'!N142="Yes",0.75,1)))</f>
        <v/>
      </c>
      <c r="M142" s="6" t="str">
        <f>IF('Used data'!I142="No","",IF('Used data'!N142="Partly",0.97,IF('Used data'!N142="Yes",0.95,1)))</f>
        <v/>
      </c>
      <c r="N142" s="6" t="str">
        <f>IF('Used data'!I142="No","",IF('Used data'!O142&gt;4.25,1.06,IF('Used data'!O142&lt;3.75,1.84-'Used data'!O142*0.24,0.04+'Used data'!O142*0.24)))</f>
        <v/>
      </c>
      <c r="O142" s="6" t="str">
        <f>IF('Used data'!I142="No","",IF('Used data'!P142&gt;1.99,0.81,IF('Used data'!P142&lt;0.2,1.12,1.05-'Used data'!P142*0.1)))</f>
        <v/>
      </c>
      <c r="P142" s="6" t="str">
        <f>IF('Used data'!I142="No","",IF('Used data'!Q142&gt;3,0.96,IF('Used data'!Q142&lt;2,1.12-0.06*'Used data'!Q142,1.08-0.04*'Used data'!Q142)))</f>
        <v/>
      </c>
      <c r="Q142" s="6" t="str">
        <f>IF('Used data'!I142="No","",IF('Used data'!R142="Yes",0.91,1))</f>
        <v/>
      </c>
      <c r="R142" s="6" t="str">
        <f>IF('Used data'!I142="No","",IF('Used data'!R142="Yes",0.96,1))</f>
        <v/>
      </c>
      <c r="S142" s="6" t="str">
        <f>IF('Used data'!I142="No","",IF('Used data'!R142="Yes",0.82,1))</f>
        <v/>
      </c>
      <c r="T142" s="6" t="str">
        <f>IF('Used data'!I142="No","",IF('Used data'!R142="Yes",0.9,1))</f>
        <v/>
      </c>
      <c r="U142" s="6" t="str">
        <f>IF('Used data'!I142="No","",IF('Used data'!R142="Yes",0.93,1))</f>
        <v/>
      </c>
      <c r="V142" s="6" t="str">
        <f>IF('Used data'!I142="No","",IF('Used data'!S142="Yes",0.85,1))</f>
        <v/>
      </c>
      <c r="W142" s="6" t="str">
        <f>IF('Used data'!I142="No","",IF('Used data'!T142&gt;5,1.4,1+0.08*'Used data'!T142))</f>
        <v/>
      </c>
      <c r="X142" s="6" t="str">
        <f>IF('Used data'!I142="No","",IF('Used data'!U142=80,1,POWER((80-0.0058*('Used data'!U142-80)^2+0.2781*('Used data'!U142-80)-0.2343)/80,1.6)))</f>
        <v/>
      </c>
      <c r="Y142" s="6" t="str">
        <f>IF('Used data'!I142="No","",IF('Used data'!U142=80,1,POWER((80-0.0058*('Used data'!U142-80)^2+0.2781*('Used data'!U142-80)-0.2343)/80,1.5)))</f>
        <v/>
      </c>
      <c r="Z142" s="6" t="str">
        <f>IF('Used data'!I142="No","",IF('Used data'!U142=80,1,POWER((80-0.0058*('Used data'!U142-80)^2+0.2781*('Used data'!U142-80)-0.2343)/80,4.6)))</f>
        <v/>
      </c>
      <c r="AA142" s="6" t="str">
        <f>IF('Used data'!I142="No","",IF('Used data'!U142=80,1,POWER((80-0.0058*('Used data'!U142-80)^2+0.2781*('Used data'!U142-80)-0.2343)/80,3.5)))</f>
        <v/>
      </c>
      <c r="AB142" s="6" t="str">
        <f>IF('Used data'!I142="No","",IF('Used data'!U142=80,1,POWER((80-0.0058*('Used data'!U142-80)^2+0.2781*('Used data'!U142-80)-0.2343)/80,1.4)))</f>
        <v/>
      </c>
      <c r="AC142" s="6"/>
      <c r="AD142" s="7" t="str">
        <f>IF('Used data'!I142="No","",EXP(-10.0958)*POWER(H142,0.8138))</f>
        <v/>
      </c>
      <c r="AE142" s="7" t="str">
        <f>IF('Used data'!I142="No","",EXP(-9.9896)*POWER(H142,0.8381))</f>
        <v/>
      </c>
      <c r="AF142" s="7" t="str">
        <f>IF('Used data'!I142="No","",EXP(-12.5826)*POWER(H142,1.148))</f>
        <v/>
      </c>
      <c r="AG142" s="7" t="str">
        <f>IF('Used data'!I142="No","",EXP(-11.3408)*POWER(H142,0.7373))</f>
        <v/>
      </c>
      <c r="AH142" s="7" t="str">
        <f>IF('Used data'!I142="No","",EXP(-10.8985)*POWER(H142,0.841))</f>
        <v/>
      </c>
      <c r="AI142" s="7" t="str">
        <f>IF('Used data'!I142="No","",EXP(-12.4273)*POWER(H142,1.0197))</f>
        <v/>
      </c>
      <c r="AJ142" s="9" t="str">
        <f>IF('Used data'!I142="No","",SUM(AD142:AE142)*740934+AG142*29492829+AH142*4654307+AI142*608667)</f>
        <v/>
      </c>
    </row>
    <row r="143" spans="1:36" x14ac:dyDescent="0.3">
      <c r="A143" s="4" t="str">
        <f>IF('Input data'!A149="","",'Input data'!A149)</f>
        <v/>
      </c>
      <c r="B143" s="4" t="str">
        <f>IF('Input data'!B149="","",'Input data'!B149)</f>
        <v/>
      </c>
      <c r="C143" s="4" t="str">
        <f>IF('Input data'!C149="","",'Input data'!C149)</f>
        <v/>
      </c>
      <c r="D143" s="4" t="str">
        <f>IF('Input data'!D149="","",'Input data'!D149)</f>
        <v/>
      </c>
      <c r="E143" s="4" t="str">
        <f>IF('Input data'!E149="","",'Input data'!E149)</f>
        <v/>
      </c>
      <c r="F143" s="4" t="str">
        <f>IF('Input data'!F149="","",'Input data'!F149)</f>
        <v/>
      </c>
      <c r="G143" s="20" t="str">
        <f>IF('Input data'!G149=0,"",'Input data'!G149)</f>
        <v/>
      </c>
      <c r="H143" s="9" t="str">
        <f>IF('Input data'!H149="","",'Input data'!H149)</f>
        <v/>
      </c>
      <c r="I143" s="6" t="str">
        <f>IF('Used data'!I143="No","",IF('Used data'!L143&lt;10,1.1-'Used data'!L143*0.01,IF('Used data'!L143&lt;120,POWER(1.003,'Used data'!L143)/POWER(1.003,10),1.4)))</f>
        <v/>
      </c>
      <c r="J143" s="6" t="str">
        <f>IF('Used data'!I143="No","",IF('Used data'!M143&gt;9,1.41,IF('Used data'!M143&lt;2,0.96+'Used data'!M143*0.02,POWER(1.05,'Used data'!M143)/POWER(1.05,2))))</f>
        <v/>
      </c>
      <c r="K143" s="6" t="str">
        <f>IF('Used data'!I143="No","",IF('Used data'!M143&gt;9,1.15,IF('Used data'!M143&lt;2,0.98+'Used data'!M143*0.01,POWER(1.02,'Used data'!M143)/POWER(1.02,2))))</f>
        <v/>
      </c>
      <c r="L143" s="6" t="str">
        <f>IF('Used data'!I143="No","",IF('Used data'!N143="Partly",0.9,IF('Used data'!N143="Yes",0.75,1)))</f>
        <v/>
      </c>
      <c r="M143" s="6" t="str">
        <f>IF('Used data'!I143="No","",IF('Used data'!N143="Partly",0.97,IF('Used data'!N143="Yes",0.95,1)))</f>
        <v/>
      </c>
      <c r="N143" s="6" t="str">
        <f>IF('Used data'!I143="No","",IF('Used data'!O143&gt;4.25,1.06,IF('Used data'!O143&lt;3.75,1.84-'Used data'!O143*0.24,0.04+'Used data'!O143*0.24)))</f>
        <v/>
      </c>
      <c r="O143" s="6" t="str">
        <f>IF('Used data'!I143="No","",IF('Used data'!P143&gt;1.99,0.81,IF('Used data'!P143&lt;0.2,1.12,1.05-'Used data'!P143*0.1)))</f>
        <v/>
      </c>
      <c r="P143" s="6" t="str">
        <f>IF('Used data'!I143="No","",IF('Used data'!Q143&gt;3,0.96,IF('Used data'!Q143&lt;2,1.12-0.06*'Used data'!Q143,1.08-0.04*'Used data'!Q143)))</f>
        <v/>
      </c>
      <c r="Q143" s="6" t="str">
        <f>IF('Used data'!I143="No","",IF('Used data'!R143="Yes",0.91,1))</f>
        <v/>
      </c>
      <c r="R143" s="6" t="str">
        <f>IF('Used data'!I143="No","",IF('Used data'!R143="Yes",0.96,1))</f>
        <v/>
      </c>
      <c r="S143" s="6" t="str">
        <f>IF('Used data'!I143="No","",IF('Used data'!R143="Yes",0.82,1))</f>
        <v/>
      </c>
      <c r="T143" s="6" t="str">
        <f>IF('Used data'!I143="No","",IF('Used data'!R143="Yes",0.9,1))</f>
        <v/>
      </c>
      <c r="U143" s="6" t="str">
        <f>IF('Used data'!I143="No","",IF('Used data'!R143="Yes",0.93,1))</f>
        <v/>
      </c>
      <c r="V143" s="6" t="str">
        <f>IF('Used data'!I143="No","",IF('Used data'!S143="Yes",0.85,1))</f>
        <v/>
      </c>
      <c r="W143" s="6" t="str">
        <f>IF('Used data'!I143="No","",IF('Used data'!T143&gt;5,1.4,1+0.08*'Used data'!T143))</f>
        <v/>
      </c>
      <c r="X143" s="6" t="str">
        <f>IF('Used data'!I143="No","",IF('Used data'!U143=80,1,POWER((80-0.0058*('Used data'!U143-80)^2+0.2781*('Used data'!U143-80)-0.2343)/80,1.6)))</f>
        <v/>
      </c>
      <c r="Y143" s="6" t="str">
        <f>IF('Used data'!I143="No","",IF('Used data'!U143=80,1,POWER((80-0.0058*('Used data'!U143-80)^2+0.2781*('Used data'!U143-80)-0.2343)/80,1.5)))</f>
        <v/>
      </c>
      <c r="Z143" s="6" t="str">
        <f>IF('Used data'!I143="No","",IF('Used data'!U143=80,1,POWER((80-0.0058*('Used data'!U143-80)^2+0.2781*('Used data'!U143-80)-0.2343)/80,4.6)))</f>
        <v/>
      </c>
      <c r="AA143" s="6" t="str">
        <f>IF('Used data'!I143="No","",IF('Used data'!U143=80,1,POWER((80-0.0058*('Used data'!U143-80)^2+0.2781*('Used data'!U143-80)-0.2343)/80,3.5)))</f>
        <v/>
      </c>
      <c r="AB143" s="6" t="str">
        <f>IF('Used data'!I143="No","",IF('Used data'!U143=80,1,POWER((80-0.0058*('Used data'!U143-80)^2+0.2781*('Used data'!U143-80)-0.2343)/80,1.4)))</f>
        <v/>
      </c>
      <c r="AC143" s="6"/>
      <c r="AD143" s="7" t="str">
        <f>IF('Used data'!I143="No","",EXP(-10.0958)*POWER(H143,0.8138))</f>
        <v/>
      </c>
      <c r="AE143" s="7" t="str">
        <f>IF('Used data'!I143="No","",EXP(-9.9896)*POWER(H143,0.8381))</f>
        <v/>
      </c>
      <c r="AF143" s="7" t="str">
        <f>IF('Used data'!I143="No","",EXP(-12.5826)*POWER(H143,1.148))</f>
        <v/>
      </c>
      <c r="AG143" s="7" t="str">
        <f>IF('Used data'!I143="No","",EXP(-11.3408)*POWER(H143,0.7373))</f>
        <v/>
      </c>
      <c r="AH143" s="7" t="str">
        <f>IF('Used data'!I143="No","",EXP(-10.8985)*POWER(H143,0.841))</f>
        <v/>
      </c>
      <c r="AI143" s="7" t="str">
        <f>IF('Used data'!I143="No","",EXP(-12.4273)*POWER(H143,1.0197))</f>
        <v/>
      </c>
      <c r="AJ143" s="9" t="str">
        <f>IF('Used data'!I143="No","",SUM(AD143:AE143)*740934+AG143*29492829+AH143*4654307+AI143*608667)</f>
        <v/>
      </c>
    </row>
    <row r="144" spans="1:36" x14ac:dyDescent="0.3">
      <c r="A144" s="4" t="str">
        <f>IF('Input data'!A150="","",'Input data'!A150)</f>
        <v/>
      </c>
      <c r="B144" s="4" t="str">
        <f>IF('Input data'!B150="","",'Input data'!B150)</f>
        <v/>
      </c>
      <c r="C144" s="4" t="str">
        <f>IF('Input data'!C150="","",'Input data'!C150)</f>
        <v/>
      </c>
      <c r="D144" s="4" t="str">
        <f>IF('Input data'!D150="","",'Input data'!D150)</f>
        <v/>
      </c>
      <c r="E144" s="4" t="str">
        <f>IF('Input data'!E150="","",'Input data'!E150)</f>
        <v/>
      </c>
      <c r="F144" s="4" t="str">
        <f>IF('Input data'!F150="","",'Input data'!F150)</f>
        <v/>
      </c>
      <c r="G144" s="20" t="str">
        <f>IF('Input data'!G150=0,"",'Input data'!G150)</f>
        <v/>
      </c>
      <c r="H144" s="9" t="str">
        <f>IF('Input data'!H150="","",'Input data'!H150)</f>
        <v/>
      </c>
      <c r="I144" s="6" t="str">
        <f>IF('Used data'!I144="No","",IF('Used data'!L144&lt;10,1.1-'Used data'!L144*0.01,IF('Used data'!L144&lt;120,POWER(1.003,'Used data'!L144)/POWER(1.003,10),1.4)))</f>
        <v/>
      </c>
      <c r="J144" s="6" t="str">
        <f>IF('Used data'!I144="No","",IF('Used data'!M144&gt;9,1.41,IF('Used data'!M144&lt;2,0.96+'Used data'!M144*0.02,POWER(1.05,'Used data'!M144)/POWER(1.05,2))))</f>
        <v/>
      </c>
      <c r="K144" s="6" t="str">
        <f>IF('Used data'!I144="No","",IF('Used data'!M144&gt;9,1.15,IF('Used data'!M144&lt;2,0.98+'Used data'!M144*0.01,POWER(1.02,'Used data'!M144)/POWER(1.02,2))))</f>
        <v/>
      </c>
      <c r="L144" s="6" t="str">
        <f>IF('Used data'!I144="No","",IF('Used data'!N144="Partly",0.9,IF('Used data'!N144="Yes",0.75,1)))</f>
        <v/>
      </c>
      <c r="M144" s="6" t="str">
        <f>IF('Used data'!I144="No","",IF('Used data'!N144="Partly",0.97,IF('Used data'!N144="Yes",0.95,1)))</f>
        <v/>
      </c>
      <c r="N144" s="6" t="str">
        <f>IF('Used data'!I144="No","",IF('Used data'!O144&gt;4.25,1.06,IF('Used data'!O144&lt;3.75,1.84-'Used data'!O144*0.24,0.04+'Used data'!O144*0.24)))</f>
        <v/>
      </c>
      <c r="O144" s="6" t="str">
        <f>IF('Used data'!I144="No","",IF('Used data'!P144&gt;1.99,0.81,IF('Used data'!P144&lt;0.2,1.12,1.05-'Used data'!P144*0.1)))</f>
        <v/>
      </c>
      <c r="P144" s="6" t="str">
        <f>IF('Used data'!I144="No","",IF('Used data'!Q144&gt;3,0.96,IF('Used data'!Q144&lt;2,1.12-0.06*'Used data'!Q144,1.08-0.04*'Used data'!Q144)))</f>
        <v/>
      </c>
      <c r="Q144" s="6" t="str">
        <f>IF('Used data'!I144="No","",IF('Used data'!R144="Yes",0.91,1))</f>
        <v/>
      </c>
      <c r="R144" s="6" t="str">
        <f>IF('Used data'!I144="No","",IF('Used data'!R144="Yes",0.96,1))</f>
        <v/>
      </c>
      <c r="S144" s="6" t="str">
        <f>IF('Used data'!I144="No","",IF('Used data'!R144="Yes",0.82,1))</f>
        <v/>
      </c>
      <c r="T144" s="6" t="str">
        <f>IF('Used data'!I144="No","",IF('Used data'!R144="Yes",0.9,1))</f>
        <v/>
      </c>
      <c r="U144" s="6" t="str">
        <f>IF('Used data'!I144="No","",IF('Used data'!R144="Yes",0.93,1))</f>
        <v/>
      </c>
      <c r="V144" s="6" t="str">
        <f>IF('Used data'!I144="No","",IF('Used data'!S144="Yes",0.85,1))</f>
        <v/>
      </c>
      <c r="W144" s="6" t="str">
        <f>IF('Used data'!I144="No","",IF('Used data'!T144&gt;5,1.4,1+0.08*'Used data'!T144))</f>
        <v/>
      </c>
      <c r="X144" s="6" t="str">
        <f>IF('Used data'!I144="No","",IF('Used data'!U144=80,1,POWER((80-0.0058*('Used data'!U144-80)^2+0.2781*('Used data'!U144-80)-0.2343)/80,1.6)))</f>
        <v/>
      </c>
      <c r="Y144" s="6" t="str">
        <f>IF('Used data'!I144="No","",IF('Used data'!U144=80,1,POWER((80-0.0058*('Used data'!U144-80)^2+0.2781*('Used data'!U144-80)-0.2343)/80,1.5)))</f>
        <v/>
      </c>
      <c r="Z144" s="6" t="str">
        <f>IF('Used data'!I144="No","",IF('Used data'!U144=80,1,POWER((80-0.0058*('Used data'!U144-80)^2+0.2781*('Used data'!U144-80)-0.2343)/80,4.6)))</f>
        <v/>
      </c>
      <c r="AA144" s="6" t="str">
        <f>IF('Used data'!I144="No","",IF('Used data'!U144=80,1,POWER((80-0.0058*('Used data'!U144-80)^2+0.2781*('Used data'!U144-80)-0.2343)/80,3.5)))</f>
        <v/>
      </c>
      <c r="AB144" s="6" t="str">
        <f>IF('Used data'!I144="No","",IF('Used data'!U144=80,1,POWER((80-0.0058*('Used data'!U144-80)^2+0.2781*('Used data'!U144-80)-0.2343)/80,1.4)))</f>
        <v/>
      </c>
      <c r="AC144" s="6"/>
      <c r="AD144" s="7" t="str">
        <f>IF('Used data'!I144="No","",EXP(-10.0958)*POWER(H144,0.8138))</f>
        <v/>
      </c>
      <c r="AE144" s="7" t="str">
        <f>IF('Used data'!I144="No","",EXP(-9.9896)*POWER(H144,0.8381))</f>
        <v/>
      </c>
      <c r="AF144" s="7" t="str">
        <f>IF('Used data'!I144="No","",EXP(-12.5826)*POWER(H144,1.148))</f>
        <v/>
      </c>
      <c r="AG144" s="7" t="str">
        <f>IF('Used data'!I144="No","",EXP(-11.3408)*POWER(H144,0.7373))</f>
        <v/>
      </c>
      <c r="AH144" s="7" t="str">
        <f>IF('Used data'!I144="No","",EXP(-10.8985)*POWER(H144,0.841))</f>
        <v/>
      </c>
      <c r="AI144" s="7" t="str">
        <f>IF('Used data'!I144="No","",EXP(-12.4273)*POWER(H144,1.0197))</f>
        <v/>
      </c>
      <c r="AJ144" s="9" t="str">
        <f>IF('Used data'!I144="No","",SUM(AD144:AE144)*740934+AG144*29492829+AH144*4654307+AI144*608667)</f>
        <v/>
      </c>
    </row>
    <row r="145" spans="1:36" x14ac:dyDescent="0.3">
      <c r="A145" s="4" t="str">
        <f>IF('Input data'!A151="","",'Input data'!A151)</f>
        <v/>
      </c>
      <c r="B145" s="4" t="str">
        <f>IF('Input data'!B151="","",'Input data'!B151)</f>
        <v/>
      </c>
      <c r="C145" s="4" t="str">
        <f>IF('Input data'!C151="","",'Input data'!C151)</f>
        <v/>
      </c>
      <c r="D145" s="4" t="str">
        <f>IF('Input data'!D151="","",'Input data'!D151)</f>
        <v/>
      </c>
      <c r="E145" s="4" t="str">
        <f>IF('Input data'!E151="","",'Input data'!E151)</f>
        <v/>
      </c>
      <c r="F145" s="4" t="str">
        <f>IF('Input data'!F151="","",'Input data'!F151)</f>
        <v/>
      </c>
      <c r="G145" s="20" t="str">
        <f>IF('Input data'!G151=0,"",'Input data'!G151)</f>
        <v/>
      </c>
      <c r="H145" s="9" t="str">
        <f>IF('Input data'!H151="","",'Input data'!H151)</f>
        <v/>
      </c>
      <c r="I145" s="6" t="str">
        <f>IF('Used data'!I145="No","",IF('Used data'!L145&lt;10,1.1-'Used data'!L145*0.01,IF('Used data'!L145&lt;120,POWER(1.003,'Used data'!L145)/POWER(1.003,10),1.4)))</f>
        <v/>
      </c>
      <c r="J145" s="6" t="str">
        <f>IF('Used data'!I145="No","",IF('Used data'!M145&gt;9,1.41,IF('Used data'!M145&lt;2,0.96+'Used data'!M145*0.02,POWER(1.05,'Used data'!M145)/POWER(1.05,2))))</f>
        <v/>
      </c>
      <c r="K145" s="6" t="str">
        <f>IF('Used data'!I145="No","",IF('Used data'!M145&gt;9,1.15,IF('Used data'!M145&lt;2,0.98+'Used data'!M145*0.01,POWER(1.02,'Used data'!M145)/POWER(1.02,2))))</f>
        <v/>
      </c>
      <c r="L145" s="6" t="str">
        <f>IF('Used data'!I145="No","",IF('Used data'!N145="Partly",0.9,IF('Used data'!N145="Yes",0.75,1)))</f>
        <v/>
      </c>
      <c r="M145" s="6" t="str">
        <f>IF('Used data'!I145="No","",IF('Used data'!N145="Partly",0.97,IF('Used data'!N145="Yes",0.95,1)))</f>
        <v/>
      </c>
      <c r="N145" s="6" t="str">
        <f>IF('Used data'!I145="No","",IF('Used data'!O145&gt;4.25,1.06,IF('Used data'!O145&lt;3.75,1.84-'Used data'!O145*0.24,0.04+'Used data'!O145*0.24)))</f>
        <v/>
      </c>
      <c r="O145" s="6" t="str">
        <f>IF('Used data'!I145="No","",IF('Used data'!P145&gt;1.99,0.81,IF('Used data'!P145&lt;0.2,1.12,1.05-'Used data'!P145*0.1)))</f>
        <v/>
      </c>
      <c r="P145" s="6" t="str">
        <f>IF('Used data'!I145="No","",IF('Used data'!Q145&gt;3,0.96,IF('Used data'!Q145&lt;2,1.12-0.06*'Used data'!Q145,1.08-0.04*'Used data'!Q145)))</f>
        <v/>
      </c>
      <c r="Q145" s="6" t="str">
        <f>IF('Used data'!I145="No","",IF('Used data'!R145="Yes",0.91,1))</f>
        <v/>
      </c>
      <c r="R145" s="6" t="str">
        <f>IF('Used data'!I145="No","",IF('Used data'!R145="Yes",0.96,1))</f>
        <v/>
      </c>
      <c r="S145" s="6" t="str">
        <f>IF('Used data'!I145="No","",IF('Used data'!R145="Yes",0.82,1))</f>
        <v/>
      </c>
      <c r="T145" s="6" t="str">
        <f>IF('Used data'!I145="No","",IF('Used data'!R145="Yes",0.9,1))</f>
        <v/>
      </c>
      <c r="U145" s="6" t="str">
        <f>IF('Used data'!I145="No","",IF('Used data'!R145="Yes",0.93,1))</f>
        <v/>
      </c>
      <c r="V145" s="6" t="str">
        <f>IF('Used data'!I145="No","",IF('Used data'!S145="Yes",0.85,1))</f>
        <v/>
      </c>
      <c r="W145" s="6" t="str">
        <f>IF('Used data'!I145="No","",IF('Used data'!T145&gt;5,1.4,1+0.08*'Used data'!T145))</f>
        <v/>
      </c>
      <c r="X145" s="6" t="str">
        <f>IF('Used data'!I145="No","",IF('Used data'!U145=80,1,POWER((80-0.0058*('Used data'!U145-80)^2+0.2781*('Used data'!U145-80)-0.2343)/80,1.6)))</f>
        <v/>
      </c>
      <c r="Y145" s="6" t="str">
        <f>IF('Used data'!I145="No","",IF('Used data'!U145=80,1,POWER((80-0.0058*('Used data'!U145-80)^2+0.2781*('Used data'!U145-80)-0.2343)/80,1.5)))</f>
        <v/>
      </c>
      <c r="Z145" s="6" t="str">
        <f>IF('Used data'!I145="No","",IF('Used data'!U145=80,1,POWER((80-0.0058*('Used data'!U145-80)^2+0.2781*('Used data'!U145-80)-0.2343)/80,4.6)))</f>
        <v/>
      </c>
      <c r="AA145" s="6" t="str">
        <f>IF('Used data'!I145="No","",IF('Used data'!U145=80,1,POWER((80-0.0058*('Used data'!U145-80)^2+0.2781*('Used data'!U145-80)-0.2343)/80,3.5)))</f>
        <v/>
      </c>
      <c r="AB145" s="6" t="str">
        <f>IF('Used data'!I145="No","",IF('Used data'!U145=80,1,POWER((80-0.0058*('Used data'!U145-80)^2+0.2781*('Used data'!U145-80)-0.2343)/80,1.4)))</f>
        <v/>
      </c>
      <c r="AC145" s="6"/>
      <c r="AD145" s="7" t="str">
        <f>IF('Used data'!I145="No","",EXP(-10.0958)*POWER(H145,0.8138))</f>
        <v/>
      </c>
      <c r="AE145" s="7" t="str">
        <f>IF('Used data'!I145="No","",EXP(-9.9896)*POWER(H145,0.8381))</f>
        <v/>
      </c>
      <c r="AF145" s="7" t="str">
        <f>IF('Used data'!I145="No","",EXP(-12.5826)*POWER(H145,1.148))</f>
        <v/>
      </c>
      <c r="AG145" s="7" t="str">
        <f>IF('Used data'!I145="No","",EXP(-11.3408)*POWER(H145,0.7373))</f>
        <v/>
      </c>
      <c r="AH145" s="7" t="str">
        <f>IF('Used data'!I145="No","",EXP(-10.8985)*POWER(H145,0.841))</f>
        <v/>
      </c>
      <c r="AI145" s="7" t="str">
        <f>IF('Used data'!I145="No","",EXP(-12.4273)*POWER(H145,1.0197))</f>
        <v/>
      </c>
      <c r="AJ145" s="9" t="str">
        <f>IF('Used data'!I145="No","",SUM(AD145:AE145)*740934+AG145*29492829+AH145*4654307+AI145*608667)</f>
        <v/>
      </c>
    </row>
    <row r="146" spans="1:36" x14ac:dyDescent="0.3">
      <c r="A146" s="4" t="str">
        <f>IF('Input data'!A152="","",'Input data'!A152)</f>
        <v/>
      </c>
      <c r="B146" s="4" t="str">
        <f>IF('Input data'!B152="","",'Input data'!B152)</f>
        <v/>
      </c>
      <c r="C146" s="4" t="str">
        <f>IF('Input data'!C152="","",'Input data'!C152)</f>
        <v/>
      </c>
      <c r="D146" s="4" t="str">
        <f>IF('Input data'!D152="","",'Input data'!D152)</f>
        <v/>
      </c>
      <c r="E146" s="4" t="str">
        <f>IF('Input data'!E152="","",'Input data'!E152)</f>
        <v/>
      </c>
      <c r="F146" s="4" t="str">
        <f>IF('Input data'!F152="","",'Input data'!F152)</f>
        <v/>
      </c>
      <c r="G146" s="20" t="str">
        <f>IF('Input data'!G152=0,"",'Input data'!G152)</f>
        <v/>
      </c>
      <c r="H146" s="9" t="str">
        <f>IF('Input data'!H152="","",'Input data'!H152)</f>
        <v/>
      </c>
      <c r="I146" s="6" t="str">
        <f>IF('Used data'!I146="No","",IF('Used data'!L146&lt;10,1.1-'Used data'!L146*0.01,IF('Used data'!L146&lt;120,POWER(1.003,'Used data'!L146)/POWER(1.003,10),1.4)))</f>
        <v/>
      </c>
      <c r="J146" s="6" t="str">
        <f>IF('Used data'!I146="No","",IF('Used data'!M146&gt;9,1.41,IF('Used data'!M146&lt;2,0.96+'Used data'!M146*0.02,POWER(1.05,'Used data'!M146)/POWER(1.05,2))))</f>
        <v/>
      </c>
      <c r="K146" s="6" t="str">
        <f>IF('Used data'!I146="No","",IF('Used data'!M146&gt;9,1.15,IF('Used data'!M146&lt;2,0.98+'Used data'!M146*0.01,POWER(1.02,'Used data'!M146)/POWER(1.02,2))))</f>
        <v/>
      </c>
      <c r="L146" s="6" t="str">
        <f>IF('Used data'!I146="No","",IF('Used data'!N146="Partly",0.9,IF('Used data'!N146="Yes",0.75,1)))</f>
        <v/>
      </c>
      <c r="M146" s="6" t="str">
        <f>IF('Used data'!I146="No","",IF('Used data'!N146="Partly",0.97,IF('Used data'!N146="Yes",0.95,1)))</f>
        <v/>
      </c>
      <c r="N146" s="6" t="str">
        <f>IF('Used data'!I146="No","",IF('Used data'!O146&gt;4.25,1.06,IF('Used data'!O146&lt;3.75,1.84-'Used data'!O146*0.24,0.04+'Used data'!O146*0.24)))</f>
        <v/>
      </c>
      <c r="O146" s="6" t="str">
        <f>IF('Used data'!I146="No","",IF('Used data'!P146&gt;1.99,0.81,IF('Used data'!P146&lt;0.2,1.12,1.05-'Used data'!P146*0.1)))</f>
        <v/>
      </c>
      <c r="P146" s="6" t="str">
        <f>IF('Used data'!I146="No","",IF('Used data'!Q146&gt;3,0.96,IF('Used data'!Q146&lt;2,1.12-0.06*'Used data'!Q146,1.08-0.04*'Used data'!Q146)))</f>
        <v/>
      </c>
      <c r="Q146" s="6" t="str">
        <f>IF('Used data'!I146="No","",IF('Used data'!R146="Yes",0.91,1))</f>
        <v/>
      </c>
      <c r="R146" s="6" t="str">
        <f>IF('Used data'!I146="No","",IF('Used data'!R146="Yes",0.96,1))</f>
        <v/>
      </c>
      <c r="S146" s="6" t="str">
        <f>IF('Used data'!I146="No","",IF('Used data'!R146="Yes",0.82,1))</f>
        <v/>
      </c>
      <c r="T146" s="6" t="str">
        <f>IF('Used data'!I146="No","",IF('Used data'!R146="Yes",0.9,1))</f>
        <v/>
      </c>
      <c r="U146" s="6" t="str">
        <f>IF('Used data'!I146="No","",IF('Used data'!R146="Yes",0.93,1))</f>
        <v/>
      </c>
      <c r="V146" s="6" t="str">
        <f>IF('Used data'!I146="No","",IF('Used data'!S146="Yes",0.85,1))</f>
        <v/>
      </c>
      <c r="W146" s="6" t="str">
        <f>IF('Used data'!I146="No","",IF('Used data'!T146&gt;5,1.4,1+0.08*'Used data'!T146))</f>
        <v/>
      </c>
      <c r="X146" s="6" t="str">
        <f>IF('Used data'!I146="No","",IF('Used data'!U146=80,1,POWER((80-0.0058*('Used data'!U146-80)^2+0.2781*('Used data'!U146-80)-0.2343)/80,1.6)))</f>
        <v/>
      </c>
      <c r="Y146" s="6" t="str">
        <f>IF('Used data'!I146="No","",IF('Used data'!U146=80,1,POWER((80-0.0058*('Used data'!U146-80)^2+0.2781*('Used data'!U146-80)-0.2343)/80,1.5)))</f>
        <v/>
      </c>
      <c r="Z146" s="6" t="str">
        <f>IF('Used data'!I146="No","",IF('Used data'!U146=80,1,POWER((80-0.0058*('Used data'!U146-80)^2+0.2781*('Used data'!U146-80)-0.2343)/80,4.6)))</f>
        <v/>
      </c>
      <c r="AA146" s="6" t="str">
        <f>IF('Used data'!I146="No","",IF('Used data'!U146=80,1,POWER((80-0.0058*('Used data'!U146-80)^2+0.2781*('Used data'!U146-80)-0.2343)/80,3.5)))</f>
        <v/>
      </c>
      <c r="AB146" s="6" t="str">
        <f>IF('Used data'!I146="No","",IF('Used data'!U146=80,1,POWER((80-0.0058*('Used data'!U146-80)^2+0.2781*('Used data'!U146-80)-0.2343)/80,1.4)))</f>
        <v/>
      </c>
      <c r="AC146" s="6"/>
      <c r="AD146" s="7" t="str">
        <f>IF('Used data'!I146="No","",EXP(-10.0958)*POWER(H146,0.8138))</f>
        <v/>
      </c>
      <c r="AE146" s="7" t="str">
        <f>IF('Used data'!I146="No","",EXP(-9.9896)*POWER(H146,0.8381))</f>
        <v/>
      </c>
      <c r="AF146" s="7" t="str">
        <f>IF('Used data'!I146="No","",EXP(-12.5826)*POWER(H146,1.148))</f>
        <v/>
      </c>
      <c r="AG146" s="7" t="str">
        <f>IF('Used data'!I146="No","",EXP(-11.3408)*POWER(H146,0.7373))</f>
        <v/>
      </c>
      <c r="AH146" s="7" t="str">
        <f>IF('Used data'!I146="No","",EXP(-10.8985)*POWER(H146,0.841))</f>
        <v/>
      </c>
      <c r="AI146" s="7" t="str">
        <f>IF('Used data'!I146="No","",EXP(-12.4273)*POWER(H146,1.0197))</f>
        <v/>
      </c>
      <c r="AJ146" s="9" t="str">
        <f>IF('Used data'!I146="No","",SUM(AD146:AE146)*740934+AG146*29492829+AH146*4654307+AI146*608667)</f>
        <v/>
      </c>
    </row>
    <row r="147" spans="1:36" x14ac:dyDescent="0.3">
      <c r="A147" s="4" t="str">
        <f>IF('Input data'!A153="","",'Input data'!A153)</f>
        <v/>
      </c>
      <c r="B147" s="4" t="str">
        <f>IF('Input data'!B153="","",'Input data'!B153)</f>
        <v/>
      </c>
      <c r="C147" s="4" t="str">
        <f>IF('Input data'!C153="","",'Input data'!C153)</f>
        <v/>
      </c>
      <c r="D147" s="4" t="str">
        <f>IF('Input data'!D153="","",'Input data'!D153)</f>
        <v/>
      </c>
      <c r="E147" s="4" t="str">
        <f>IF('Input data'!E153="","",'Input data'!E153)</f>
        <v/>
      </c>
      <c r="F147" s="4" t="str">
        <f>IF('Input data'!F153="","",'Input data'!F153)</f>
        <v/>
      </c>
      <c r="G147" s="20" t="str">
        <f>IF('Input data'!G153=0,"",'Input data'!G153)</f>
        <v/>
      </c>
      <c r="H147" s="9" t="str">
        <f>IF('Input data'!H153="","",'Input data'!H153)</f>
        <v/>
      </c>
      <c r="I147" s="6" t="str">
        <f>IF('Used data'!I147="No","",IF('Used data'!L147&lt;10,1.1-'Used data'!L147*0.01,IF('Used data'!L147&lt;120,POWER(1.003,'Used data'!L147)/POWER(1.003,10),1.4)))</f>
        <v/>
      </c>
      <c r="J147" s="6" t="str">
        <f>IF('Used data'!I147="No","",IF('Used data'!M147&gt;9,1.41,IF('Used data'!M147&lt;2,0.96+'Used data'!M147*0.02,POWER(1.05,'Used data'!M147)/POWER(1.05,2))))</f>
        <v/>
      </c>
      <c r="K147" s="6" t="str">
        <f>IF('Used data'!I147="No","",IF('Used data'!M147&gt;9,1.15,IF('Used data'!M147&lt;2,0.98+'Used data'!M147*0.01,POWER(1.02,'Used data'!M147)/POWER(1.02,2))))</f>
        <v/>
      </c>
      <c r="L147" s="6" t="str">
        <f>IF('Used data'!I147="No","",IF('Used data'!N147="Partly",0.9,IF('Used data'!N147="Yes",0.75,1)))</f>
        <v/>
      </c>
      <c r="M147" s="6" t="str">
        <f>IF('Used data'!I147="No","",IF('Used data'!N147="Partly",0.97,IF('Used data'!N147="Yes",0.95,1)))</f>
        <v/>
      </c>
      <c r="N147" s="6" t="str">
        <f>IF('Used data'!I147="No","",IF('Used data'!O147&gt;4.25,1.06,IF('Used data'!O147&lt;3.75,1.84-'Used data'!O147*0.24,0.04+'Used data'!O147*0.24)))</f>
        <v/>
      </c>
      <c r="O147" s="6" t="str">
        <f>IF('Used data'!I147="No","",IF('Used data'!P147&gt;1.99,0.81,IF('Used data'!P147&lt;0.2,1.12,1.05-'Used data'!P147*0.1)))</f>
        <v/>
      </c>
      <c r="P147" s="6" t="str">
        <f>IF('Used data'!I147="No","",IF('Used data'!Q147&gt;3,0.96,IF('Used data'!Q147&lt;2,1.12-0.06*'Used data'!Q147,1.08-0.04*'Used data'!Q147)))</f>
        <v/>
      </c>
      <c r="Q147" s="6" t="str">
        <f>IF('Used data'!I147="No","",IF('Used data'!R147="Yes",0.91,1))</f>
        <v/>
      </c>
      <c r="R147" s="6" t="str">
        <f>IF('Used data'!I147="No","",IF('Used data'!R147="Yes",0.96,1))</f>
        <v/>
      </c>
      <c r="S147" s="6" t="str">
        <f>IF('Used data'!I147="No","",IF('Used data'!R147="Yes",0.82,1))</f>
        <v/>
      </c>
      <c r="T147" s="6" t="str">
        <f>IF('Used data'!I147="No","",IF('Used data'!R147="Yes",0.9,1))</f>
        <v/>
      </c>
      <c r="U147" s="6" t="str">
        <f>IF('Used data'!I147="No","",IF('Used data'!R147="Yes",0.93,1))</f>
        <v/>
      </c>
      <c r="V147" s="6" t="str">
        <f>IF('Used data'!I147="No","",IF('Used data'!S147="Yes",0.85,1))</f>
        <v/>
      </c>
      <c r="W147" s="6" t="str">
        <f>IF('Used data'!I147="No","",IF('Used data'!T147&gt;5,1.4,1+0.08*'Used data'!T147))</f>
        <v/>
      </c>
      <c r="X147" s="6" t="str">
        <f>IF('Used data'!I147="No","",IF('Used data'!U147=80,1,POWER((80-0.0058*('Used data'!U147-80)^2+0.2781*('Used data'!U147-80)-0.2343)/80,1.6)))</f>
        <v/>
      </c>
      <c r="Y147" s="6" t="str">
        <f>IF('Used data'!I147="No","",IF('Used data'!U147=80,1,POWER((80-0.0058*('Used data'!U147-80)^2+0.2781*('Used data'!U147-80)-0.2343)/80,1.5)))</f>
        <v/>
      </c>
      <c r="Z147" s="6" t="str">
        <f>IF('Used data'!I147="No","",IF('Used data'!U147=80,1,POWER((80-0.0058*('Used data'!U147-80)^2+0.2781*('Used data'!U147-80)-0.2343)/80,4.6)))</f>
        <v/>
      </c>
      <c r="AA147" s="6" t="str">
        <f>IF('Used data'!I147="No","",IF('Used data'!U147=80,1,POWER((80-0.0058*('Used data'!U147-80)^2+0.2781*('Used data'!U147-80)-0.2343)/80,3.5)))</f>
        <v/>
      </c>
      <c r="AB147" s="6" t="str">
        <f>IF('Used data'!I147="No","",IF('Used data'!U147=80,1,POWER((80-0.0058*('Used data'!U147-80)^2+0.2781*('Used data'!U147-80)-0.2343)/80,1.4)))</f>
        <v/>
      </c>
      <c r="AC147" s="6"/>
      <c r="AD147" s="7" t="str">
        <f>IF('Used data'!I147="No","",EXP(-10.0958)*POWER(H147,0.8138))</f>
        <v/>
      </c>
      <c r="AE147" s="7" t="str">
        <f>IF('Used data'!I147="No","",EXP(-9.9896)*POWER(H147,0.8381))</f>
        <v/>
      </c>
      <c r="AF147" s="7" t="str">
        <f>IF('Used data'!I147="No","",EXP(-12.5826)*POWER(H147,1.148))</f>
        <v/>
      </c>
      <c r="AG147" s="7" t="str">
        <f>IF('Used data'!I147="No","",EXP(-11.3408)*POWER(H147,0.7373))</f>
        <v/>
      </c>
      <c r="AH147" s="7" t="str">
        <f>IF('Used data'!I147="No","",EXP(-10.8985)*POWER(H147,0.841))</f>
        <v/>
      </c>
      <c r="AI147" s="7" t="str">
        <f>IF('Used data'!I147="No","",EXP(-12.4273)*POWER(H147,1.0197))</f>
        <v/>
      </c>
      <c r="AJ147" s="9" t="str">
        <f>IF('Used data'!I147="No","",SUM(AD147:AE147)*740934+AG147*29492829+AH147*4654307+AI147*608667)</f>
        <v/>
      </c>
    </row>
    <row r="148" spans="1:36" x14ac:dyDescent="0.3">
      <c r="A148" s="4" t="str">
        <f>IF('Input data'!A154="","",'Input data'!A154)</f>
        <v/>
      </c>
      <c r="B148" s="4" t="str">
        <f>IF('Input data'!B154="","",'Input data'!B154)</f>
        <v/>
      </c>
      <c r="C148" s="4" t="str">
        <f>IF('Input data'!C154="","",'Input data'!C154)</f>
        <v/>
      </c>
      <c r="D148" s="4" t="str">
        <f>IF('Input data'!D154="","",'Input data'!D154)</f>
        <v/>
      </c>
      <c r="E148" s="4" t="str">
        <f>IF('Input data'!E154="","",'Input data'!E154)</f>
        <v/>
      </c>
      <c r="F148" s="4" t="str">
        <f>IF('Input data'!F154="","",'Input data'!F154)</f>
        <v/>
      </c>
      <c r="G148" s="20" t="str">
        <f>IF('Input data'!G154=0,"",'Input data'!G154)</f>
        <v/>
      </c>
      <c r="H148" s="9" t="str">
        <f>IF('Input data'!H154="","",'Input data'!H154)</f>
        <v/>
      </c>
      <c r="I148" s="6" t="str">
        <f>IF('Used data'!I148="No","",IF('Used data'!L148&lt;10,1.1-'Used data'!L148*0.01,IF('Used data'!L148&lt;120,POWER(1.003,'Used data'!L148)/POWER(1.003,10),1.4)))</f>
        <v/>
      </c>
      <c r="J148" s="6" t="str">
        <f>IF('Used data'!I148="No","",IF('Used data'!M148&gt;9,1.41,IF('Used data'!M148&lt;2,0.96+'Used data'!M148*0.02,POWER(1.05,'Used data'!M148)/POWER(1.05,2))))</f>
        <v/>
      </c>
      <c r="K148" s="6" t="str">
        <f>IF('Used data'!I148="No","",IF('Used data'!M148&gt;9,1.15,IF('Used data'!M148&lt;2,0.98+'Used data'!M148*0.01,POWER(1.02,'Used data'!M148)/POWER(1.02,2))))</f>
        <v/>
      </c>
      <c r="L148" s="6" t="str">
        <f>IF('Used data'!I148="No","",IF('Used data'!N148="Partly",0.9,IF('Used data'!N148="Yes",0.75,1)))</f>
        <v/>
      </c>
      <c r="M148" s="6" t="str">
        <f>IF('Used data'!I148="No","",IF('Used data'!N148="Partly",0.97,IF('Used data'!N148="Yes",0.95,1)))</f>
        <v/>
      </c>
      <c r="N148" s="6" t="str">
        <f>IF('Used data'!I148="No","",IF('Used data'!O148&gt;4.25,1.06,IF('Used data'!O148&lt;3.75,1.84-'Used data'!O148*0.24,0.04+'Used data'!O148*0.24)))</f>
        <v/>
      </c>
      <c r="O148" s="6" t="str">
        <f>IF('Used data'!I148="No","",IF('Used data'!P148&gt;1.99,0.81,IF('Used data'!P148&lt;0.2,1.12,1.05-'Used data'!P148*0.1)))</f>
        <v/>
      </c>
      <c r="P148" s="6" t="str">
        <f>IF('Used data'!I148="No","",IF('Used data'!Q148&gt;3,0.96,IF('Used data'!Q148&lt;2,1.12-0.06*'Used data'!Q148,1.08-0.04*'Used data'!Q148)))</f>
        <v/>
      </c>
      <c r="Q148" s="6" t="str">
        <f>IF('Used data'!I148="No","",IF('Used data'!R148="Yes",0.91,1))</f>
        <v/>
      </c>
      <c r="R148" s="6" t="str">
        <f>IF('Used data'!I148="No","",IF('Used data'!R148="Yes",0.96,1))</f>
        <v/>
      </c>
      <c r="S148" s="6" t="str">
        <f>IF('Used data'!I148="No","",IF('Used data'!R148="Yes",0.82,1))</f>
        <v/>
      </c>
      <c r="T148" s="6" t="str">
        <f>IF('Used data'!I148="No","",IF('Used data'!R148="Yes",0.9,1))</f>
        <v/>
      </c>
      <c r="U148" s="6" t="str">
        <f>IF('Used data'!I148="No","",IF('Used data'!R148="Yes",0.93,1))</f>
        <v/>
      </c>
      <c r="V148" s="6" t="str">
        <f>IF('Used data'!I148="No","",IF('Used data'!S148="Yes",0.85,1))</f>
        <v/>
      </c>
      <c r="W148" s="6" t="str">
        <f>IF('Used data'!I148="No","",IF('Used data'!T148&gt;5,1.4,1+0.08*'Used data'!T148))</f>
        <v/>
      </c>
      <c r="X148" s="6" t="str">
        <f>IF('Used data'!I148="No","",IF('Used data'!U148=80,1,POWER((80-0.0058*('Used data'!U148-80)^2+0.2781*('Used data'!U148-80)-0.2343)/80,1.6)))</f>
        <v/>
      </c>
      <c r="Y148" s="6" t="str">
        <f>IF('Used data'!I148="No","",IF('Used data'!U148=80,1,POWER((80-0.0058*('Used data'!U148-80)^2+0.2781*('Used data'!U148-80)-0.2343)/80,1.5)))</f>
        <v/>
      </c>
      <c r="Z148" s="6" t="str">
        <f>IF('Used data'!I148="No","",IF('Used data'!U148=80,1,POWER((80-0.0058*('Used data'!U148-80)^2+0.2781*('Used data'!U148-80)-0.2343)/80,4.6)))</f>
        <v/>
      </c>
      <c r="AA148" s="6" t="str">
        <f>IF('Used data'!I148="No","",IF('Used data'!U148=80,1,POWER((80-0.0058*('Used data'!U148-80)^2+0.2781*('Used data'!U148-80)-0.2343)/80,3.5)))</f>
        <v/>
      </c>
      <c r="AB148" s="6" t="str">
        <f>IF('Used data'!I148="No","",IF('Used data'!U148=80,1,POWER((80-0.0058*('Used data'!U148-80)^2+0.2781*('Used data'!U148-80)-0.2343)/80,1.4)))</f>
        <v/>
      </c>
      <c r="AC148" s="6"/>
      <c r="AD148" s="7" t="str">
        <f>IF('Used data'!I148="No","",EXP(-10.0958)*POWER(H148,0.8138))</f>
        <v/>
      </c>
      <c r="AE148" s="7" t="str">
        <f>IF('Used data'!I148="No","",EXP(-9.9896)*POWER(H148,0.8381))</f>
        <v/>
      </c>
      <c r="AF148" s="7" t="str">
        <f>IF('Used data'!I148="No","",EXP(-12.5826)*POWER(H148,1.148))</f>
        <v/>
      </c>
      <c r="AG148" s="7" t="str">
        <f>IF('Used data'!I148="No","",EXP(-11.3408)*POWER(H148,0.7373))</f>
        <v/>
      </c>
      <c r="AH148" s="7" t="str">
        <f>IF('Used data'!I148="No","",EXP(-10.8985)*POWER(H148,0.841))</f>
        <v/>
      </c>
      <c r="AI148" s="7" t="str">
        <f>IF('Used data'!I148="No","",EXP(-12.4273)*POWER(H148,1.0197))</f>
        <v/>
      </c>
      <c r="AJ148" s="9" t="str">
        <f>IF('Used data'!I148="No","",SUM(AD148:AE148)*740934+AG148*29492829+AH148*4654307+AI148*608667)</f>
        <v/>
      </c>
    </row>
    <row r="149" spans="1:36" x14ac:dyDescent="0.3">
      <c r="A149" s="4" t="str">
        <f>IF('Input data'!A155="","",'Input data'!A155)</f>
        <v/>
      </c>
      <c r="B149" s="4" t="str">
        <f>IF('Input data'!B155="","",'Input data'!B155)</f>
        <v/>
      </c>
      <c r="C149" s="4" t="str">
        <f>IF('Input data'!C155="","",'Input data'!C155)</f>
        <v/>
      </c>
      <c r="D149" s="4" t="str">
        <f>IF('Input data'!D155="","",'Input data'!D155)</f>
        <v/>
      </c>
      <c r="E149" s="4" t="str">
        <f>IF('Input data'!E155="","",'Input data'!E155)</f>
        <v/>
      </c>
      <c r="F149" s="4" t="str">
        <f>IF('Input data'!F155="","",'Input data'!F155)</f>
        <v/>
      </c>
      <c r="G149" s="20" t="str">
        <f>IF('Input data'!G155=0,"",'Input data'!G155)</f>
        <v/>
      </c>
      <c r="H149" s="9" t="str">
        <f>IF('Input data'!H155="","",'Input data'!H155)</f>
        <v/>
      </c>
      <c r="I149" s="6" t="str">
        <f>IF('Used data'!I149="No","",IF('Used data'!L149&lt;10,1.1-'Used data'!L149*0.01,IF('Used data'!L149&lt;120,POWER(1.003,'Used data'!L149)/POWER(1.003,10),1.4)))</f>
        <v/>
      </c>
      <c r="J149" s="6" t="str">
        <f>IF('Used data'!I149="No","",IF('Used data'!M149&gt;9,1.41,IF('Used data'!M149&lt;2,0.96+'Used data'!M149*0.02,POWER(1.05,'Used data'!M149)/POWER(1.05,2))))</f>
        <v/>
      </c>
      <c r="K149" s="6" t="str">
        <f>IF('Used data'!I149="No","",IF('Used data'!M149&gt;9,1.15,IF('Used data'!M149&lt;2,0.98+'Used data'!M149*0.01,POWER(1.02,'Used data'!M149)/POWER(1.02,2))))</f>
        <v/>
      </c>
      <c r="L149" s="6" t="str">
        <f>IF('Used data'!I149="No","",IF('Used data'!N149="Partly",0.9,IF('Used data'!N149="Yes",0.75,1)))</f>
        <v/>
      </c>
      <c r="M149" s="6" t="str">
        <f>IF('Used data'!I149="No","",IF('Used data'!N149="Partly",0.97,IF('Used data'!N149="Yes",0.95,1)))</f>
        <v/>
      </c>
      <c r="N149" s="6" t="str">
        <f>IF('Used data'!I149="No","",IF('Used data'!O149&gt;4.25,1.06,IF('Used data'!O149&lt;3.75,1.84-'Used data'!O149*0.24,0.04+'Used data'!O149*0.24)))</f>
        <v/>
      </c>
      <c r="O149" s="6" t="str">
        <f>IF('Used data'!I149="No","",IF('Used data'!P149&gt;1.99,0.81,IF('Used data'!P149&lt;0.2,1.12,1.05-'Used data'!P149*0.1)))</f>
        <v/>
      </c>
      <c r="P149" s="6" t="str">
        <f>IF('Used data'!I149="No","",IF('Used data'!Q149&gt;3,0.96,IF('Used data'!Q149&lt;2,1.12-0.06*'Used data'!Q149,1.08-0.04*'Used data'!Q149)))</f>
        <v/>
      </c>
      <c r="Q149" s="6" t="str">
        <f>IF('Used data'!I149="No","",IF('Used data'!R149="Yes",0.91,1))</f>
        <v/>
      </c>
      <c r="R149" s="6" t="str">
        <f>IF('Used data'!I149="No","",IF('Used data'!R149="Yes",0.96,1))</f>
        <v/>
      </c>
      <c r="S149" s="6" t="str">
        <f>IF('Used data'!I149="No","",IF('Used data'!R149="Yes",0.82,1))</f>
        <v/>
      </c>
      <c r="T149" s="6" t="str">
        <f>IF('Used data'!I149="No","",IF('Used data'!R149="Yes",0.9,1))</f>
        <v/>
      </c>
      <c r="U149" s="6" t="str">
        <f>IF('Used data'!I149="No","",IF('Used data'!R149="Yes",0.93,1))</f>
        <v/>
      </c>
      <c r="V149" s="6" t="str">
        <f>IF('Used data'!I149="No","",IF('Used data'!S149="Yes",0.85,1))</f>
        <v/>
      </c>
      <c r="W149" s="6" t="str">
        <f>IF('Used data'!I149="No","",IF('Used data'!T149&gt;5,1.4,1+0.08*'Used data'!T149))</f>
        <v/>
      </c>
      <c r="X149" s="6" t="str">
        <f>IF('Used data'!I149="No","",IF('Used data'!U149=80,1,POWER((80-0.0058*('Used data'!U149-80)^2+0.2781*('Used data'!U149-80)-0.2343)/80,1.6)))</f>
        <v/>
      </c>
      <c r="Y149" s="6" t="str">
        <f>IF('Used data'!I149="No","",IF('Used data'!U149=80,1,POWER((80-0.0058*('Used data'!U149-80)^2+0.2781*('Used data'!U149-80)-0.2343)/80,1.5)))</f>
        <v/>
      </c>
      <c r="Z149" s="6" t="str">
        <f>IF('Used data'!I149="No","",IF('Used data'!U149=80,1,POWER((80-0.0058*('Used data'!U149-80)^2+0.2781*('Used data'!U149-80)-0.2343)/80,4.6)))</f>
        <v/>
      </c>
      <c r="AA149" s="6" t="str">
        <f>IF('Used data'!I149="No","",IF('Used data'!U149=80,1,POWER((80-0.0058*('Used data'!U149-80)^2+0.2781*('Used data'!U149-80)-0.2343)/80,3.5)))</f>
        <v/>
      </c>
      <c r="AB149" s="6" t="str">
        <f>IF('Used data'!I149="No","",IF('Used data'!U149=80,1,POWER((80-0.0058*('Used data'!U149-80)^2+0.2781*('Used data'!U149-80)-0.2343)/80,1.4)))</f>
        <v/>
      </c>
      <c r="AC149" s="6"/>
      <c r="AD149" s="7" t="str">
        <f>IF('Used data'!I149="No","",EXP(-10.0958)*POWER(H149,0.8138))</f>
        <v/>
      </c>
      <c r="AE149" s="7" t="str">
        <f>IF('Used data'!I149="No","",EXP(-9.9896)*POWER(H149,0.8381))</f>
        <v/>
      </c>
      <c r="AF149" s="7" t="str">
        <f>IF('Used data'!I149="No","",EXP(-12.5826)*POWER(H149,1.148))</f>
        <v/>
      </c>
      <c r="AG149" s="7" t="str">
        <f>IF('Used data'!I149="No","",EXP(-11.3408)*POWER(H149,0.7373))</f>
        <v/>
      </c>
      <c r="AH149" s="7" t="str">
        <f>IF('Used data'!I149="No","",EXP(-10.8985)*POWER(H149,0.841))</f>
        <v/>
      </c>
      <c r="AI149" s="7" t="str">
        <f>IF('Used data'!I149="No","",EXP(-12.4273)*POWER(H149,1.0197))</f>
        <v/>
      </c>
      <c r="AJ149" s="9" t="str">
        <f>IF('Used data'!I149="No","",SUM(AD149:AE149)*740934+AG149*29492829+AH149*4654307+AI149*608667)</f>
        <v/>
      </c>
    </row>
    <row r="150" spans="1:36" x14ac:dyDescent="0.3">
      <c r="A150" s="4" t="str">
        <f>IF('Input data'!A156="","",'Input data'!A156)</f>
        <v/>
      </c>
      <c r="B150" s="4" t="str">
        <f>IF('Input data'!B156="","",'Input data'!B156)</f>
        <v/>
      </c>
      <c r="C150" s="4" t="str">
        <f>IF('Input data'!C156="","",'Input data'!C156)</f>
        <v/>
      </c>
      <c r="D150" s="4" t="str">
        <f>IF('Input data'!D156="","",'Input data'!D156)</f>
        <v/>
      </c>
      <c r="E150" s="4" t="str">
        <f>IF('Input data'!E156="","",'Input data'!E156)</f>
        <v/>
      </c>
      <c r="F150" s="4" t="str">
        <f>IF('Input data'!F156="","",'Input data'!F156)</f>
        <v/>
      </c>
      <c r="G150" s="20" t="str">
        <f>IF('Input data'!G156=0,"",'Input data'!G156)</f>
        <v/>
      </c>
      <c r="H150" s="9" t="str">
        <f>IF('Input data'!H156="","",'Input data'!H156)</f>
        <v/>
      </c>
      <c r="I150" s="6" t="str">
        <f>IF('Used data'!I150="No","",IF('Used data'!L150&lt;10,1.1-'Used data'!L150*0.01,IF('Used data'!L150&lt;120,POWER(1.003,'Used data'!L150)/POWER(1.003,10),1.4)))</f>
        <v/>
      </c>
      <c r="J150" s="6" t="str">
        <f>IF('Used data'!I150="No","",IF('Used data'!M150&gt;9,1.41,IF('Used data'!M150&lt;2,0.96+'Used data'!M150*0.02,POWER(1.05,'Used data'!M150)/POWER(1.05,2))))</f>
        <v/>
      </c>
      <c r="K150" s="6" t="str">
        <f>IF('Used data'!I150="No","",IF('Used data'!M150&gt;9,1.15,IF('Used data'!M150&lt;2,0.98+'Used data'!M150*0.01,POWER(1.02,'Used data'!M150)/POWER(1.02,2))))</f>
        <v/>
      </c>
      <c r="L150" s="6" t="str">
        <f>IF('Used data'!I150="No","",IF('Used data'!N150="Partly",0.9,IF('Used data'!N150="Yes",0.75,1)))</f>
        <v/>
      </c>
      <c r="M150" s="6" t="str">
        <f>IF('Used data'!I150="No","",IF('Used data'!N150="Partly",0.97,IF('Used data'!N150="Yes",0.95,1)))</f>
        <v/>
      </c>
      <c r="N150" s="6" t="str">
        <f>IF('Used data'!I150="No","",IF('Used data'!O150&gt;4.25,1.06,IF('Used data'!O150&lt;3.75,1.84-'Used data'!O150*0.24,0.04+'Used data'!O150*0.24)))</f>
        <v/>
      </c>
      <c r="O150" s="6" t="str">
        <f>IF('Used data'!I150="No","",IF('Used data'!P150&gt;1.99,0.81,IF('Used data'!P150&lt;0.2,1.12,1.05-'Used data'!P150*0.1)))</f>
        <v/>
      </c>
      <c r="P150" s="6" t="str">
        <f>IF('Used data'!I150="No","",IF('Used data'!Q150&gt;3,0.96,IF('Used data'!Q150&lt;2,1.12-0.06*'Used data'!Q150,1.08-0.04*'Used data'!Q150)))</f>
        <v/>
      </c>
      <c r="Q150" s="6" t="str">
        <f>IF('Used data'!I150="No","",IF('Used data'!R150="Yes",0.91,1))</f>
        <v/>
      </c>
      <c r="R150" s="6" t="str">
        <f>IF('Used data'!I150="No","",IF('Used data'!R150="Yes",0.96,1))</f>
        <v/>
      </c>
      <c r="S150" s="6" t="str">
        <f>IF('Used data'!I150="No","",IF('Used data'!R150="Yes",0.82,1))</f>
        <v/>
      </c>
      <c r="T150" s="6" t="str">
        <f>IF('Used data'!I150="No","",IF('Used data'!R150="Yes",0.9,1))</f>
        <v/>
      </c>
      <c r="U150" s="6" t="str">
        <f>IF('Used data'!I150="No","",IF('Used data'!R150="Yes",0.93,1))</f>
        <v/>
      </c>
      <c r="V150" s="6" t="str">
        <f>IF('Used data'!I150="No","",IF('Used data'!S150="Yes",0.85,1))</f>
        <v/>
      </c>
      <c r="W150" s="6" t="str">
        <f>IF('Used data'!I150="No","",IF('Used data'!T150&gt;5,1.4,1+0.08*'Used data'!T150))</f>
        <v/>
      </c>
      <c r="X150" s="6" t="str">
        <f>IF('Used data'!I150="No","",IF('Used data'!U150=80,1,POWER((80-0.0058*('Used data'!U150-80)^2+0.2781*('Used data'!U150-80)-0.2343)/80,1.6)))</f>
        <v/>
      </c>
      <c r="Y150" s="6" t="str">
        <f>IF('Used data'!I150="No","",IF('Used data'!U150=80,1,POWER((80-0.0058*('Used data'!U150-80)^2+0.2781*('Used data'!U150-80)-0.2343)/80,1.5)))</f>
        <v/>
      </c>
      <c r="Z150" s="6" t="str">
        <f>IF('Used data'!I150="No","",IF('Used data'!U150=80,1,POWER((80-0.0058*('Used data'!U150-80)^2+0.2781*('Used data'!U150-80)-0.2343)/80,4.6)))</f>
        <v/>
      </c>
      <c r="AA150" s="6" t="str">
        <f>IF('Used data'!I150="No","",IF('Used data'!U150=80,1,POWER((80-0.0058*('Used data'!U150-80)^2+0.2781*('Used data'!U150-80)-0.2343)/80,3.5)))</f>
        <v/>
      </c>
      <c r="AB150" s="6" t="str">
        <f>IF('Used data'!I150="No","",IF('Used data'!U150=80,1,POWER((80-0.0058*('Used data'!U150-80)^2+0.2781*('Used data'!U150-80)-0.2343)/80,1.4)))</f>
        <v/>
      </c>
      <c r="AC150" s="6"/>
      <c r="AD150" s="7" t="str">
        <f>IF('Used data'!I150="No","",EXP(-10.0958)*POWER(H150,0.8138))</f>
        <v/>
      </c>
      <c r="AE150" s="7" t="str">
        <f>IF('Used data'!I150="No","",EXP(-9.9896)*POWER(H150,0.8381))</f>
        <v/>
      </c>
      <c r="AF150" s="7" t="str">
        <f>IF('Used data'!I150="No","",EXP(-12.5826)*POWER(H150,1.148))</f>
        <v/>
      </c>
      <c r="AG150" s="7" t="str">
        <f>IF('Used data'!I150="No","",EXP(-11.3408)*POWER(H150,0.7373))</f>
        <v/>
      </c>
      <c r="AH150" s="7" t="str">
        <f>IF('Used data'!I150="No","",EXP(-10.8985)*POWER(H150,0.841))</f>
        <v/>
      </c>
      <c r="AI150" s="7" t="str">
        <f>IF('Used data'!I150="No","",EXP(-12.4273)*POWER(H150,1.0197))</f>
        <v/>
      </c>
      <c r="AJ150" s="9" t="str">
        <f>IF('Used data'!I150="No","",SUM(AD150:AE150)*740934+AG150*29492829+AH150*4654307+AI150*608667)</f>
        <v/>
      </c>
    </row>
    <row r="151" spans="1:36" x14ac:dyDescent="0.3">
      <c r="A151" s="4" t="str">
        <f>IF('Input data'!A157="","",'Input data'!A157)</f>
        <v/>
      </c>
      <c r="B151" s="4" t="str">
        <f>IF('Input data'!B157="","",'Input data'!B157)</f>
        <v/>
      </c>
      <c r="C151" s="4" t="str">
        <f>IF('Input data'!C157="","",'Input data'!C157)</f>
        <v/>
      </c>
      <c r="D151" s="4" t="str">
        <f>IF('Input data'!D157="","",'Input data'!D157)</f>
        <v/>
      </c>
      <c r="E151" s="4" t="str">
        <f>IF('Input data'!E157="","",'Input data'!E157)</f>
        <v/>
      </c>
      <c r="F151" s="4" t="str">
        <f>IF('Input data'!F157="","",'Input data'!F157)</f>
        <v/>
      </c>
      <c r="G151" s="20" t="str">
        <f>IF('Input data'!G157=0,"",'Input data'!G157)</f>
        <v/>
      </c>
      <c r="H151" s="9" t="str">
        <f>IF('Input data'!H157="","",'Input data'!H157)</f>
        <v/>
      </c>
      <c r="I151" s="6" t="str">
        <f>IF('Used data'!I151="No","",IF('Used data'!L151&lt;10,1.1-'Used data'!L151*0.01,IF('Used data'!L151&lt;120,POWER(1.003,'Used data'!L151)/POWER(1.003,10),1.4)))</f>
        <v/>
      </c>
      <c r="J151" s="6" t="str">
        <f>IF('Used data'!I151="No","",IF('Used data'!M151&gt;9,1.41,IF('Used data'!M151&lt;2,0.96+'Used data'!M151*0.02,POWER(1.05,'Used data'!M151)/POWER(1.05,2))))</f>
        <v/>
      </c>
      <c r="K151" s="6" t="str">
        <f>IF('Used data'!I151="No","",IF('Used data'!M151&gt;9,1.15,IF('Used data'!M151&lt;2,0.98+'Used data'!M151*0.01,POWER(1.02,'Used data'!M151)/POWER(1.02,2))))</f>
        <v/>
      </c>
      <c r="L151" s="6" t="str">
        <f>IF('Used data'!I151="No","",IF('Used data'!N151="Partly",0.9,IF('Used data'!N151="Yes",0.75,1)))</f>
        <v/>
      </c>
      <c r="M151" s="6" t="str">
        <f>IF('Used data'!I151="No","",IF('Used data'!N151="Partly",0.97,IF('Used data'!N151="Yes",0.95,1)))</f>
        <v/>
      </c>
      <c r="N151" s="6" t="str">
        <f>IF('Used data'!I151="No","",IF('Used data'!O151&gt;4.25,1.06,IF('Used data'!O151&lt;3.75,1.84-'Used data'!O151*0.24,0.04+'Used data'!O151*0.24)))</f>
        <v/>
      </c>
      <c r="O151" s="6" t="str">
        <f>IF('Used data'!I151="No","",IF('Used data'!P151&gt;1.99,0.81,IF('Used data'!P151&lt;0.2,1.12,1.05-'Used data'!P151*0.1)))</f>
        <v/>
      </c>
      <c r="P151" s="6" t="str">
        <f>IF('Used data'!I151="No","",IF('Used data'!Q151&gt;3,0.96,IF('Used data'!Q151&lt;2,1.12-0.06*'Used data'!Q151,1.08-0.04*'Used data'!Q151)))</f>
        <v/>
      </c>
      <c r="Q151" s="6" t="str">
        <f>IF('Used data'!I151="No","",IF('Used data'!R151="Yes",0.91,1))</f>
        <v/>
      </c>
      <c r="R151" s="6" t="str">
        <f>IF('Used data'!I151="No","",IF('Used data'!R151="Yes",0.96,1))</f>
        <v/>
      </c>
      <c r="S151" s="6" t="str">
        <f>IF('Used data'!I151="No","",IF('Used data'!R151="Yes",0.82,1))</f>
        <v/>
      </c>
      <c r="T151" s="6" t="str">
        <f>IF('Used data'!I151="No","",IF('Used data'!R151="Yes",0.9,1))</f>
        <v/>
      </c>
      <c r="U151" s="6" t="str">
        <f>IF('Used data'!I151="No","",IF('Used data'!R151="Yes",0.93,1))</f>
        <v/>
      </c>
      <c r="V151" s="6" t="str">
        <f>IF('Used data'!I151="No","",IF('Used data'!S151="Yes",0.85,1))</f>
        <v/>
      </c>
      <c r="W151" s="6" t="str">
        <f>IF('Used data'!I151="No","",IF('Used data'!T151&gt;5,1.4,1+0.08*'Used data'!T151))</f>
        <v/>
      </c>
      <c r="X151" s="6" t="str">
        <f>IF('Used data'!I151="No","",IF('Used data'!U151=80,1,POWER((80-0.0058*('Used data'!U151-80)^2+0.2781*('Used data'!U151-80)-0.2343)/80,1.6)))</f>
        <v/>
      </c>
      <c r="Y151" s="6" t="str">
        <f>IF('Used data'!I151="No","",IF('Used data'!U151=80,1,POWER((80-0.0058*('Used data'!U151-80)^2+0.2781*('Used data'!U151-80)-0.2343)/80,1.5)))</f>
        <v/>
      </c>
      <c r="Z151" s="6" t="str">
        <f>IF('Used data'!I151="No","",IF('Used data'!U151=80,1,POWER((80-0.0058*('Used data'!U151-80)^2+0.2781*('Used data'!U151-80)-0.2343)/80,4.6)))</f>
        <v/>
      </c>
      <c r="AA151" s="6" t="str">
        <f>IF('Used data'!I151="No","",IF('Used data'!U151=80,1,POWER((80-0.0058*('Used data'!U151-80)^2+0.2781*('Used data'!U151-80)-0.2343)/80,3.5)))</f>
        <v/>
      </c>
      <c r="AB151" s="6" t="str">
        <f>IF('Used data'!I151="No","",IF('Used data'!U151=80,1,POWER((80-0.0058*('Used data'!U151-80)^2+0.2781*('Used data'!U151-80)-0.2343)/80,1.4)))</f>
        <v/>
      </c>
      <c r="AC151" s="6"/>
      <c r="AD151" s="7" t="str">
        <f>IF('Used data'!I151="No","",EXP(-10.0958)*POWER(H151,0.8138))</f>
        <v/>
      </c>
      <c r="AE151" s="7" t="str">
        <f>IF('Used data'!I151="No","",EXP(-9.9896)*POWER(H151,0.8381))</f>
        <v/>
      </c>
      <c r="AF151" s="7" t="str">
        <f>IF('Used data'!I151="No","",EXP(-12.5826)*POWER(H151,1.148))</f>
        <v/>
      </c>
      <c r="AG151" s="7" t="str">
        <f>IF('Used data'!I151="No","",EXP(-11.3408)*POWER(H151,0.7373))</f>
        <v/>
      </c>
      <c r="AH151" s="7" t="str">
        <f>IF('Used data'!I151="No","",EXP(-10.8985)*POWER(H151,0.841))</f>
        <v/>
      </c>
      <c r="AI151" s="7" t="str">
        <f>IF('Used data'!I151="No","",EXP(-12.4273)*POWER(H151,1.0197))</f>
        <v/>
      </c>
      <c r="AJ151" s="9" t="str">
        <f>IF('Used data'!I151="No","",SUM(AD151:AE151)*740934+AG151*29492829+AH151*4654307+AI151*608667)</f>
        <v/>
      </c>
    </row>
    <row r="152" spans="1:36" x14ac:dyDescent="0.3">
      <c r="A152" s="4" t="str">
        <f>IF('Input data'!A158="","",'Input data'!A158)</f>
        <v/>
      </c>
      <c r="B152" s="4" t="str">
        <f>IF('Input data'!B158="","",'Input data'!B158)</f>
        <v/>
      </c>
      <c r="C152" s="4" t="str">
        <f>IF('Input data'!C158="","",'Input data'!C158)</f>
        <v/>
      </c>
      <c r="D152" s="4" t="str">
        <f>IF('Input data'!D158="","",'Input data'!D158)</f>
        <v/>
      </c>
      <c r="E152" s="4" t="str">
        <f>IF('Input data'!E158="","",'Input data'!E158)</f>
        <v/>
      </c>
      <c r="F152" s="4" t="str">
        <f>IF('Input data'!F158="","",'Input data'!F158)</f>
        <v/>
      </c>
      <c r="G152" s="20" t="str">
        <f>IF('Input data'!G158=0,"",'Input data'!G158)</f>
        <v/>
      </c>
      <c r="H152" s="9" t="str">
        <f>IF('Input data'!H158="","",'Input data'!H158)</f>
        <v/>
      </c>
      <c r="I152" s="6" t="str">
        <f>IF('Used data'!I152="No","",IF('Used data'!L152&lt;10,1.1-'Used data'!L152*0.01,IF('Used data'!L152&lt;120,POWER(1.003,'Used data'!L152)/POWER(1.003,10),1.4)))</f>
        <v/>
      </c>
      <c r="J152" s="6" t="str">
        <f>IF('Used data'!I152="No","",IF('Used data'!M152&gt;9,1.41,IF('Used data'!M152&lt;2,0.96+'Used data'!M152*0.02,POWER(1.05,'Used data'!M152)/POWER(1.05,2))))</f>
        <v/>
      </c>
      <c r="K152" s="6" t="str">
        <f>IF('Used data'!I152="No","",IF('Used data'!M152&gt;9,1.15,IF('Used data'!M152&lt;2,0.98+'Used data'!M152*0.01,POWER(1.02,'Used data'!M152)/POWER(1.02,2))))</f>
        <v/>
      </c>
      <c r="L152" s="6" t="str">
        <f>IF('Used data'!I152="No","",IF('Used data'!N152="Partly",0.9,IF('Used data'!N152="Yes",0.75,1)))</f>
        <v/>
      </c>
      <c r="M152" s="6" t="str">
        <f>IF('Used data'!I152="No","",IF('Used data'!N152="Partly",0.97,IF('Used data'!N152="Yes",0.95,1)))</f>
        <v/>
      </c>
      <c r="N152" s="6" t="str">
        <f>IF('Used data'!I152="No","",IF('Used data'!O152&gt;4.25,1.06,IF('Used data'!O152&lt;3.75,1.84-'Used data'!O152*0.24,0.04+'Used data'!O152*0.24)))</f>
        <v/>
      </c>
      <c r="O152" s="6" t="str">
        <f>IF('Used data'!I152="No","",IF('Used data'!P152&gt;1.99,0.81,IF('Used data'!P152&lt;0.2,1.12,1.05-'Used data'!P152*0.1)))</f>
        <v/>
      </c>
      <c r="P152" s="6" t="str">
        <f>IF('Used data'!I152="No","",IF('Used data'!Q152&gt;3,0.96,IF('Used data'!Q152&lt;2,1.12-0.06*'Used data'!Q152,1.08-0.04*'Used data'!Q152)))</f>
        <v/>
      </c>
      <c r="Q152" s="6" t="str">
        <f>IF('Used data'!I152="No","",IF('Used data'!R152="Yes",0.91,1))</f>
        <v/>
      </c>
      <c r="R152" s="6" t="str">
        <f>IF('Used data'!I152="No","",IF('Used data'!R152="Yes",0.96,1))</f>
        <v/>
      </c>
      <c r="S152" s="6" t="str">
        <f>IF('Used data'!I152="No","",IF('Used data'!R152="Yes",0.82,1))</f>
        <v/>
      </c>
      <c r="T152" s="6" t="str">
        <f>IF('Used data'!I152="No","",IF('Used data'!R152="Yes",0.9,1))</f>
        <v/>
      </c>
      <c r="U152" s="6" t="str">
        <f>IF('Used data'!I152="No","",IF('Used data'!R152="Yes",0.93,1))</f>
        <v/>
      </c>
      <c r="V152" s="6" t="str">
        <f>IF('Used data'!I152="No","",IF('Used data'!S152="Yes",0.85,1))</f>
        <v/>
      </c>
      <c r="W152" s="6" t="str">
        <f>IF('Used data'!I152="No","",IF('Used data'!T152&gt;5,1.4,1+0.08*'Used data'!T152))</f>
        <v/>
      </c>
      <c r="X152" s="6" t="str">
        <f>IF('Used data'!I152="No","",IF('Used data'!U152=80,1,POWER((80-0.0058*('Used data'!U152-80)^2+0.2781*('Used data'!U152-80)-0.2343)/80,1.6)))</f>
        <v/>
      </c>
      <c r="Y152" s="6" t="str">
        <f>IF('Used data'!I152="No","",IF('Used data'!U152=80,1,POWER((80-0.0058*('Used data'!U152-80)^2+0.2781*('Used data'!U152-80)-0.2343)/80,1.5)))</f>
        <v/>
      </c>
      <c r="Z152" s="6" t="str">
        <f>IF('Used data'!I152="No","",IF('Used data'!U152=80,1,POWER((80-0.0058*('Used data'!U152-80)^2+0.2781*('Used data'!U152-80)-0.2343)/80,4.6)))</f>
        <v/>
      </c>
      <c r="AA152" s="6" t="str">
        <f>IF('Used data'!I152="No","",IF('Used data'!U152=80,1,POWER((80-0.0058*('Used data'!U152-80)^2+0.2781*('Used data'!U152-80)-0.2343)/80,3.5)))</f>
        <v/>
      </c>
      <c r="AB152" s="6" t="str">
        <f>IF('Used data'!I152="No","",IF('Used data'!U152=80,1,POWER((80-0.0058*('Used data'!U152-80)^2+0.2781*('Used data'!U152-80)-0.2343)/80,1.4)))</f>
        <v/>
      </c>
      <c r="AC152" s="6"/>
      <c r="AD152" s="7" t="str">
        <f>IF('Used data'!I152="No","",EXP(-10.0958)*POWER(H152,0.8138))</f>
        <v/>
      </c>
      <c r="AE152" s="7" t="str">
        <f>IF('Used data'!I152="No","",EXP(-9.9896)*POWER(H152,0.8381))</f>
        <v/>
      </c>
      <c r="AF152" s="7" t="str">
        <f>IF('Used data'!I152="No","",EXP(-12.5826)*POWER(H152,1.148))</f>
        <v/>
      </c>
      <c r="AG152" s="7" t="str">
        <f>IF('Used data'!I152="No","",EXP(-11.3408)*POWER(H152,0.7373))</f>
        <v/>
      </c>
      <c r="AH152" s="7" t="str">
        <f>IF('Used data'!I152="No","",EXP(-10.8985)*POWER(H152,0.841))</f>
        <v/>
      </c>
      <c r="AI152" s="7" t="str">
        <f>IF('Used data'!I152="No","",EXP(-12.4273)*POWER(H152,1.0197))</f>
        <v/>
      </c>
      <c r="AJ152" s="9" t="str">
        <f>IF('Used data'!I152="No","",SUM(AD152:AE152)*740934+AG152*29492829+AH152*4654307+AI152*608667)</f>
        <v/>
      </c>
    </row>
    <row r="153" spans="1:36" x14ac:dyDescent="0.3">
      <c r="A153" s="4" t="str">
        <f>IF('Input data'!A159="","",'Input data'!A159)</f>
        <v/>
      </c>
      <c r="B153" s="4" t="str">
        <f>IF('Input data'!B159="","",'Input data'!B159)</f>
        <v/>
      </c>
      <c r="C153" s="4" t="str">
        <f>IF('Input data'!C159="","",'Input data'!C159)</f>
        <v/>
      </c>
      <c r="D153" s="4" t="str">
        <f>IF('Input data'!D159="","",'Input data'!D159)</f>
        <v/>
      </c>
      <c r="E153" s="4" t="str">
        <f>IF('Input data'!E159="","",'Input data'!E159)</f>
        <v/>
      </c>
      <c r="F153" s="4" t="str">
        <f>IF('Input data'!F159="","",'Input data'!F159)</f>
        <v/>
      </c>
      <c r="G153" s="20" t="str">
        <f>IF('Input data'!G159=0,"",'Input data'!G159)</f>
        <v/>
      </c>
      <c r="H153" s="9" t="str">
        <f>IF('Input data'!H159="","",'Input data'!H159)</f>
        <v/>
      </c>
      <c r="I153" s="6" t="str">
        <f>IF('Used data'!I153="No","",IF('Used data'!L153&lt;10,1.1-'Used data'!L153*0.01,IF('Used data'!L153&lt;120,POWER(1.003,'Used data'!L153)/POWER(1.003,10),1.4)))</f>
        <v/>
      </c>
      <c r="J153" s="6" t="str">
        <f>IF('Used data'!I153="No","",IF('Used data'!M153&gt;9,1.41,IF('Used data'!M153&lt;2,0.96+'Used data'!M153*0.02,POWER(1.05,'Used data'!M153)/POWER(1.05,2))))</f>
        <v/>
      </c>
      <c r="K153" s="6" t="str">
        <f>IF('Used data'!I153="No","",IF('Used data'!M153&gt;9,1.15,IF('Used data'!M153&lt;2,0.98+'Used data'!M153*0.01,POWER(1.02,'Used data'!M153)/POWER(1.02,2))))</f>
        <v/>
      </c>
      <c r="L153" s="6" t="str">
        <f>IF('Used data'!I153="No","",IF('Used data'!N153="Partly",0.9,IF('Used data'!N153="Yes",0.75,1)))</f>
        <v/>
      </c>
      <c r="M153" s="6" t="str">
        <f>IF('Used data'!I153="No","",IF('Used data'!N153="Partly",0.97,IF('Used data'!N153="Yes",0.95,1)))</f>
        <v/>
      </c>
      <c r="N153" s="6" t="str">
        <f>IF('Used data'!I153="No","",IF('Used data'!O153&gt;4.25,1.06,IF('Used data'!O153&lt;3.75,1.84-'Used data'!O153*0.24,0.04+'Used data'!O153*0.24)))</f>
        <v/>
      </c>
      <c r="O153" s="6" t="str">
        <f>IF('Used data'!I153="No","",IF('Used data'!P153&gt;1.99,0.81,IF('Used data'!P153&lt;0.2,1.12,1.05-'Used data'!P153*0.1)))</f>
        <v/>
      </c>
      <c r="P153" s="6" t="str">
        <f>IF('Used data'!I153="No","",IF('Used data'!Q153&gt;3,0.96,IF('Used data'!Q153&lt;2,1.12-0.06*'Used data'!Q153,1.08-0.04*'Used data'!Q153)))</f>
        <v/>
      </c>
      <c r="Q153" s="6" t="str">
        <f>IF('Used data'!I153="No","",IF('Used data'!R153="Yes",0.91,1))</f>
        <v/>
      </c>
      <c r="R153" s="6" t="str">
        <f>IF('Used data'!I153="No","",IF('Used data'!R153="Yes",0.96,1))</f>
        <v/>
      </c>
      <c r="S153" s="6" t="str">
        <f>IF('Used data'!I153="No","",IF('Used data'!R153="Yes",0.82,1))</f>
        <v/>
      </c>
      <c r="T153" s="6" t="str">
        <f>IF('Used data'!I153="No","",IF('Used data'!R153="Yes",0.9,1))</f>
        <v/>
      </c>
      <c r="U153" s="6" t="str">
        <f>IF('Used data'!I153="No","",IF('Used data'!R153="Yes",0.93,1))</f>
        <v/>
      </c>
      <c r="V153" s="6" t="str">
        <f>IF('Used data'!I153="No","",IF('Used data'!S153="Yes",0.85,1))</f>
        <v/>
      </c>
      <c r="W153" s="6" t="str">
        <f>IF('Used data'!I153="No","",IF('Used data'!T153&gt;5,1.4,1+0.08*'Used data'!T153))</f>
        <v/>
      </c>
      <c r="X153" s="6" t="str">
        <f>IF('Used data'!I153="No","",IF('Used data'!U153=80,1,POWER((80-0.0058*('Used data'!U153-80)^2+0.2781*('Used data'!U153-80)-0.2343)/80,1.6)))</f>
        <v/>
      </c>
      <c r="Y153" s="6" t="str">
        <f>IF('Used data'!I153="No","",IF('Used data'!U153=80,1,POWER((80-0.0058*('Used data'!U153-80)^2+0.2781*('Used data'!U153-80)-0.2343)/80,1.5)))</f>
        <v/>
      </c>
      <c r="Z153" s="6" t="str">
        <f>IF('Used data'!I153="No","",IF('Used data'!U153=80,1,POWER((80-0.0058*('Used data'!U153-80)^2+0.2781*('Used data'!U153-80)-0.2343)/80,4.6)))</f>
        <v/>
      </c>
      <c r="AA153" s="6" t="str">
        <f>IF('Used data'!I153="No","",IF('Used data'!U153=80,1,POWER((80-0.0058*('Used data'!U153-80)^2+0.2781*('Used data'!U153-80)-0.2343)/80,3.5)))</f>
        <v/>
      </c>
      <c r="AB153" s="6" t="str">
        <f>IF('Used data'!I153="No","",IF('Used data'!U153=80,1,POWER((80-0.0058*('Used data'!U153-80)^2+0.2781*('Used data'!U153-80)-0.2343)/80,1.4)))</f>
        <v/>
      </c>
      <c r="AC153" s="6"/>
      <c r="AD153" s="7" t="str">
        <f>IF('Used data'!I153="No","",EXP(-10.0958)*POWER(H153,0.8138))</f>
        <v/>
      </c>
      <c r="AE153" s="7" t="str">
        <f>IF('Used data'!I153="No","",EXP(-9.9896)*POWER(H153,0.8381))</f>
        <v/>
      </c>
      <c r="AF153" s="7" t="str">
        <f>IF('Used data'!I153="No","",EXP(-12.5826)*POWER(H153,1.148))</f>
        <v/>
      </c>
      <c r="AG153" s="7" t="str">
        <f>IF('Used data'!I153="No","",EXP(-11.3408)*POWER(H153,0.7373))</f>
        <v/>
      </c>
      <c r="AH153" s="7" t="str">
        <f>IF('Used data'!I153="No","",EXP(-10.8985)*POWER(H153,0.841))</f>
        <v/>
      </c>
      <c r="AI153" s="7" t="str">
        <f>IF('Used data'!I153="No","",EXP(-12.4273)*POWER(H153,1.0197))</f>
        <v/>
      </c>
      <c r="AJ153" s="9" t="str">
        <f>IF('Used data'!I153="No","",SUM(AD153:AE153)*740934+AG153*29492829+AH153*4654307+AI153*608667)</f>
        <v/>
      </c>
    </row>
    <row r="154" spans="1:36" x14ac:dyDescent="0.3">
      <c r="A154" s="4" t="str">
        <f>IF('Input data'!A160="","",'Input data'!A160)</f>
        <v/>
      </c>
      <c r="B154" s="4" t="str">
        <f>IF('Input data'!B160="","",'Input data'!B160)</f>
        <v/>
      </c>
      <c r="C154" s="4" t="str">
        <f>IF('Input data'!C160="","",'Input data'!C160)</f>
        <v/>
      </c>
      <c r="D154" s="4" t="str">
        <f>IF('Input data'!D160="","",'Input data'!D160)</f>
        <v/>
      </c>
      <c r="E154" s="4" t="str">
        <f>IF('Input data'!E160="","",'Input data'!E160)</f>
        <v/>
      </c>
      <c r="F154" s="4" t="str">
        <f>IF('Input data'!F160="","",'Input data'!F160)</f>
        <v/>
      </c>
      <c r="G154" s="20" t="str">
        <f>IF('Input data'!G160=0,"",'Input data'!G160)</f>
        <v/>
      </c>
      <c r="H154" s="9" t="str">
        <f>IF('Input data'!H160="","",'Input data'!H160)</f>
        <v/>
      </c>
      <c r="I154" s="6" t="str">
        <f>IF('Used data'!I154="No","",IF('Used data'!L154&lt;10,1.1-'Used data'!L154*0.01,IF('Used data'!L154&lt;120,POWER(1.003,'Used data'!L154)/POWER(1.003,10),1.4)))</f>
        <v/>
      </c>
      <c r="J154" s="6" t="str">
        <f>IF('Used data'!I154="No","",IF('Used data'!M154&gt;9,1.41,IF('Used data'!M154&lt;2,0.96+'Used data'!M154*0.02,POWER(1.05,'Used data'!M154)/POWER(1.05,2))))</f>
        <v/>
      </c>
      <c r="K154" s="6" t="str">
        <f>IF('Used data'!I154="No","",IF('Used data'!M154&gt;9,1.15,IF('Used data'!M154&lt;2,0.98+'Used data'!M154*0.01,POWER(1.02,'Used data'!M154)/POWER(1.02,2))))</f>
        <v/>
      </c>
      <c r="L154" s="6" t="str">
        <f>IF('Used data'!I154="No","",IF('Used data'!N154="Partly",0.9,IF('Used data'!N154="Yes",0.75,1)))</f>
        <v/>
      </c>
      <c r="M154" s="6" t="str">
        <f>IF('Used data'!I154="No","",IF('Used data'!N154="Partly",0.97,IF('Used data'!N154="Yes",0.95,1)))</f>
        <v/>
      </c>
      <c r="N154" s="6" t="str">
        <f>IF('Used data'!I154="No","",IF('Used data'!O154&gt;4.25,1.06,IF('Used data'!O154&lt;3.75,1.84-'Used data'!O154*0.24,0.04+'Used data'!O154*0.24)))</f>
        <v/>
      </c>
      <c r="O154" s="6" t="str">
        <f>IF('Used data'!I154="No","",IF('Used data'!P154&gt;1.99,0.81,IF('Used data'!P154&lt;0.2,1.12,1.05-'Used data'!P154*0.1)))</f>
        <v/>
      </c>
      <c r="P154" s="6" t="str">
        <f>IF('Used data'!I154="No","",IF('Used data'!Q154&gt;3,0.96,IF('Used data'!Q154&lt;2,1.12-0.06*'Used data'!Q154,1.08-0.04*'Used data'!Q154)))</f>
        <v/>
      </c>
      <c r="Q154" s="6" t="str">
        <f>IF('Used data'!I154="No","",IF('Used data'!R154="Yes",0.91,1))</f>
        <v/>
      </c>
      <c r="R154" s="6" t="str">
        <f>IF('Used data'!I154="No","",IF('Used data'!R154="Yes",0.96,1))</f>
        <v/>
      </c>
      <c r="S154" s="6" t="str">
        <f>IF('Used data'!I154="No","",IF('Used data'!R154="Yes",0.82,1))</f>
        <v/>
      </c>
      <c r="T154" s="6" t="str">
        <f>IF('Used data'!I154="No","",IF('Used data'!R154="Yes",0.9,1))</f>
        <v/>
      </c>
      <c r="U154" s="6" t="str">
        <f>IF('Used data'!I154="No","",IF('Used data'!R154="Yes",0.93,1))</f>
        <v/>
      </c>
      <c r="V154" s="6" t="str">
        <f>IF('Used data'!I154="No","",IF('Used data'!S154="Yes",0.85,1))</f>
        <v/>
      </c>
      <c r="W154" s="6" t="str">
        <f>IF('Used data'!I154="No","",IF('Used data'!T154&gt;5,1.4,1+0.08*'Used data'!T154))</f>
        <v/>
      </c>
      <c r="X154" s="6" t="str">
        <f>IF('Used data'!I154="No","",IF('Used data'!U154=80,1,POWER((80-0.0058*('Used data'!U154-80)^2+0.2781*('Used data'!U154-80)-0.2343)/80,1.6)))</f>
        <v/>
      </c>
      <c r="Y154" s="6" t="str">
        <f>IF('Used data'!I154="No","",IF('Used data'!U154=80,1,POWER((80-0.0058*('Used data'!U154-80)^2+0.2781*('Used data'!U154-80)-0.2343)/80,1.5)))</f>
        <v/>
      </c>
      <c r="Z154" s="6" t="str">
        <f>IF('Used data'!I154="No","",IF('Used data'!U154=80,1,POWER((80-0.0058*('Used data'!U154-80)^2+0.2781*('Used data'!U154-80)-0.2343)/80,4.6)))</f>
        <v/>
      </c>
      <c r="AA154" s="6" t="str">
        <f>IF('Used data'!I154="No","",IF('Used data'!U154=80,1,POWER((80-0.0058*('Used data'!U154-80)^2+0.2781*('Used data'!U154-80)-0.2343)/80,3.5)))</f>
        <v/>
      </c>
      <c r="AB154" s="6" t="str">
        <f>IF('Used data'!I154="No","",IF('Used data'!U154=80,1,POWER((80-0.0058*('Used data'!U154-80)^2+0.2781*('Used data'!U154-80)-0.2343)/80,1.4)))</f>
        <v/>
      </c>
      <c r="AC154" s="6"/>
      <c r="AD154" s="7" t="str">
        <f>IF('Used data'!I154="No","",EXP(-10.0958)*POWER(H154,0.8138))</f>
        <v/>
      </c>
      <c r="AE154" s="7" t="str">
        <f>IF('Used data'!I154="No","",EXP(-9.9896)*POWER(H154,0.8381))</f>
        <v/>
      </c>
      <c r="AF154" s="7" t="str">
        <f>IF('Used data'!I154="No","",EXP(-12.5826)*POWER(H154,1.148))</f>
        <v/>
      </c>
      <c r="AG154" s="7" t="str">
        <f>IF('Used data'!I154="No","",EXP(-11.3408)*POWER(H154,0.7373))</f>
        <v/>
      </c>
      <c r="AH154" s="7" t="str">
        <f>IF('Used data'!I154="No","",EXP(-10.8985)*POWER(H154,0.841))</f>
        <v/>
      </c>
      <c r="AI154" s="7" t="str">
        <f>IF('Used data'!I154="No","",EXP(-12.4273)*POWER(H154,1.0197))</f>
        <v/>
      </c>
      <c r="AJ154" s="9" t="str">
        <f>IF('Used data'!I154="No","",SUM(AD154:AE154)*740934+AG154*29492829+AH154*4654307+AI154*608667)</f>
        <v/>
      </c>
    </row>
    <row r="155" spans="1:36" x14ac:dyDescent="0.3">
      <c r="A155" s="4" t="str">
        <f>IF('Input data'!A161="","",'Input data'!A161)</f>
        <v/>
      </c>
      <c r="B155" s="4" t="str">
        <f>IF('Input data'!B161="","",'Input data'!B161)</f>
        <v/>
      </c>
      <c r="C155" s="4" t="str">
        <f>IF('Input data'!C161="","",'Input data'!C161)</f>
        <v/>
      </c>
      <c r="D155" s="4" t="str">
        <f>IF('Input data'!D161="","",'Input data'!D161)</f>
        <v/>
      </c>
      <c r="E155" s="4" t="str">
        <f>IF('Input data'!E161="","",'Input data'!E161)</f>
        <v/>
      </c>
      <c r="F155" s="4" t="str">
        <f>IF('Input data'!F161="","",'Input data'!F161)</f>
        <v/>
      </c>
      <c r="G155" s="20" t="str">
        <f>IF('Input data'!G161=0,"",'Input data'!G161)</f>
        <v/>
      </c>
      <c r="H155" s="9" t="str">
        <f>IF('Input data'!H161="","",'Input data'!H161)</f>
        <v/>
      </c>
      <c r="I155" s="6" t="str">
        <f>IF('Used data'!I155="No","",IF('Used data'!L155&lt;10,1.1-'Used data'!L155*0.01,IF('Used data'!L155&lt;120,POWER(1.003,'Used data'!L155)/POWER(1.003,10),1.4)))</f>
        <v/>
      </c>
      <c r="J155" s="6" t="str">
        <f>IF('Used data'!I155="No","",IF('Used data'!M155&gt;9,1.41,IF('Used data'!M155&lt;2,0.96+'Used data'!M155*0.02,POWER(1.05,'Used data'!M155)/POWER(1.05,2))))</f>
        <v/>
      </c>
      <c r="K155" s="6" t="str">
        <f>IF('Used data'!I155="No","",IF('Used data'!M155&gt;9,1.15,IF('Used data'!M155&lt;2,0.98+'Used data'!M155*0.01,POWER(1.02,'Used data'!M155)/POWER(1.02,2))))</f>
        <v/>
      </c>
      <c r="L155" s="6" t="str">
        <f>IF('Used data'!I155="No","",IF('Used data'!N155="Partly",0.9,IF('Used data'!N155="Yes",0.75,1)))</f>
        <v/>
      </c>
      <c r="M155" s="6" t="str">
        <f>IF('Used data'!I155="No","",IF('Used data'!N155="Partly",0.97,IF('Used data'!N155="Yes",0.95,1)))</f>
        <v/>
      </c>
      <c r="N155" s="6" t="str">
        <f>IF('Used data'!I155="No","",IF('Used data'!O155&gt;4.25,1.06,IF('Used data'!O155&lt;3.75,1.84-'Used data'!O155*0.24,0.04+'Used data'!O155*0.24)))</f>
        <v/>
      </c>
      <c r="O155" s="6" t="str">
        <f>IF('Used data'!I155="No","",IF('Used data'!P155&gt;1.99,0.81,IF('Used data'!P155&lt;0.2,1.12,1.05-'Used data'!P155*0.1)))</f>
        <v/>
      </c>
      <c r="P155" s="6" t="str">
        <f>IF('Used data'!I155="No","",IF('Used data'!Q155&gt;3,0.96,IF('Used data'!Q155&lt;2,1.12-0.06*'Used data'!Q155,1.08-0.04*'Used data'!Q155)))</f>
        <v/>
      </c>
      <c r="Q155" s="6" t="str">
        <f>IF('Used data'!I155="No","",IF('Used data'!R155="Yes",0.91,1))</f>
        <v/>
      </c>
      <c r="R155" s="6" t="str">
        <f>IF('Used data'!I155="No","",IF('Used data'!R155="Yes",0.96,1))</f>
        <v/>
      </c>
      <c r="S155" s="6" t="str">
        <f>IF('Used data'!I155="No","",IF('Used data'!R155="Yes",0.82,1))</f>
        <v/>
      </c>
      <c r="T155" s="6" t="str">
        <f>IF('Used data'!I155="No","",IF('Used data'!R155="Yes",0.9,1))</f>
        <v/>
      </c>
      <c r="U155" s="6" t="str">
        <f>IF('Used data'!I155="No","",IF('Used data'!R155="Yes",0.93,1))</f>
        <v/>
      </c>
      <c r="V155" s="6" t="str">
        <f>IF('Used data'!I155="No","",IF('Used data'!S155="Yes",0.85,1))</f>
        <v/>
      </c>
      <c r="W155" s="6" t="str">
        <f>IF('Used data'!I155="No","",IF('Used data'!T155&gt;5,1.4,1+0.08*'Used data'!T155))</f>
        <v/>
      </c>
      <c r="X155" s="6" t="str">
        <f>IF('Used data'!I155="No","",IF('Used data'!U155=80,1,POWER((80-0.0058*('Used data'!U155-80)^2+0.2781*('Used data'!U155-80)-0.2343)/80,1.6)))</f>
        <v/>
      </c>
      <c r="Y155" s="6" t="str">
        <f>IF('Used data'!I155="No","",IF('Used data'!U155=80,1,POWER((80-0.0058*('Used data'!U155-80)^2+0.2781*('Used data'!U155-80)-0.2343)/80,1.5)))</f>
        <v/>
      </c>
      <c r="Z155" s="6" t="str">
        <f>IF('Used data'!I155="No","",IF('Used data'!U155=80,1,POWER((80-0.0058*('Used data'!U155-80)^2+0.2781*('Used data'!U155-80)-0.2343)/80,4.6)))</f>
        <v/>
      </c>
      <c r="AA155" s="6" t="str">
        <f>IF('Used data'!I155="No","",IF('Used data'!U155=80,1,POWER((80-0.0058*('Used data'!U155-80)^2+0.2781*('Used data'!U155-80)-0.2343)/80,3.5)))</f>
        <v/>
      </c>
      <c r="AB155" s="6" t="str">
        <f>IF('Used data'!I155="No","",IF('Used data'!U155=80,1,POWER((80-0.0058*('Used data'!U155-80)^2+0.2781*('Used data'!U155-80)-0.2343)/80,1.4)))</f>
        <v/>
      </c>
      <c r="AC155" s="6"/>
      <c r="AD155" s="7" t="str">
        <f>IF('Used data'!I155="No","",EXP(-10.0958)*POWER(H155,0.8138))</f>
        <v/>
      </c>
      <c r="AE155" s="7" t="str">
        <f>IF('Used data'!I155="No","",EXP(-9.9896)*POWER(H155,0.8381))</f>
        <v/>
      </c>
      <c r="AF155" s="7" t="str">
        <f>IF('Used data'!I155="No","",EXP(-12.5826)*POWER(H155,1.148))</f>
        <v/>
      </c>
      <c r="AG155" s="7" t="str">
        <f>IF('Used data'!I155="No","",EXP(-11.3408)*POWER(H155,0.7373))</f>
        <v/>
      </c>
      <c r="AH155" s="7" t="str">
        <f>IF('Used data'!I155="No","",EXP(-10.8985)*POWER(H155,0.841))</f>
        <v/>
      </c>
      <c r="AI155" s="7" t="str">
        <f>IF('Used data'!I155="No","",EXP(-12.4273)*POWER(H155,1.0197))</f>
        <v/>
      </c>
      <c r="AJ155" s="9" t="str">
        <f>IF('Used data'!I155="No","",SUM(AD155:AE155)*740934+AG155*29492829+AH155*4654307+AI155*608667)</f>
        <v/>
      </c>
    </row>
    <row r="156" spans="1:36" x14ac:dyDescent="0.3">
      <c r="A156" s="4" t="str">
        <f>IF('Input data'!A162="","",'Input data'!A162)</f>
        <v/>
      </c>
      <c r="B156" s="4" t="str">
        <f>IF('Input data'!B162="","",'Input data'!B162)</f>
        <v/>
      </c>
      <c r="C156" s="4" t="str">
        <f>IF('Input data'!C162="","",'Input data'!C162)</f>
        <v/>
      </c>
      <c r="D156" s="4" t="str">
        <f>IF('Input data'!D162="","",'Input data'!D162)</f>
        <v/>
      </c>
      <c r="E156" s="4" t="str">
        <f>IF('Input data'!E162="","",'Input data'!E162)</f>
        <v/>
      </c>
      <c r="F156" s="4" t="str">
        <f>IF('Input data'!F162="","",'Input data'!F162)</f>
        <v/>
      </c>
      <c r="G156" s="20" t="str">
        <f>IF('Input data'!G162=0,"",'Input data'!G162)</f>
        <v/>
      </c>
      <c r="H156" s="9" t="str">
        <f>IF('Input data'!H162="","",'Input data'!H162)</f>
        <v/>
      </c>
      <c r="I156" s="6" t="str">
        <f>IF('Used data'!I156="No","",IF('Used data'!L156&lt;10,1.1-'Used data'!L156*0.01,IF('Used data'!L156&lt;120,POWER(1.003,'Used data'!L156)/POWER(1.003,10),1.4)))</f>
        <v/>
      </c>
      <c r="J156" s="6" t="str">
        <f>IF('Used data'!I156="No","",IF('Used data'!M156&gt;9,1.41,IF('Used data'!M156&lt;2,0.96+'Used data'!M156*0.02,POWER(1.05,'Used data'!M156)/POWER(1.05,2))))</f>
        <v/>
      </c>
      <c r="K156" s="6" t="str">
        <f>IF('Used data'!I156="No","",IF('Used data'!M156&gt;9,1.15,IF('Used data'!M156&lt;2,0.98+'Used data'!M156*0.01,POWER(1.02,'Used data'!M156)/POWER(1.02,2))))</f>
        <v/>
      </c>
      <c r="L156" s="6" t="str">
        <f>IF('Used data'!I156="No","",IF('Used data'!N156="Partly",0.9,IF('Used data'!N156="Yes",0.75,1)))</f>
        <v/>
      </c>
      <c r="M156" s="6" t="str">
        <f>IF('Used data'!I156="No","",IF('Used data'!N156="Partly",0.97,IF('Used data'!N156="Yes",0.95,1)))</f>
        <v/>
      </c>
      <c r="N156" s="6" t="str">
        <f>IF('Used data'!I156="No","",IF('Used data'!O156&gt;4.25,1.06,IF('Used data'!O156&lt;3.75,1.84-'Used data'!O156*0.24,0.04+'Used data'!O156*0.24)))</f>
        <v/>
      </c>
      <c r="O156" s="6" t="str">
        <f>IF('Used data'!I156="No","",IF('Used data'!P156&gt;1.99,0.81,IF('Used data'!P156&lt;0.2,1.12,1.05-'Used data'!P156*0.1)))</f>
        <v/>
      </c>
      <c r="P156" s="6" t="str">
        <f>IF('Used data'!I156="No","",IF('Used data'!Q156&gt;3,0.96,IF('Used data'!Q156&lt;2,1.12-0.06*'Used data'!Q156,1.08-0.04*'Used data'!Q156)))</f>
        <v/>
      </c>
      <c r="Q156" s="6" t="str">
        <f>IF('Used data'!I156="No","",IF('Used data'!R156="Yes",0.91,1))</f>
        <v/>
      </c>
      <c r="R156" s="6" t="str">
        <f>IF('Used data'!I156="No","",IF('Used data'!R156="Yes",0.96,1))</f>
        <v/>
      </c>
      <c r="S156" s="6" t="str">
        <f>IF('Used data'!I156="No","",IF('Used data'!R156="Yes",0.82,1))</f>
        <v/>
      </c>
      <c r="T156" s="6" t="str">
        <f>IF('Used data'!I156="No","",IF('Used data'!R156="Yes",0.9,1))</f>
        <v/>
      </c>
      <c r="U156" s="6" t="str">
        <f>IF('Used data'!I156="No","",IF('Used data'!R156="Yes",0.93,1))</f>
        <v/>
      </c>
      <c r="V156" s="6" t="str">
        <f>IF('Used data'!I156="No","",IF('Used data'!S156="Yes",0.85,1))</f>
        <v/>
      </c>
      <c r="W156" s="6" t="str">
        <f>IF('Used data'!I156="No","",IF('Used data'!T156&gt;5,1.4,1+0.08*'Used data'!T156))</f>
        <v/>
      </c>
      <c r="X156" s="6" t="str">
        <f>IF('Used data'!I156="No","",IF('Used data'!U156=80,1,POWER((80-0.0058*('Used data'!U156-80)^2+0.2781*('Used data'!U156-80)-0.2343)/80,1.6)))</f>
        <v/>
      </c>
      <c r="Y156" s="6" t="str">
        <f>IF('Used data'!I156="No","",IF('Used data'!U156=80,1,POWER((80-0.0058*('Used data'!U156-80)^2+0.2781*('Used data'!U156-80)-0.2343)/80,1.5)))</f>
        <v/>
      </c>
      <c r="Z156" s="6" t="str">
        <f>IF('Used data'!I156="No","",IF('Used data'!U156=80,1,POWER((80-0.0058*('Used data'!U156-80)^2+0.2781*('Used data'!U156-80)-0.2343)/80,4.6)))</f>
        <v/>
      </c>
      <c r="AA156" s="6" t="str">
        <f>IF('Used data'!I156="No","",IF('Used data'!U156=80,1,POWER((80-0.0058*('Used data'!U156-80)^2+0.2781*('Used data'!U156-80)-0.2343)/80,3.5)))</f>
        <v/>
      </c>
      <c r="AB156" s="6" t="str">
        <f>IF('Used data'!I156="No","",IF('Used data'!U156=80,1,POWER((80-0.0058*('Used data'!U156-80)^2+0.2781*('Used data'!U156-80)-0.2343)/80,1.4)))</f>
        <v/>
      </c>
      <c r="AC156" s="6"/>
      <c r="AD156" s="7" t="str">
        <f>IF('Used data'!I156="No","",EXP(-10.0958)*POWER(H156,0.8138))</f>
        <v/>
      </c>
      <c r="AE156" s="7" t="str">
        <f>IF('Used data'!I156="No","",EXP(-9.9896)*POWER(H156,0.8381))</f>
        <v/>
      </c>
      <c r="AF156" s="7" t="str">
        <f>IF('Used data'!I156="No","",EXP(-12.5826)*POWER(H156,1.148))</f>
        <v/>
      </c>
      <c r="AG156" s="7" t="str">
        <f>IF('Used data'!I156="No","",EXP(-11.3408)*POWER(H156,0.7373))</f>
        <v/>
      </c>
      <c r="AH156" s="7" t="str">
        <f>IF('Used data'!I156="No","",EXP(-10.8985)*POWER(H156,0.841))</f>
        <v/>
      </c>
      <c r="AI156" s="7" t="str">
        <f>IF('Used data'!I156="No","",EXP(-12.4273)*POWER(H156,1.0197))</f>
        <v/>
      </c>
      <c r="AJ156" s="9" t="str">
        <f>IF('Used data'!I156="No","",SUM(AD156:AE156)*740934+AG156*29492829+AH156*4654307+AI156*608667)</f>
        <v/>
      </c>
    </row>
    <row r="157" spans="1:36" x14ac:dyDescent="0.3">
      <c r="A157" s="4" t="str">
        <f>IF('Input data'!A163="","",'Input data'!A163)</f>
        <v/>
      </c>
      <c r="B157" s="4" t="str">
        <f>IF('Input data'!B163="","",'Input data'!B163)</f>
        <v/>
      </c>
      <c r="C157" s="4" t="str">
        <f>IF('Input data'!C163="","",'Input data'!C163)</f>
        <v/>
      </c>
      <c r="D157" s="4" t="str">
        <f>IF('Input data'!D163="","",'Input data'!D163)</f>
        <v/>
      </c>
      <c r="E157" s="4" t="str">
        <f>IF('Input data'!E163="","",'Input data'!E163)</f>
        <v/>
      </c>
      <c r="F157" s="4" t="str">
        <f>IF('Input data'!F163="","",'Input data'!F163)</f>
        <v/>
      </c>
      <c r="G157" s="20" t="str">
        <f>IF('Input data'!G163=0,"",'Input data'!G163)</f>
        <v/>
      </c>
      <c r="H157" s="9" t="str">
        <f>IF('Input data'!H163="","",'Input data'!H163)</f>
        <v/>
      </c>
      <c r="I157" s="6" t="str">
        <f>IF('Used data'!I157="No","",IF('Used data'!L157&lt;10,1.1-'Used data'!L157*0.01,IF('Used data'!L157&lt;120,POWER(1.003,'Used data'!L157)/POWER(1.003,10),1.4)))</f>
        <v/>
      </c>
      <c r="J157" s="6" t="str">
        <f>IF('Used data'!I157="No","",IF('Used data'!M157&gt;9,1.41,IF('Used data'!M157&lt;2,0.96+'Used data'!M157*0.02,POWER(1.05,'Used data'!M157)/POWER(1.05,2))))</f>
        <v/>
      </c>
      <c r="K157" s="6" t="str">
        <f>IF('Used data'!I157="No","",IF('Used data'!M157&gt;9,1.15,IF('Used data'!M157&lt;2,0.98+'Used data'!M157*0.01,POWER(1.02,'Used data'!M157)/POWER(1.02,2))))</f>
        <v/>
      </c>
      <c r="L157" s="6" t="str">
        <f>IF('Used data'!I157="No","",IF('Used data'!N157="Partly",0.9,IF('Used data'!N157="Yes",0.75,1)))</f>
        <v/>
      </c>
      <c r="M157" s="6" t="str">
        <f>IF('Used data'!I157="No","",IF('Used data'!N157="Partly",0.97,IF('Used data'!N157="Yes",0.95,1)))</f>
        <v/>
      </c>
      <c r="N157" s="6" t="str">
        <f>IF('Used data'!I157="No","",IF('Used data'!O157&gt;4.25,1.06,IF('Used data'!O157&lt;3.75,1.84-'Used data'!O157*0.24,0.04+'Used data'!O157*0.24)))</f>
        <v/>
      </c>
      <c r="O157" s="6" t="str">
        <f>IF('Used data'!I157="No","",IF('Used data'!P157&gt;1.99,0.81,IF('Used data'!P157&lt;0.2,1.12,1.05-'Used data'!P157*0.1)))</f>
        <v/>
      </c>
      <c r="P157" s="6" t="str">
        <f>IF('Used data'!I157="No","",IF('Used data'!Q157&gt;3,0.96,IF('Used data'!Q157&lt;2,1.12-0.06*'Used data'!Q157,1.08-0.04*'Used data'!Q157)))</f>
        <v/>
      </c>
      <c r="Q157" s="6" t="str">
        <f>IF('Used data'!I157="No","",IF('Used data'!R157="Yes",0.91,1))</f>
        <v/>
      </c>
      <c r="R157" s="6" t="str">
        <f>IF('Used data'!I157="No","",IF('Used data'!R157="Yes",0.96,1))</f>
        <v/>
      </c>
      <c r="S157" s="6" t="str">
        <f>IF('Used data'!I157="No","",IF('Used data'!R157="Yes",0.82,1))</f>
        <v/>
      </c>
      <c r="T157" s="6" t="str">
        <f>IF('Used data'!I157="No","",IF('Used data'!R157="Yes",0.9,1))</f>
        <v/>
      </c>
      <c r="U157" s="6" t="str">
        <f>IF('Used data'!I157="No","",IF('Used data'!R157="Yes",0.93,1))</f>
        <v/>
      </c>
      <c r="V157" s="6" t="str">
        <f>IF('Used data'!I157="No","",IF('Used data'!S157="Yes",0.85,1))</f>
        <v/>
      </c>
      <c r="W157" s="6" t="str">
        <f>IF('Used data'!I157="No","",IF('Used data'!T157&gt;5,1.4,1+0.08*'Used data'!T157))</f>
        <v/>
      </c>
      <c r="X157" s="6" t="str">
        <f>IF('Used data'!I157="No","",IF('Used data'!U157=80,1,POWER((80-0.0058*('Used data'!U157-80)^2+0.2781*('Used data'!U157-80)-0.2343)/80,1.6)))</f>
        <v/>
      </c>
      <c r="Y157" s="6" t="str">
        <f>IF('Used data'!I157="No","",IF('Used data'!U157=80,1,POWER((80-0.0058*('Used data'!U157-80)^2+0.2781*('Used data'!U157-80)-0.2343)/80,1.5)))</f>
        <v/>
      </c>
      <c r="Z157" s="6" t="str">
        <f>IF('Used data'!I157="No","",IF('Used data'!U157=80,1,POWER((80-0.0058*('Used data'!U157-80)^2+0.2781*('Used data'!U157-80)-0.2343)/80,4.6)))</f>
        <v/>
      </c>
      <c r="AA157" s="6" t="str">
        <f>IF('Used data'!I157="No","",IF('Used data'!U157=80,1,POWER((80-0.0058*('Used data'!U157-80)^2+0.2781*('Used data'!U157-80)-0.2343)/80,3.5)))</f>
        <v/>
      </c>
      <c r="AB157" s="6" t="str">
        <f>IF('Used data'!I157="No","",IF('Used data'!U157=80,1,POWER((80-0.0058*('Used data'!U157-80)^2+0.2781*('Used data'!U157-80)-0.2343)/80,1.4)))</f>
        <v/>
      </c>
      <c r="AC157" s="6"/>
      <c r="AD157" s="7" t="str">
        <f>IF('Used data'!I157="No","",EXP(-10.0958)*POWER(H157,0.8138))</f>
        <v/>
      </c>
      <c r="AE157" s="7" t="str">
        <f>IF('Used data'!I157="No","",EXP(-9.9896)*POWER(H157,0.8381))</f>
        <v/>
      </c>
      <c r="AF157" s="7" t="str">
        <f>IF('Used data'!I157="No","",EXP(-12.5826)*POWER(H157,1.148))</f>
        <v/>
      </c>
      <c r="AG157" s="7" t="str">
        <f>IF('Used data'!I157="No","",EXP(-11.3408)*POWER(H157,0.7373))</f>
        <v/>
      </c>
      <c r="AH157" s="7" t="str">
        <f>IF('Used data'!I157="No","",EXP(-10.8985)*POWER(H157,0.841))</f>
        <v/>
      </c>
      <c r="AI157" s="7" t="str">
        <f>IF('Used data'!I157="No","",EXP(-12.4273)*POWER(H157,1.0197))</f>
        <v/>
      </c>
      <c r="AJ157" s="9" t="str">
        <f>IF('Used data'!I157="No","",SUM(AD157:AE157)*740934+AG157*29492829+AH157*4654307+AI157*608667)</f>
        <v/>
      </c>
    </row>
    <row r="158" spans="1:36" x14ac:dyDescent="0.3">
      <c r="A158" s="4" t="str">
        <f>IF('Input data'!A164="","",'Input data'!A164)</f>
        <v/>
      </c>
      <c r="B158" s="4" t="str">
        <f>IF('Input data'!B164="","",'Input data'!B164)</f>
        <v/>
      </c>
      <c r="C158" s="4" t="str">
        <f>IF('Input data'!C164="","",'Input data'!C164)</f>
        <v/>
      </c>
      <c r="D158" s="4" t="str">
        <f>IF('Input data'!D164="","",'Input data'!D164)</f>
        <v/>
      </c>
      <c r="E158" s="4" t="str">
        <f>IF('Input data'!E164="","",'Input data'!E164)</f>
        <v/>
      </c>
      <c r="F158" s="4" t="str">
        <f>IF('Input data'!F164="","",'Input data'!F164)</f>
        <v/>
      </c>
      <c r="G158" s="20" t="str">
        <f>IF('Input data'!G164=0,"",'Input data'!G164)</f>
        <v/>
      </c>
      <c r="H158" s="9" t="str">
        <f>IF('Input data'!H164="","",'Input data'!H164)</f>
        <v/>
      </c>
      <c r="I158" s="6" t="str">
        <f>IF('Used data'!I158="No","",IF('Used data'!L158&lt;10,1.1-'Used data'!L158*0.01,IF('Used data'!L158&lt;120,POWER(1.003,'Used data'!L158)/POWER(1.003,10),1.4)))</f>
        <v/>
      </c>
      <c r="J158" s="6" t="str">
        <f>IF('Used data'!I158="No","",IF('Used data'!M158&gt;9,1.41,IF('Used data'!M158&lt;2,0.96+'Used data'!M158*0.02,POWER(1.05,'Used data'!M158)/POWER(1.05,2))))</f>
        <v/>
      </c>
      <c r="K158" s="6" t="str">
        <f>IF('Used data'!I158="No","",IF('Used data'!M158&gt;9,1.15,IF('Used data'!M158&lt;2,0.98+'Used data'!M158*0.01,POWER(1.02,'Used data'!M158)/POWER(1.02,2))))</f>
        <v/>
      </c>
      <c r="L158" s="6" t="str">
        <f>IF('Used data'!I158="No","",IF('Used data'!N158="Partly",0.9,IF('Used data'!N158="Yes",0.75,1)))</f>
        <v/>
      </c>
      <c r="M158" s="6" t="str">
        <f>IF('Used data'!I158="No","",IF('Used data'!N158="Partly",0.97,IF('Used data'!N158="Yes",0.95,1)))</f>
        <v/>
      </c>
      <c r="N158" s="6" t="str">
        <f>IF('Used data'!I158="No","",IF('Used data'!O158&gt;4.25,1.06,IF('Used data'!O158&lt;3.75,1.84-'Used data'!O158*0.24,0.04+'Used data'!O158*0.24)))</f>
        <v/>
      </c>
      <c r="O158" s="6" t="str">
        <f>IF('Used data'!I158="No","",IF('Used data'!P158&gt;1.99,0.81,IF('Used data'!P158&lt;0.2,1.12,1.05-'Used data'!P158*0.1)))</f>
        <v/>
      </c>
      <c r="P158" s="6" t="str">
        <f>IF('Used data'!I158="No","",IF('Used data'!Q158&gt;3,0.96,IF('Used data'!Q158&lt;2,1.12-0.06*'Used data'!Q158,1.08-0.04*'Used data'!Q158)))</f>
        <v/>
      </c>
      <c r="Q158" s="6" t="str">
        <f>IF('Used data'!I158="No","",IF('Used data'!R158="Yes",0.91,1))</f>
        <v/>
      </c>
      <c r="R158" s="6" t="str">
        <f>IF('Used data'!I158="No","",IF('Used data'!R158="Yes",0.96,1))</f>
        <v/>
      </c>
      <c r="S158" s="6" t="str">
        <f>IF('Used data'!I158="No","",IF('Used data'!R158="Yes",0.82,1))</f>
        <v/>
      </c>
      <c r="T158" s="6" t="str">
        <f>IF('Used data'!I158="No","",IF('Used data'!R158="Yes",0.9,1))</f>
        <v/>
      </c>
      <c r="U158" s="6" t="str">
        <f>IF('Used data'!I158="No","",IF('Used data'!R158="Yes",0.93,1))</f>
        <v/>
      </c>
      <c r="V158" s="6" t="str">
        <f>IF('Used data'!I158="No","",IF('Used data'!S158="Yes",0.85,1))</f>
        <v/>
      </c>
      <c r="W158" s="6" t="str">
        <f>IF('Used data'!I158="No","",IF('Used data'!T158&gt;5,1.4,1+0.08*'Used data'!T158))</f>
        <v/>
      </c>
      <c r="X158" s="6" t="str">
        <f>IF('Used data'!I158="No","",IF('Used data'!U158=80,1,POWER((80-0.0058*('Used data'!U158-80)^2+0.2781*('Used data'!U158-80)-0.2343)/80,1.6)))</f>
        <v/>
      </c>
      <c r="Y158" s="6" t="str">
        <f>IF('Used data'!I158="No","",IF('Used data'!U158=80,1,POWER((80-0.0058*('Used data'!U158-80)^2+0.2781*('Used data'!U158-80)-0.2343)/80,1.5)))</f>
        <v/>
      </c>
      <c r="Z158" s="6" t="str">
        <f>IF('Used data'!I158="No","",IF('Used data'!U158=80,1,POWER((80-0.0058*('Used data'!U158-80)^2+0.2781*('Used data'!U158-80)-0.2343)/80,4.6)))</f>
        <v/>
      </c>
      <c r="AA158" s="6" t="str">
        <f>IF('Used data'!I158="No","",IF('Used data'!U158=80,1,POWER((80-0.0058*('Used data'!U158-80)^2+0.2781*('Used data'!U158-80)-0.2343)/80,3.5)))</f>
        <v/>
      </c>
      <c r="AB158" s="6" t="str">
        <f>IF('Used data'!I158="No","",IF('Used data'!U158=80,1,POWER((80-0.0058*('Used data'!U158-80)^2+0.2781*('Used data'!U158-80)-0.2343)/80,1.4)))</f>
        <v/>
      </c>
      <c r="AC158" s="6"/>
      <c r="AD158" s="7" t="str">
        <f>IF('Used data'!I158="No","",EXP(-10.0958)*POWER(H158,0.8138))</f>
        <v/>
      </c>
      <c r="AE158" s="7" t="str">
        <f>IF('Used data'!I158="No","",EXP(-9.9896)*POWER(H158,0.8381))</f>
        <v/>
      </c>
      <c r="AF158" s="7" t="str">
        <f>IF('Used data'!I158="No","",EXP(-12.5826)*POWER(H158,1.148))</f>
        <v/>
      </c>
      <c r="AG158" s="7" t="str">
        <f>IF('Used data'!I158="No","",EXP(-11.3408)*POWER(H158,0.7373))</f>
        <v/>
      </c>
      <c r="AH158" s="7" t="str">
        <f>IF('Used data'!I158="No","",EXP(-10.8985)*POWER(H158,0.841))</f>
        <v/>
      </c>
      <c r="AI158" s="7" t="str">
        <f>IF('Used data'!I158="No","",EXP(-12.4273)*POWER(H158,1.0197))</f>
        <v/>
      </c>
      <c r="AJ158" s="9" t="str">
        <f>IF('Used data'!I158="No","",SUM(AD158:AE158)*740934+AG158*29492829+AH158*4654307+AI158*608667)</f>
        <v/>
      </c>
    </row>
    <row r="159" spans="1:36" x14ac:dyDescent="0.3">
      <c r="A159" s="4" t="str">
        <f>IF('Input data'!A165="","",'Input data'!A165)</f>
        <v/>
      </c>
      <c r="B159" s="4" t="str">
        <f>IF('Input data'!B165="","",'Input data'!B165)</f>
        <v/>
      </c>
      <c r="C159" s="4" t="str">
        <f>IF('Input data'!C165="","",'Input data'!C165)</f>
        <v/>
      </c>
      <c r="D159" s="4" t="str">
        <f>IF('Input data'!D165="","",'Input data'!D165)</f>
        <v/>
      </c>
      <c r="E159" s="4" t="str">
        <f>IF('Input data'!E165="","",'Input data'!E165)</f>
        <v/>
      </c>
      <c r="F159" s="4" t="str">
        <f>IF('Input data'!F165="","",'Input data'!F165)</f>
        <v/>
      </c>
      <c r="G159" s="20" t="str">
        <f>IF('Input data'!G165=0,"",'Input data'!G165)</f>
        <v/>
      </c>
      <c r="H159" s="9" t="str">
        <f>IF('Input data'!H165="","",'Input data'!H165)</f>
        <v/>
      </c>
      <c r="I159" s="6" t="str">
        <f>IF('Used data'!I159="No","",IF('Used data'!L159&lt;10,1.1-'Used data'!L159*0.01,IF('Used data'!L159&lt;120,POWER(1.003,'Used data'!L159)/POWER(1.003,10),1.4)))</f>
        <v/>
      </c>
      <c r="J159" s="6" t="str">
        <f>IF('Used data'!I159="No","",IF('Used data'!M159&gt;9,1.41,IF('Used data'!M159&lt;2,0.96+'Used data'!M159*0.02,POWER(1.05,'Used data'!M159)/POWER(1.05,2))))</f>
        <v/>
      </c>
      <c r="K159" s="6" t="str">
        <f>IF('Used data'!I159="No","",IF('Used data'!M159&gt;9,1.15,IF('Used data'!M159&lt;2,0.98+'Used data'!M159*0.01,POWER(1.02,'Used data'!M159)/POWER(1.02,2))))</f>
        <v/>
      </c>
      <c r="L159" s="6" t="str">
        <f>IF('Used data'!I159="No","",IF('Used data'!N159="Partly",0.9,IF('Used data'!N159="Yes",0.75,1)))</f>
        <v/>
      </c>
      <c r="M159" s="6" t="str">
        <f>IF('Used data'!I159="No","",IF('Used data'!N159="Partly",0.97,IF('Used data'!N159="Yes",0.95,1)))</f>
        <v/>
      </c>
      <c r="N159" s="6" t="str">
        <f>IF('Used data'!I159="No","",IF('Used data'!O159&gt;4.25,1.06,IF('Used data'!O159&lt;3.75,1.84-'Used data'!O159*0.24,0.04+'Used data'!O159*0.24)))</f>
        <v/>
      </c>
      <c r="O159" s="6" t="str">
        <f>IF('Used data'!I159="No","",IF('Used data'!P159&gt;1.99,0.81,IF('Used data'!P159&lt;0.2,1.12,1.05-'Used data'!P159*0.1)))</f>
        <v/>
      </c>
      <c r="P159" s="6" t="str">
        <f>IF('Used data'!I159="No","",IF('Used data'!Q159&gt;3,0.96,IF('Used data'!Q159&lt;2,1.12-0.06*'Used data'!Q159,1.08-0.04*'Used data'!Q159)))</f>
        <v/>
      </c>
      <c r="Q159" s="6" t="str">
        <f>IF('Used data'!I159="No","",IF('Used data'!R159="Yes",0.91,1))</f>
        <v/>
      </c>
      <c r="R159" s="6" t="str">
        <f>IF('Used data'!I159="No","",IF('Used data'!R159="Yes",0.96,1))</f>
        <v/>
      </c>
      <c r="S159" s="6" t="str">
        <f>IF('Used data'!I159="No","",IF('Used data'!R159="Yes",0.82,1))</f>
        <v/>
      </c>
      <c r="T159" s="6" t="str">
        <f>IF('Used data'!I159="No","",IF('Used data'!R159="Yes",0.9,1))</f>
        <v/>
      </c>
      <c r="U159" s="6" t="str">
        <f>IF('Used data'!I159="No","",IF('Used data'!R159="Yes",0.93,1))</f>
        <v/>
      </c>
      <c r="V159" s="6" t="str">
        <f>IF('Used data'!I159="No","",IF('Used data'!S159="Yes",0.85,1))</f>
        <v/>
      </c>
      <c r="W159" s="6" t="str">
        <f>IF('Used data'!I159="No","",IF('Used data'!T159&gt;5,1.4,1+0.08*'Used data'!T159))</f>
        <v/>
      </c>
      <c r="X159" s="6" t="str">
        <f>IF('Used data'!I159="No","",IF('Used data'!U159=80,1,POWER((80-0.0058*('Used data'!U159-80)^2+0.2781*('Used data'!U159-80)-0.2343)/80,1.6)))</f>
        <v/>
      </c>
      <c r="Y159" s="6" t="str">
        <f>IF('Used data'!I159="No","",IF('Used data'!U159=80,1,POWER((80-0.0058*('Used data'!U159-80)^2+0.2781*('Used data'!U159-80)-0.2343)/80,1.5)))</f>
        <v/>
      </c>
      <c r="Z159" s="6" t="str">
        <f>IF('Used data'!I159="No","",IF('Used data'!U159=80,1,POWER((80-0.0058*('Used data'!U159-80)^2+0.2781*('Used data'!U159-80)-0.2343)/80,4.6)))</f>
        <v/>
      </c>
      <c r="AA159" s="6" t="str">
        <f>IF('Used data'!I159="No","",IF('Used data'!U159=80,1,POWER((80-0.0058*('Used data'!U159-80)^2+0.2781*('Used data'!U159-80)-0.2343)/80,3.5)))</f>
        <v/>
      </c>
      <c r="AB159" s="6" t="str">
        <f>IF('Used data'!I159="No","",IF('Used data'!U159=80,1,POWER((80-0.0058*('Used data'!U159-80)^2+0.2781*('Used data'!U159-80)-0.2343)/80,1.4)))</f>
        <v/>
      </c>
      <c r="AC159" s="6"/>
      <c r="AD159" s="7" t="str">
        <f>IF('Used data'!I159="No","",EXP(-10.0958)*POWER(H159,0.8138))</f>
        <v/>
      </c>
      <c r="AE159" s="7" t="str">
        <f>IF('Used data'!I159="No","",EXP(-9.9896)*POWER(H159,0.8381))</f>
        <v/>
      </c>
      <c r="AF159" s="7" t="str">
        <f>IF('Used data'!I159="No","",EXP(-12.5826)*POWER(H159,1.148))</f>
        <v/>
      </c>
      <c r="AG159" s="7" t="str">
        <f>IF('Used data'!I159="No","",EXP(-11.3408)*POWER(H159,0.7373))</f>
        <v/>
      </c>
      <c r="AH159" s="7" t="str">
        <f>IF('Used data'!I159="No","",EXP(-10.8985)*POWER(H159,0.841))</f>
        <v/>
      </c>
      <c r="AI159" s="7" t="str">
        <f>IF('Used data'!I159="No","",EXP(-12.4273)*POWER(H159,1.0197))</f>
        <v/>
      </c>
      <c r="AJ159" s="9" t="str">
        <f>IF('Used data'!I159="No","",SUM(AD159:AE159)*740934+AG159*29492829+AH159*4654307+AI159*608667)</f>
        <v/>
      </c>
    </row>
    <row r="160" spans="1:36" x14ac:dyDescent="0.3">
      <c r="A160" s="4" t="str">
        <f>IF('Input data'!A166="","",'Input data'!A166)</f>
        <v/>
      </c>
      <c r="B160" s="4" t="str">
        <f>IF('Input data'!B166="","",'Input data'!B166)</f>
        <v/>
      </c>
      <c r="C160" s="4" t="str">
        <f>IF('Input data'!C166="","",'Input data'!C166)</f>
        <v/>
      </c>
      <c r="D160" s="4" t="str">
        <f>IF('Input data'!D166="","",'Input data'!D166)</f>
        <v/>
      </c>
      <c r="E160" s="4" t="str">
        <f>IF('Input data'!E166="","",'Input data'!E166)</f>
        <v/>
      </c>
      <c r="F160" s="4" t="str">
        <f>IF('Input data'!F166="","",'Input data'!F166)</f>
        <v/>
      </c>
      <c r="G160" s="20" t="str">
        <f>IF('Input data'!G166=0,"",'Input data'!G166)</f>
        <v/>
      </c>
      <c r="H160" s="9" t="str">
        <f>IF('Input data'!H166="","",'Input data'!H166)</f>
        <v/>
      </c>
      <c r="I160" s="6" t="str">
        <f>IF('Used data'!I160="No","",IF('Used data'!L160&lt;10,1.1-'Used data'!L160*0.01,IF('Used data'!L160&lt;120,POWER(1.003,'Used data'!L160)/POWER(1.003,10),1.4)))</f>
        <v/>
      </c>
      <c r="J160" s="6" t="str">
        <f>IF('Used data'!I160="No","",IF('Used data'!M160&gt;9,1.41,IF('Used data'!M160&lt;2,0.96+'Used data'!M160*0.02,POWER(1.05,'Used data'!M160)/POWER(1.05,2))))</f>
        <v/>
      </c>
      <c r="K160" s="6" t="str">
        <f>IF('Used data'!I160="No","",IF('Used data'!M160&gt;9,1.15,IF('Used data'!M160&lt;2,0.98+'Used data'!M160*0.01,POWER(1.02,'Used data'!M160)/POWER(1.02,2))))</f>
        <v/>
      </c>
      <c r="L160" s="6" t="str">
        <f>IF('Used data'!I160="No","",IF('Used data'!N160="Partly",0.9,IF('Used data'!N160="Yes",0.75,1)))</f>
        <v/>
      </c>
      <c r="M160" s="6" t="str">
        <f>IF('Used data'!I160="No","",IF('Used data'!N160="Partly",0.97,IF('Used data'!N160="Yes",0.95,1)))</f>
        <v/>
      </c>
      <c r="N160" s="6" t="str">
        <f>IF('Used data'!I160="No","",IF('Used data'!O160&gt;4.25,1.06,IF('Used data'!O160&lt;3.75,1.84-'Used data'!O160*0.24,0.04+'Used data'!O160*0.24)))</f>
        <v/>
      </c>
      <c r="O160" s="6" t="str">
        <f>IF('Used data'!I160="No","",IF('Used data'!P160&gt;1.99,0.81,IF('Used data'!P160&lt;0.2,1.12,1.05-'Used data'!P160*0.1)))</f>
        <v/>
      </c>
      <c r="P160" s="6" t="str">
        <f>IF('Used data'!I160="No","",IF('Used data'!Q160&gt;3,0.96,IF('Used data'!Q160&lt;2,1.12-0.06*'Used data'!Q160,1.08-0.04*'Used data'!Q160)))</f>
        <v/>
      </c>
      <c r="Q160" s="6" t="str">
        <f>IF('Used data'!I160="No","",IF('Used data'!R160="Yes",0.91,1))</f>
        <v/>
      </c>
      <c r="R160" s="6" t="str">
        <f>IF('Used data'!I160="No","",IF('Used data'!R160="Yes",0.96,1))</f>
        <v/>
      </c>
      <c r="S160" s="6" t="str">
        <f>IF('Used data'!I160="No","",IF('Used data'!R160="Yes",0.82,1))</f>
        <v/>
      </c>
      <c r="T160" s="6" t="str">
        <f>IF('Used data'!I160="No","",IF('Used data'!R160="Yes",0.9,1))</f>
        <v/>
      </c>
      <c r="U160" s="6" t="str">
        <f>IF('Used data'!I160="No","",IF('Used data'!R160="Yes",0.93,1))</f>
        <v/>
      </c>
      <c r="V160" s="6" t="str">
        <f>IF('Used data'!I160="No","",IF('Used data'!S160="Yes",0.85,1))</f>
        <v/>
      </c>
      <c r="W160" s="6" t="str">
        <f>IF('Used data'!I160="No","",IF('Used data'!T160&gt;5,1.4,1+0.08*'Used data'!T160))</f>
        <v/>
      </c>
      <c r="X160" s="6" t="str">
        <f>IF('Used data'!I160="No","",IF('Used data'!U160=80,1,POWER((80-0.0058*('Used data'!U160-80)^2+0.2781*('Used data'!U160-80)-0.2343)/80,1.6)))</f>
        <v/>
      </c>
      <c r="Y160" s="6" t="str">
        <f>IF('Used data'!I160="No","",IF('Used data'!U160=80,1,POWER((80-0.0058*('Used data'!U160-80)^2+0.2781*('Used data'!U160-80)-0.2343)/80,1.5)))</f>
        <v/>
      </c>
      <c r="Z160" s="6" t="str">
        <f>IF('Used data'!I160="No","",IF('Used data'!U160=80,1,POWER((80-0.0058*('Used data'!U160-80)^2+0.2781*('Used data'!U160-80)-0.2343)/80,4.6)))</f>
        <v/>
      </c>
      <c r="AA160" s="6" t="str">
        <f>IF('Used data'!I160="No","",IF('Used data'!U160=80,1,POWER((80-0.0058*('Used data'!U160-80)^2+0.2781*('Used data'!U160-80)-0.2343)/80,3.5)))</f>
        <v/>
      </c>
      <c r="AB160" s="6" t="str">
        <f>IF('Used data'!I160="No","",IF('Used data'!U160=80,1,POWER((80-0.0058*('Used data'!U160-80)^2+0.2781*('Used data'!U160-80)-0.2343)/80,1.4)))</f>
        <v/>
      </c>
      <c r="AC160" s="6"/>
      <c r="AD160" s="7" t="str">
        <f>IF('Used data'!I160="No","",EXP(-10.0958)*POWER(H160,0.8138))</f>
        <v/>
      </c>
      <c r="AE160" s="7" t="str">
        <f>IF('Used data'!I160="No","",EXP(-9.9896)*POWER(H160,0.8381))</f>
        <v/>
      </c>
      <c r="AF160" s="7" t="str">
        <f>IF('Used data'!I160="No","",EXP(-12.5826)*POWER(H160,1.148))</f>
        <v/>
      </c>
      <c r="AG160" s="7" t="str">
        <f>IF('Used data'!I160="No","",EXP(-11.3408)*POWER(H160,0.7373))</f>
        <v/>
      </c>
      <c r="AH160" s="7" t="str">
        <f>IF('Used data'!I160="No","",EXP(-10.8985)*POWER(H160,0.841))</f>
        <v/>
      </c>
      <c r="AI160" s="7" t="str">
        <f>IF('Used data'!I160="No","",EXP(-12.4273)*POWER(H160,1.0197))</f>
        <v/>
      </c>
      <c r="AJ160" s="9" t="str">
        <f>IF('Used data'!I160="No","",SUM(AD160:AE160)*740934+AG160*29492829+AH160*4654307+AI160*608667)</f>
        <v/>
      </c>
    </row>
    <row r="161" spans="1:36" x14ac:dyDescent="0.3">
      <c r="A161" s="4" t="str">
        <f>IF('Input data'!A167="","",'Input data'!A167)</f>
        <v/>
      </c>
      <c r="B161" s="4" t="str">
        <f>IF('Input data'!B167="","",'Input data'!B167)</f>
        <v/>
      </c>
      <c r="C161" s="4" t="str">
        <f>IF('Input data'!C167="","",'Input data'!C167)</f>
        <v/>
      </c>
      <c r="D161" s="4" t="str">
        <f>IF('Input data'!D167="","",'Input data'!D167)</f>
        <v/>
      </c>
      <c r="E161" s="4" t="str">
        <f>IF('Input data'!E167="","",'Input data'!E167)</f>
        <v/>
      </c>
      <c r="F161" s="4" t="str">
        <f>IF('Input data'!F167="","",'Input data'!F167)</f>
        <v/>
      </c>
      <c r="G161" s="20" t="str">
        <f>IF('Input data'!G167=0,"",'Input data'!G167)</f>
        <v/>
      </c>
      <c r="H161" s="9" t="str">
        <f>IF('Input data'!H167="","",'Input data'!H167)</f>
        <v/>
      </c>
      <c r="I161" s="6" t="str">
        <f>IF('Used data'!I161="No","",IF('Used data'!L161&lt;10,1.1-'Used data'!L161*0.01,IF('Used data'!L161&lt;120,POWER(1.003,'Used data'!L161)/POWER(1.003,10),1.4)))</f>
        <v/>
      </c>
      <c r="J161" s="6" t="str">
        <f>IF('Used data'!I161="No","",IF('Used data'!M161&gt;9,1.41,IF('Used data'!M161&lt;2,0.96+'Used data'!M161*0.02,POWER(1.05,'Used data'!M161)/POWER(1.05,2))))</f>
        <v/>
      </c>
      <c r="K161" s="6" t="str">
        <f>IF('Used data'!I161="No","",IF('Used data'!M161&gt;9,1.15,IF('Used data'!M161&lt;2,0.98+'Used data'!M161*0.01,POWER(1.02,'Used data'!M161)/POWER(1.02,2))))</f>
        <v/>
      </c>
      <c r="L161" s="6" t="str">
        <f>IF('Used data'!I161="No","",IF('Used data'!N161="Partly",0.9,IF('Used data'!N161="Yes",0.75,1)))</f>
        <v/>
      </c>
      <c r="M161" s="6" t="str">
        <f>IF('Used data'!I161="No","",IF('Used data'!N161="Partly",0.97,IF('Used data'!N161="Yes",0.95,1)))</f>
        <v/>
      </c>
      <c r="N161" s="6" t="str">
        <f>IF('Used data'!I161="No","",IF('Used data'!O161&gt;4.25,1.06,IF('Used data'!O161&lt;3.75,1.84-'Used data'!O161*0.24,0.04+'Used data'!O161*0.24)))</f>
        <v/>
      </c>
      <c r="O161" s="6" t="str">
        <f>IF('Used data'!I161="No","",IF('Used data'!P161&gt;1.99,0.81,IF('Used data'!P161&lt;0.2,1.12,1.05-'Used data'!P161*0.1)))</f>
        <v/>
      </c>
      <c r="P161" s="6" t="str">
        <f>IF('Used data'!I161="No","",IF('Used data'!Q161&gt;3,0.96,IF('Used data'!Q161&lt;2,1.12-0.06*'Used data'!Q161,1.08-0.04*'Used data'!Q161)))</f>
        <v/>
      </c>
      <c r="Q161" s="6" t="str">
        <f>IF('Used data'!I161="No","",IF('Used data'!R161="Yes",0.91,1))</f>
        <v/>
      </c>
      <c r="R161" s="6" t="str">
        <f>IF('Used data'!I161="No","",IF('Used data'!R161="Yes",0.96,1))</f>
        <v/>
      </c>
      <c r="S161" s="6" t="str">
        <f>IF('Used data'!I161="No","",IF('Used data'!R161="Yes",0.82,1))</f>
        <v/>
      </c>
      <c r="T161" s="6" t="str">
        <f>IF('Used data'!I161="No","",IF('Used data'!R161="Yes",0.9,1))</f>
        <v/>
      </c>
      <c r="U161" s="6" t="str">
        <f>IF('Used data'!I161="No","",IF('Used data'!R161="Yes",0.93,1))</f>
        <v/>
      </c>
      <c r="V161" s="6" t="str">
        <f>IF('Used data'!I161="No","",IF('Used data'!S161="Yes",0.85,1))</f>
        <v/>
      </c>
      <c r="W161" s="6" t="str">
        <f>IF('Used data'!I161="No","",IF('Used data'!T161&gt;5,1.4,1+0.08*'Used data'!T161))</f>
        <v/>
      </c>
      <c r="X161" s="6" t="str">
        <f>IF('Used data'!I161="No","",IF('Used data'!U161=80,1,POWER((80-0.0058*('Used data'!U161-80)^2+0.2781*('Used data'!U161-80)-0.2343)/80,1.6)))</f>
        <v/>
      </c>
      <c r="Y161" s="6" t="str">
        <f>IF('Used data'!I161="No","",IF('Used data'!U161=80,1,POWER((80-0.0058*('Used data'!U161-80)^2+0.2781*('Used data'!U161-80)-0.2343)/80,1.5)))</f>
        <v/>
      </c>
      <c r="Z161" s="6" t="str">
        <f>IF('Used data'!I161="No","",IF('Used data'!U161=80,1,POWER((80-0.0058*('Used data'!U161-80)^2+0.2781*('Used data'!U161-80)-0.2343)/80,4.6)))</f>
        <v/>
      </c>
      <c r="AA161" s="6" t="str">
        <f>IF('Used data'!I161="No","",IF('Used data'!U161=80,1,POWER((80-0.0058*('Used data'!U161-80)^2+0.2781*('Used data'!U161-80)-0.2343)/80,3.5)))</f>
        <v/>
      </c>
      <c r="AB161" s="6" t="str">
        <f>IF('Used data'!I161="No","",IF('Used data'!U161=80,1,POWER((80-0.0058*('Used data'!U161-80)^2+0.2781*('Used data'!U161-80)-0.2343)/80,1.4)))</f>
        <v/>
      </c>
      <c r="AC161" s="6"/>
      <c r="AD161" s="7" t="str">
        <f>IF('Used data'!I161="No","",EXP(-10.0958)*POWER(H161,0.8138))</f>
        <v/>
      </c>
      <c r="AE161" s="7" t="str">
        <f>IF('Used data'!I161="No","",EXP(-9.9896)*POWER(H161,0.8381))</f>
        <v/>
      </c>
      <c r="AF161" s="7" t="str">
        <f>IF('Used data'!I161="No","",EXP(-12.5826)*POWER(H161,1.148))</f>
        <v/>
      </c>
      <c r="AG161" s="7" t="str">
        <f>IF('Used data'!I161="No","",EXP(-11.3408)*POWER(H161,0.7373))</f>
        <v/>
      </c>
      <c r="AH161" s="7" t="str">
        <f>IF('Used data'!I161="No","",EXP(-10.8985)*POWER(H161,0.841))</f>
        <v/>
      </c>
      <c r="AI161" s="7" t="str">
        <f>IF('Used data'!I161="No","",EXP(-12.4273)*POWER(H161,1.0197))</f>
        <v/>
      </c>
      <c r="AJ161" s="9" t="str">
        <f>IF('Used data'!I161="No","",SUM(AD161:AE161)*740934+AG161*29492829+AH161*4654307+AI161*608667)</f>
        <v/>
      </c>
    </row>
    <row r="162" spans="1:36" x14ac:dyDescent="0.3">
      <c r="A162" s="4" t="str">
        <f>IF('Input data'!A168="","",'Input data'!A168)</f>
        <v/>
      </c>
      <c r="B162" s="4" t="str">
        <f>IF('Input data'!B168="","",'Input data'!B168)</f>
        <v/>
      </c>
      <c r="C162" s="4" t="str">
        <f>IF('Input data'!C168="","",'Input data'!C168)</f>
        <v/>
      </c>
      <c r="D162" s="4" t="str">
        <f>IF('Input data'!D168="","",'Input data'!D168)</f>
        <v/>
      </c>
      <c r="E162" s="4" t="str">
        <f>IF('Input data'!E168="","",'Input data'!E168)</f>
        <v/>
      </c>
      <c r="F162" s="4" t="str">
        <f>IF('Input data'!F168="","",'Input data'!F168)</f>
        <v/>
      </c>
      <c r="G162" s="20" t="str">
        <f>IF('Input data'!G168=0,"",'Input data'!G168)</f>
        <v/>
      </c>
      <c r="H162" s="9" t="str">
        <f>IF('Input data'!H168="","",'Input data'!H168)</f>
        <v/>
      </c>
      <c r="I162" s="6" t="str">
        <f>IF('Used data'!I162="No","",IF('Used data'!L162&lt;10,1.1-'Used data'!L162*0.01,IF('Used data'!L162&lt;120,POWER(1.003,'Used data'!L162)/POWER(1.003,10),1.4)))</f>
        <v/>
      </c>
      <c r="J162" s="6" t="str">
        <f>IF('Used data'!I162="No","",IF('Used data'!M162&gt;9,1.41,IF('Used data'!M162&lt;2,0.96+'Used data'!M162*0.02,POWER(1.05,'Used data'!M162)/POWER(1.05,2))))</f>
        <v/>
      </c>
      <c r="K162" s="6" t="str">
        <f>IF('Used data'!I162="No","",IF('Used data'!M162&gt;9,1.15,IF('Used data'!M162&lt;2,0.98+'Used data'!M162*0.01,POWER(1.02,'Used data'!M162)/POWER(1.02,2))))</f>
        <v/>
      </c>
      <c r="L162" s="6" t="str">
        <f>IF('Used data'!I162="No","",IF('Used data'!N162="Partly",0.9,IF('Used data'!N162="Yes",0.75,1)))</f>
        <v/>
      </c>
      <c r="M162" s="6" t="str">
        <f>IF('Used data'!I162="No","",IF('Used data'!N162="Partly",0.97,IF('Used data'!N162="Yes",0.95,1)))</f>
        <v/>
      </c>
      <c r="N162" s="6" t="str">
        <f>IF('Used data'!I162="No","",IF('Used data'!O162&gt;4.25,1.06,IF('Used data'!O162&lt;3.75,1.84-'Used data'!O162*0.24,0.04+'Used data'!O162*0.24)))</f>
        <v/>
      </c>
      <c r="O162" s="6" t="str">
        <f>IF('Used data'!I162="No","",IF('Used data'!P162&gt;1.99,0.81,IF('Used data'!P162&lt;0.2,1.12,1.05-'Used data'!P162*0.1)))</f>
        <v/>
      </c>
      <c r="P162" s="6" t="str">
        <f>IF('Used data'!I162="No","",IF('Used data'!Q162&gt;3,0.96,IF('Used data'!Q162&lt;2,1.12-0.06*'Used data'!Q162,1.08-0.04*'Used data'!Q162)))</f>
        <v/>
      </c>
      <c r="Q162" s="6" t="str">
        <f>IF('Used data'!I162="No","",IF('Used data'!R162="Yes",0.91,1))</f>
        <v/>
      </c>
      <c r="R162" s="6" t="str">
        <f>IF('Used data'!I162="No","",IF('Used data'!R162="Yes",0.96,1))</f>
        <v/>
      </c>
      <c r="S162" s="6" t="str">
        <f>IF('Used data'!I162="No","",IF('Used data'!R162="Yes",0.82,1))</f>
        <v/>
      </c>
      <c r="T162" s="6" t="str">
        <f>IF('Used data'!I162="No","",IF('Used data'!R162="Yes",0.9,1))</f>
        <v/>
      </c>
      <c r="U162" s="6" t="str">
        <f>IF('Used data'!I162="No","",IF('Used data'!R162="Yes",0.93,1))</f>
        <v/>
      </c>
      <c r="V162" s="6" t="str">
        <f>IF('Used data'!I162="No","",IF('Used data'!S162="Yes",0.85,1))</f>
        <v/>
      </c>
      <c r="W162" s="6" t="str">
        <f>IF('Used data'!I162="No","",IF('Used data'!T162&gt;5,1.4,1+0.08*'Used data'!T162))</f>
        <v/>
      </c>
      <c r="X162" s="6" t="str">
        <f>IF('Used data'!I162="No","",IF('Used data'!U162=80,1,POWER((80-0.0058*('Used data'!U162-80)^2+0.2781*('Used data'!U162-80)-0.2343)/80,1.6)))</f>
        <v/>
      </c>
      <c r="Y162" s="6" t="str">
        <f>IF('Used data'!I162="No","",IF('Used data'!U162=80,1,POWER((80-0.0058*('Used data'!U162-80)^2+0.2781*('Used data'!U162-80)-0.2343)/80,1.5)))</f>
        <v/>
      </c>
      <c r="Z162" s="6" t="str">
        <f>IF('Used data'!I162="No","",IF('Used data'!U162=80,1,POWER((80-0.0058*('Used data'!U162-80)^2+0.2781*('Used data'!U162-80)-0.2343)/80,4.6)))</f>
        <v/>
      </c>
      <c r="AA162" s="6" t="str">
        <f>IF('Used data'!I162="No","",IF('Used data'!U162=80,1,POWER((80-0.0058*('Used data'!U162-80)^2+0.2781*('Used data'!U162-80)-0.2343)/80,3.5)))</f>
        <v/>
      </c>
      <c r="AB162" s="6" t="str">
        <f>IF('Used data'!I162="No","",IF('Used data'!U162=80,1,POWER((80-0.0058*('Used data'!U162-80)^2+0.2781*('Used data'!U162-80)-0.2343)/80,1.4)))</f>
        <v/>
      </c>
      <c r="AC162" s="6"/>
      <c r="AD162" s="7" t="str">
        <f>IF('Used data'!I162="No","",EXP(-10.0958)*POWER(H162,0.8138))</f>
        <v/>
      </c>
      <c r="AE162" s="7" t="str">
        <f>IF('Used data'!I162="No","",EXP(-9.9896)*POWER(H162,0.8381))</f>
        <v/>
      </c>
      <c r="AF162" s="7" t="str">
        <f>IF('Used data'!I162="No","",EXP(-12.5826)*POWER(H162,1.148))</f>
        <v/>
      </c>
      <c r="AG162" s="7" t="str">
        <f>IF('Used data'!I162="No","",EXP(-11.3408)*POWER(H162,0.7373))</f>
        <v/>
      </c>
      <c r="AH162" s="7" t="str">
        <f>IF('Used data'!I162="No","",EXP(-10.8985)*POWER(H162,0.841))</f>
        <v/>
      </c>
      <c r="AI162" s="7" t="str">
        <f>IF('Used data'!I162="No","",EXP(-12.4273)*POWER(H162,1.0197))</f>
        <v/>
      </c>
      <c r="AJ162" s="9" t="str">
        <f>IF('Used data'!I162="No","",SUM(AD162:AE162)*740934+AG162*29492829+AH162*4654307+AI162*608667)</f>
        <v/>
      </c>
    </row>
    <row r="163" spans="1:36" x14ac:dyDescent="0.3">
      <c r="A163" s="4" t="str">
        <f>IF('Input data'!A169="","",'Input data'!A169)</f>
        <v/>
      </c>
      <c r="B163" s="4" t="str">
        <f>IF('Input data'!B169="","",'Input data'!B169)</f>
        <v/>
      </c>
      <c r="C163" s="4" t="str">
        <f>IF('Input data'!C169="","",'Input data'!C169)</f>
        <v/>
      </c>
      <c r="D163" s="4" t="str">
        <f>IF('Input data'!D169="","",'Input data'!D169)</f>
        <v/>
      </c>
      <c r="E163" s="4" t="str">
        <f>IF('Input data'!E169="","",'Input data'!E169)</f>
        <v/>
      </c>
      <c r="F163" s="4" t="str">
        <f>IF('Input data'!F169="","",'Input data'!F169)</f>
        <v/>
      </c>
      <c r="G163" s="20" t="str">
        <f>IF('Input data'!G169=0,"",'Input data'!G169)</f>
        <v/>
      </c>
      <c r="H163" s="9" t="str">
        <f>IF('Input data'!H169="","",'Input data'!H169)</f>
        <v/>
      </c>
      <c r="I163" s="6" t="str">
        <f>IF('Used data'!I163="No","",IF('Used data'!L163&lt;10,1.1-'Used data'!L163*0.01,IF('Used data'!L163&lt;120,POWER(1.003,'Used data'!L163)/POWER(1.003,10),1.4)))</f>
        <v/>
      </c>
      <c r="J163" s="6" t="str">
        <f>IF('Used data'!I163="No","",IF('Used data'!M163&gt;9,1.41,IF('Used data'!M163&lt;2,0.96+'Used data'!M163*0.02,POWER(1.05,'Used data'!M163)/POWER(1.05,2))))</f>
        <v/>
      </c>
      <c r="K163" s="6" t="str">
        <f>IF('Used data'!I163="No","",IF('Used data'!M163&gt;9,1.15,IF('Used data'!M163&lt;2,0.98+'Used data'!M163*0.01,POWER(1.02,'Used data'!M163)/POWER(1.02,2))))</f>
        <v/>
      </c>
      <c r="L163" s="6" t="str">
        <f>IF('Used data'!I163="No","",IF('Used data'!N163="Partly",0.9,IF('Used data'!N163="Yes",0.75,1)))</f>
        <v/>
      </c>
      <c r="M163" s="6" t="str">
        <f>IF('Used data'!I163="No","",IF('Used data'!N163="Partly",0.97,IF('Used data'!N163="Yes",0.95,1)))</f>
        <v/>
      </c>
      <c r="N163" s="6" t="str">
        <f>IF('Used data'!I163="No","",IF('Used data'!O163&gt;4.25,1.06,IF('Used data'!O163&lt;3.75,1.84-'Used data'!O163*0.24,0.04+'Used data'!O163*0.24)))</f>
        <v/>
      </c>
      <c r="O163" s="6" t="str">
        <f>IF('Used data'!I163="No","",IF('Used data'!P163&gt;1.99,0.81,IF('Used data'!P163&lt;0.2,1.12,1.05-'Used data'!P163*0.1)))</f>
        <v/>
      </c>
      <c r="P163" s="6" t="str">
        <f>IF('Used data'!I163="No","",IF('Used data'!Q163&gt;3,0.96,IF('Used data'!Q163&lt;2,1.12-0.06*'Used data'!Q163,1.08-0.04*'Used data'!Q163)))</f>
        <v/>
      </c>
      <c r="Q163" s="6" t="str">
        <f>IF('Used data'!I163="No","",IF('Used data'!R163="Yes",0.91,1))</f>
        <v/>
      </c>
      <c r="R163" s="6" t="str">
        <f>IF('Used data'!I163="No","",IF('Used data'!R163="Yes",0.96,1))</f>
        <v/>
      </c>
      <c r="S163" s="6" t="str">
        <f>IF('Used data'!I163="No","",IF('Used data'!R163="Yes",0.82,1))</f>
        <v/>
      </c>
      <c r="T163" s="6" t="str">
        <f>IF('Used data'!I163="No","",IF('Used data'!R163="Yes",0.9,1))</f>
        <v/>
      </c>
      <c r="U163" s="6" t="str">
        <f>IF('Used data'!I163="No","",IF('Used data'!R163="Yes",0.93,1))</f>
        <v/>
      </c>
      <c r="V163" s="6" t="str">
        <f>IF('Used data'!I163="No","",IF('Used data'!S163="Yes",0.85,1))</f>
        <v/>
      </c>
      <c r="W163" s="6" t="str">
        <f>IF('Used data'!I163="No","",IF('Used data'!T163&gt;5,1.4,1+0.08*'Used data'!T163))</f>
        <v/>
      </c>
      <c r="X163" s="6" t="str">
        <f>IF('Used data'!I163="No","",IF('Used data'!U163=80,1,POWER((80-0.0058*('Used data'!U163-80)^2+0.2781*('Used data'!U163-80)-0.2343)/80,1.6)))</f>
        <v/>
      </c>
      <c r="Y163" s="6" t="str">
        <f>IF('Used data'!I163="No","",IF('Used data'!U163=80,1,POWER((80-0.0058*('Used data'!U163-80)^2+0.2781*('Used data'!U163-80)-0.2343)/80,1.5)))</f>
        <v/>
      </c>
      <c r="Z163" s="6" t="str">
        <f>IF('Used data'!I163="No","",IF('Used data'!U163=80,1,POWER((80-0.0058*('Used data'!U163-80)^2+0.2781*('Used data'!U163-80)-0.2343)/80,4.6)))</f>
        <v/>
      </c>
      <c r="AA163" s="6" t="str">
        <f>IF('Used data'!I163="No","",IF('Used data'!U163=80,1,POWER((80-0.0058*('Used data'!U163-80)^2+0.2781*('Used data'!U163-80)-0.2343)/80,3.5)))</f>
        <v/>
      </c>
      <c r="AB163" s="6" t="str">
        <f>IF('Used data'!I163="No","",IF('Used data'!U163=80,1,POWER((80-0.0058*('Used data'!U163-80)^2+0.2781*('Used data'!U163-80)-0.2343)/80,1.4)))</f>
        <v/>
      </c>
      <c r="AC163" s="6"/>
      <c r="AD163" s="7" t="str">
        <f>IF('Used data'!I163="No","",EXP(-10.0958)*POWER(H163,0.8138))</f>
        <v/>
      </c>
      <c r="AE163" s="7" t="str">
        <f>IF('Used data'!I163="No","",EXP(-9.9896)*POWER(H163,0.8381))</f>
        <v/>
      </c>
      <c r="AF163" s="7" t="str">
        <f>IF('Used data'!I163="No","",EXP(-12.5826)*POWER(H163,1.148))</f>
        <v/>
      </c>
      <c r="AG163" s="7" t="str">
        <f>IF('Used data'!I163="No","",EXP(-11.3408)*POWER(H163,0.7373))</f>
        <v/>
      </c>
      <c r="AH163" s="7" t="str">
        <f>IF('Used data'!I163="No","",EXP(-10.8985)*POWER(H163,0.841))</f>
        <v/>
      </c>
      <c r="AI163" s="7" t="str">
        <f>IF('Used data'!I163="No","",EXP(-12.4273)*POWER(H163,1.0197))</f>
        <v/>
      </c>
      <c r="AJ163" s="9" t="str">
        <f>IF('Used data'!I163="No","",SUM(AD163:AE163)*740934+AG163*29492829+AH163*4654307+AI163*608667)</f>
        <v/>
      </c>
    </row>
    <row r="164" spans="1:36" x14ac:dyDescent="0.3">
      <c r="A164" s="4" t="str">
        <f>IF('Input data'!A170="","",'Input data'!A170)</f>
        <v/>
      </c>
      <c r="B164" s="4" t="str">
        <f>IF('Input data'!B170="","",'Input data'!B170)</f>
        <v/>
      </c>
      <c r="C164" s="4" t="str">
        <f>IF('Input data'!C170="","",'Input data'!C170)</f>
        <v/>
      </c>
      <c r="D164" s="4" t="str">
        <f>IF('Input data'!D170="","",'Input data'!D170)</f>
        <v/>
      </c>
      <c r="E164" s="4" t="str">
        <f>IF('Input data'!E170="","",'Input data'!E170)</f>
        <v/>
      </c>
      <c r="F164" s="4" t="str">
        <f>IF('Input data'!F170="","",'Input data'!F170)</f>
        <v/>
      </c>
      <c r="G164" s="20" t="str">
        <f>IF('Input data'!G170=0,"",'Input data'!G170)</f>
        <v/>
      </c>
      <c r="H164" s="9" t="str">
        <f>IF('Input data'!H170="","",'Input data'!H170)</f>
        <v/>
      </c>
      <c r="I164" s="6" t="str">
        <f>IF('Used data'!I164="No","",IF('Used data'!L164&lt;10,1.1-'Used data'!L164*0.01,IF('Used data'!L164&lt;120,POWER(1.003,'Used data'!L164)/POWER(1.003,10),1.4)))</f>
        <v/>
      </c>
      <c r="J164" s="6" t="str">
        <f>IF('Used data'!I164="No","",IF('Used data'!M164&gt;9,1.41,IF('Used data'!M164&lt;2,0.96+'Used data'!M164*0.02,POWER(1.05,'Used data'!M164)/POWER(1.05,2))))</f>
        <v/>
      </c>
      <c r="K164" s="6" t="str">
        <f>IF('Used data'!I164="No","",IF('Used data'!M164&gt;9,1.15,IF('Used data'!M164&lt;2,0.98+'Used data'!M164*0.01,POWER(1.02,'Used data'!M164)/POWER(1.02,2))))</f>
        <v/>
      </c>
      <c r="L164" s="6" t="str">
        <f>IF('Used data'!I164="No","",IF('Used data'!N164="Partly",0.9,IF('Used data'!N164="Yes",0.75,1)))</f>
        <v/>
      </c>
      <c r="M164" s="6" t="str">
        <f>IF('Used data'!I164="No","",IF('Used data'!N164="Partly",0.97,IF('Used data'!N164="Yes",0.95,1)))</f>
        <v/>
      </c>
      <c r="N164" s="6" t="str">
        <f>IF('Used data'!I164="No","",IF('Used data'!O164&gt;4.25,1.06,IF('Used data'!O164&lt;3.75,1.84-'Used data'!O164*0.24,0.04+'Used data'!O164*0.24)))</f>
        <v/>
      </c>
      <c r="O164" s="6" t="str">
        <f>IF('Used data'!I164="No","",IF('Used data'!P164&gt;1.99,0.81,IF('Used data'!P164&lt;0.2,1.12,1.05-'Used data'!P164*0.1)))</f>
        <v/>
      </c>
      <c r="P164" s="6" t="str">
        <f>IF('Used data'!I164="No","",IF('Used data'!Q164&gt;3,0.96,IF('Used data'!Q164&lt;2,1.12-0.06*'Used data'!Q164,1.08-0.04*'Used data'!Q164)))</f>
        <v/>
      </c>
      <c r="Q164" s="6" t="str">
        <f>IF('Used data'!I164="No","",IF('Used data'!R164="Yes",0.91,1))</f>
        <v/>
      </c>
      <c r="R164" s="6" t="str">
        <f>IF('Used data'!I164="No","",IF('Used data'!R164="Yes",0.96,1))</f>
        <v/>
      </c>
      <c r="S164" s="6" t="str">
        <f>IF('Used data'!I164="No","",IF('Used data'!R164="Yes",0.82,1))</f>
        <v/>
      </c>
      <c r="T164" s="6" t="str">
        <f>IF('Used data'!I164="No","",IF('Used data'!R164="Yes",0.9,1))</f>
        <v/>
      </c>
      <c r="U164" s="6" t="str">
        <f>IF('Used data'!I164="No","",IF('Used data'!R164="Yes",0.93,1))</f>
        <v/>
      </c>
      <c r="V164" s="6" t="str">
        <f>IF('Used data'!I164="No","",IF('Used data'!S164="Yes",0.85,1))</f>
        <v/>
      </c>
      <c r="W164" s="6" t="str">
        <f>IF('Used data'!I164="No","",IF('Used data'!T164&gt;5,1.4,1+0.08*'Used data'!T164))</f>
        <v/>
      </c>
      <c r="X164" s="6" t="str">
        <f>IF('Used data'!I164="No","",IF('Used data'!U164=80,1,POWER((80-0.0058*('Used data'!U164-80)^2+0.2781*('Used data'!U164-80)-0.2343)/80,1.6)))</f>
        <v/>
      </c>
      <c r="Y164" s="6" t="str">
        <f>IF('Used data'!I164="No","",IF('Used data'!U164=80,1,POWER((80-0.0058*('Used data'!U164-80)^2+0.2781*('Used data'!U164-80)-0.2343)/80,1.5)))</f>
        <v/>
      </c>
      <c r="Z164" s="6" t="str">
        <f>IF('Used data'!I164="No","",IF('Used data'!U164=80,1,POWER((80-0.0058*('Used data'!U164-80)^2+0.2781*('Used data'!U164-80)-0.2343)/80,4.6)))</f>
        <v/>
      </c>
      <c r="AA164" s="6" t="str">
        <f>IF('Used data'!I164="No","",IF('Used data'!U164=80,1,POWER((80-0.0058*('Used data'!U164-80)^2+0.2781*('Used data'!U164-80)-0.2343)/80,3.5)))</f>
        <v/>
      </c>
      <c r="AB164" s="6" t="str">
        <f>IF('Used data'!I164="No","",IF('Used data'!U164=80,1,POWER((80-0.0058*('Used data'!U164-80)^2+0.2781*('Used data'!U164-80)-0.2343)/80,1.4)))</f>
        <v/>
      </c>
      <c r="AC164" s="6"/>
      <c r="AD164" s="7" t="str">
        <f>IF('Used data'!I164="No","",EXP(-10.0958)*POWER(H164,0.8138))</f>
        <v/>
      </c>
      <c r="AE164" s="7" t="str">
        <f>IF('Used data'!I164="No","",EXP(-9.9896)*POWER(H164,0.8381))</f>
        <v/>
      </c>
      <c r="AF164" s="7" t="str">
        <f>IF('Used data'!I164="No","",EXP(-12.5826)*POWER(H164,1.148))</f>
        <v/>
      </c>
      <c r="AG164" s="7" t="str">
        <f>IF('Used data'!I164="No","",EXP(-11.3408)*POWER(H164,0.7373))</f>
        <v/>
      </c>
      <c r="AH164" s="7" t="str">
        <f>IF('Used data'!I164="No","",EXP(-10.8985)*POWER(H164,0.841))</f>
        <v/>
      </c>
      <c r="AI164" s="7" t="str">
        <f>IF('Used data'!I164="No","",EXP(-12.4273)*POWER(H164,1.0197))</f>
        <v/>
      </c>
      <c r="AJ164" s="9" t="str">
        <f>IF('Used data'!I164="No","",SUM(AD164:AE164)*740934+AG164*29492829+AH164*4654307+AI164*608667)</f>
        <v/>
      </c>
    </row>
    <row r="165" spans="1:36" x14ac:dyDescent="0.3">
      <c r="A165" s="4" t="str">
        <f>IF('Input data'!A171="","",'Input data'!A171)</f>
        <v/>
      </c>
      <c r="B165" s="4" t="str">
        <f>IF('Input data'!B171="","",'Input data'!B171)</f>
        <v/>
      </c>
      <c r="C165" s="4" t="str">
        <f>IF('Input data'!C171="","",'Input data'!C171)</f>
        <v/>
      </c>
      <c r="D165" s="4" t="str">
        <f>IF('Input data'!D171="","",'Input data'!D171)</f>
        <v/>
      </c>
      <c r="E165" s="4" t="str">
        <f>IF('Input data'!E171="","",'Input data'!E171)</f>
        <v/>
      </c>
      <c r="F165" s="4" t="str">
        <f>IF('Input data'!F171="","",'Input data'!F171)</f>
        <v/>
      </c>
      <c r="G165" s="20" t="str">
        <f>IF('Input data'!G171=0,"",'Input data'!G171)</f>
        <v/>
      </c>
      <c r="H165" s="9" t="str">
        <f>IF('Input data'!H171="","",'Input data'!H171)</f>
        <v/>
      </c>
      <c r="I165" s="6" t="str">
        <f>IF('Used data'!I165="No","",IF('Used data'!L165&lt;10,1.1-'Used data'!L165*0.01,IF('Used data'!L165&lt;120,POWER(1.003,'Used data'!L165)/POWER(1.003,10),1.4)))</f>
        <v/>
      </c>
      <c r="J165" s="6" t="str">
        <f>IF('Used data'!I165="No","",IF('Used data'!M165&gt;9,1.41,IF('Used data'!M165&lt;2,0.96+'Used data'!M165*0.02,POWER(1.05,'Used data'!M165)/POWER(1.05,2))))</f>
        <v/>
      </c>
      <c r="K165" s="6" t="str">
        <f>IF('Used data'!I165="No","",IF('Used data'!M165&gt;9,1.15,IF('Used data'!M165&lt;2,0.98+'Used data'!M165*0.01,POWER(1.02,'Used data'!M165)/POWER(1.02,2))))</f>
        <v/>
      </c>
      <c r="L165" s="6" t="str">
        <f>IF('Used data'!I165="No","",IF('Used data'!N165="Partly",0.9,IF('Used data'!N165="Yes",0.75,1)))</f>
        <v/>
      </c>
      <c r="M165" s="6" t="str">
        <f>IF('Used data'!I165="No","",IF('Used data'!N165="Partly",0.97,IF('Used data'!N165="Yes",0.95,1)))</f>
        <v/>
      </c>
      <c r="N165" s="6" t="str">
        <f>IF('Used data'!I165="No","",IF('Used data'!O165&gt;4.25,1.06,IF('Used data'!O165&lt;3.75,1.84-'Used data'!O165*0.24,0.04+'Used data'!O165*0.24)))</f>
        <v/>
      </c>
      <c r="O165" s="6" t="str">
        <f>IF('Used data'!I165="No","",IF('Used data'!P165&gt;1.99,0.81,IF('Used data'!P165&lt;0.2,1.12,1.05-'Used data'!P165*0.1)))</f>
        <v/>
      </c>
      <c r="P165" s="6" t="str">
        <f>IF('Used data'!I165="No","",IF('Used data'!Q165&gt;3,0.96,IF('Used data'!Q165&lt;2,1.12-0.06*'Used data'!Q165,1.08-0.04*'Used data'!Q165)))</f>
        <v/>
      </c>
      <c r="Q165" s="6" t="str">
        <f>IF('Used data'!I165="No","",IF('Used data'!R165="Yes",0.91,1))</f>
        <v/>
      </c>
      <c r="R165" s="6" t="str">
        <f>IF('Used data'!I165="No","",IF('Used data'!R165="Yes",0.96,1))</f>
        <v/>
      </c>
      <c r="S165" s="6" t="str">
        <f>IF('Used data'!I165="No","",IF('Used data'!R165="Yes",0.82,1))</f>
        <v/>
      </c>
      <c r="T165" s="6" t="str">
        <f>IF('Used data'!I165="No","",IF('Used data'!R165="Yes",0.9,1))</f>
        <v/>
      </c>
      <c r="U165" s="6" t="str">
        <f>IF('Used data'!I165="No","",IF('Used data'!R165="Yes",0.93,1))</f>
        <v/>
      </c>
      <c r="V165" s="6" t="str">
        <f>IF('Used data'!I165="No","",IF('Used data'!S165="Yes",0.85,1))</f>
        <v/>
      </c>
      <c r="W165" s="6" t="str">
        <f>IF('Used data'!I165="No","",IF('Used data'!T165&gt;5,1.4,1+0.08*'Used data'!T165))</f>
        <v/>
      </c>
      <c r="X165" s="6" t="str">
        <f>IF('Used data'!I165="No","",IF('Used data'!U165=80,1,POWER((80-0.0058*('Used data'!U165-80)^2+0.2781*('Used data'!U165-80)-0.2343)/80,1.6)))</f>
        <v/>
      </c>
      <c r="Y165" s="6" t="str">
        <f>IF('Used data'!I165="No","",IF('Used data'!U165=80,1,POWER((80-0.0058*('Used data'!U165-80)^2+0.2781*('Used data'!U165-80)-0.2343)/80,1.5)))</f>
        <v/>
      </c>
      <c r="Z165" s="6" t="str">
        <f>IF('Used data'!I165="No","",IF('Used data'!U165=80,1,POWER((80-0.0058*('Used data'!U165-80)^2+0.2781*('Used data'!U165-80)-0.2343)/80,4.6)))</f>
        <v/>
      </c>
      <c r="AA165" s="6" t="str">
        <f>IF('Used data'!I165="No","",IF('Used data'!U165=80,1,POWER((80-0.0058*('Used data'!U165-80)^2+0.2781*('Used data'!U165-80)-0.2343)/80,3.5)))</f>
        <v/>
      </c>
      <c r="AB165" s="6" t="str">
        <f>IF('Used data'!I165="No","",IF('Used data'!U165=80,1,POWER((80-0.0058*('Used data'!U165-80)^2+0.2781*('Used data'!U165-80)-0.2343)/80,1.4)))</f>
        <v/>
      </c>
      <c r="AC165" s="6"/>
      <c r="AD165" s="7" t="str">
        <f>IF('Used data'!I165="No","",EXP(-10.0958)*POWER(H165,0.8138))</f>
        <v/>
      </c>
      <c r="AE165" s="7" t="str">
        <f>IF('Used data'!I165="No","",EXP(-9.9896)*POWER(H165,0.8381))</f>
        <v/>
      </c>
      <c r="AF165" s="7" t="str">
        <f>IF('Used data'!I165="No","",EXP(-12.5826)*POWER(H165,1.148))</f>
        <v/>
      </c>
      <c r="AG165" s="7" t="str">
        <f>IF('Used data'!I165="No","",EXP(-11.3408)*POWER(H165,0.7373))</f>
        <v/>
      </c>
      <c r="AH165" s="7" t="str">
        <f>IF('Used data'!I165="No","",EXP(-10.8985)*POWER(H165,0.841))</f>
        <v/>
      </c>
      <c r="AI165" s="7" t="str">
        <f>IF('Used data'!I165="No","",EXP(-12.4273)*POWER(H165,1.0197))</f>
        <v/>
      </c>
      <c r="AJ165" s="9" t="str">
        <f>IF('Used data'!I165="No","",SUM(AD165:AE165)*740934+AG165*29492829+AH165*4654307+AI165*608667)</f>
        <v/>
      </c>
    </row>
    <row r="166" spans="1:36" x14ac:dyDescent="0.3">
      <c r="A166" s="4" t="str">
        <f>IF('Input data'!A172="","",'Input data'!A172)</f>
        <v/>
      </c>
      <c r="B166" s="4" t="str">
        <f>IF('Input data'!B172="","",'Input data'!B172)</f>
        <v/>
      </c>
      <c r="C166" s="4" t="str">
        <f>IF('Input data'!C172="","",'Input data'!C172)</f>
        <v/>
      </c>
      <c r="D166" s="4" t="str">
        <f>IF('Input data'!D172="","",'Input data'!D172)</f>
        <v/>
      </c>
      <c r="E166" s="4" t="str">
        <f>IF('Input data'!E172="","",'Input data'!E172)</f>
        <v/>
      </c>
      <c r="F166" s="4" t="str">
        <f>IF('Input data'!F172="","",'Input data'!F172)</f>
        <v/>
      </c>
      <c r="G166" s="20" t="str">
        <f>IF('Input data'!G172=0,"",'Input data'!G172)</f>
        <v/>
      </c>
      <c r="H166" s="9" t="str">
        <f>IF('Input data'!H172="","",'Input data'!H172)</f>
        <v/>
      </c>
      <c r="I166" s="6" t="str">
        <f>IF('Used data'!I166="No","",IF('Used data'!L166&lt;10,1.1-'Used data'!L166*0.01,IF('Used data'!L166&lt;120,POWER(1.003,'Used data'!L166)/POWER(1.003,10),1.4)))</f>
        <v/>
      </c>
      <c r="J166" s="6" t="str">
        <f>IF('Used data'!I166="No","",IF('Used data'!M166&gt;9,1.41,IF('Used data'!M166&lt;2,0.96+'Used data'!M166*0.02,POWER(1.05,'Used data'!M166)/POWER(1.05,2))))</f>
        <v/>
      </c>
      <c r="K166" s="6" t="str">
        <f>IF('Used data'!I166="No","",IF('Used data'!M166&gt;9,1.15,IF('Used data'!M166&lt;2,0.98+'Used data'!M166*0.01,POWER(1.02,'Used data'!M166)/POWER(1.02,2))))</f>
        <v/>
      </c>
      <c r="L166" s="6" t="str">
        <f>IF('Used data'!I166="No","",IF('Used data'!N166="Partly",0.9,IF('Used data'!N166="Yes",0.75,1)))</f>
        <v/>
      </c>
      <c r="M166" s="6" t="str">
        <f>IF('Used data'!I166="No","",IF('Used data'!N166="Partly",0.97,IF('Used data'!N166="Yes",0.95,1)))</f>
        <v/>
      </c>
      <c r="N166" s="6" t="str">
        <f>IF('Used data'!I166="No","",IF('Used data'!O166&gt;4.25,1.06,IF('Used data'!O166&lt;3.75,1.84-'Used data'!O166*0.24,0.04+'Used data'!O166*0.24)))</f>
        <v/>
      </c>
      <c r="O166" s="6" t="str">
        <f>IF('Used data'!I166="No","",IF('Used data'!P166&gt;1.99,0.81,IF('Used data'!P166&lt;0.2,1.12,1.05-'Used data'!P166*0.1)))</f>
        <v/>
      </c>
      <c r="P166" s="6" t="str">
        <f>IF('Used data'!I166="No","",IF('Used data'!Q166&gt;3,0.96,IF('Used data'!Q166&lt;2,1.12-0.06*'Used data'!Q166,1.08-0.04*'Used data'!Q166)))</f>
        <v/>
      </c>
      <c r="Q166" s="6" t="str">
        <f>IF('Used data'!I166="No","",IF('Used data'!R166="Yes",0.91,1))</f>
        <v/>
      </c>
      <c r="R166" s="6" t="str">
        <f>IF('Used data'!I166="No","",IF('Used data'!R166="Yes",0.96,1))</f>
        <v/>
      </c>
      <c r="S166" s="6" t="str">
        <f>IF('Used data'!I166="No","",IF('Used data'!R166="Yes",0.82,1))</f>
        <v/>
      </c>
      <c r="T166" s="6" t="str">
        <f>IF('Used data'!I166="No","",IF('Used data'!R166="Yes",0.9,1))</f>
        <v/>
      </c>
      <c r="U166" s="6" t="str">
        <f>IF('Used data'!I166="No","",IF('Used data'!R166="Yes",0.93,1))</f>
        <v/>
      </c>
      <c r="V166" s="6" t="str">
        <f>IF('Used data'!I166="No","",IF('Used data'!S166="Yes",0.85,1))</f>
        <v/>
      </c>
      <c r="W166" s="6" t="str">
        <f>IF('Used data'!I166="No","",IF('Used data'!T166&gt;5,1.4,1+0.08*'Used data'!T166))</f>
        <v/>
      </c>
      <c r="X166" s="6" t="str">
        <f>IF('Used data'!I166="No","",IF('Used data'!U166=80,1,POWER((80-0.0058*('Used data'!U166-80)^2+0.2781*('Used data'!U166-80)-0.2343)/80,1.6)))</f>
        <v/>
      </c>
      <c r="Y166" s="6" t="str">
        <f>IF('Used data'!I166="No","",IF('Used data'!U166=80,1,POWER((80-0.0058*('Used data'!U166-80)^2+0.2781*('Used data'!U166-80)-0.2343)/80,1.5)))</f>
        <v/>
      </c>
      <c r="Z166" s="6" t="str">
        <f>IF('Used data'!I166="No","",IF('Used data'!U166=80,1,POWER((80-0.0058*('Used data'!U166-80)^2+0.2781*('Used data'!U166-80)-0.2343)/80,4.6)))</f>
        <v/>
      </c>
      <c r="AA166" s="6" t="str">
        <f>IF('Used data'!I166="No","",IF('Used data'!U166=80,1,POWER((80-0.0058*('Used data'!U166-80)^2+0.2781*('Used data'!U166-80)-0.2343)/80,3.5)))</f>
        <v/>
      </c>
      <c r="AB166" s="6" t="str">
        <f>IF('Used data'!I166="No","",IF('Used data'!U166=80,1,POWER((80-0.0058*('Used data'!U166-80)^2+0.2781*('Used data'!U166-80)-0.2343)/80,1.4)))</f>
        <v/>
      </c>
      <c r="AC166" s="6"/>
      <c r="AD166" s="7" t="str">
        <f>IF('Used data'!I166="No","",EXP(-10.0958)*POWER(H166,0.8138))</f>
        <v/>
      </c>
      <c r="AE166" s="7" t="str">
        <f>IF('Used data'!I166="No","",EXP(-9.9896)*POWER(H166,0.8381))</f>
        <v/>
      </c>
      <c r="AF166" s="7" t="str">
        <f>IF('Used data'!I166="No","",EXP(-12.5826)*POWER(H166,1.148))</f>
        <v/>
      </c>
      <c r="AG166" s="7" t="str">
        <f>IF('Used data'!I166="No","",EXP(-11.3408)*POWER(H166,0.7373))</f>
        <v/>
      </c>
      <c r="AH166" s="7" t="str">
        <f>IF('Used data'!I166="No","",EXP(-10.8985)*POWER(H166,0.841))</f>
        <v/>
      </c>
      <c r="AI166" s="7" t="str">
        <f>IF('Used data'!I166="No","",EXP(-12.4273)*POWER(H166,1.0197))</f>
        <v/>
      </c>
      <c r="AJ166" s="9" t="str">
        <f>IF('Used data'!I166="No","",SUM(AD166:AE166)*740934+AG166*29492829+AH166*4654307+AI166*608667)</f>
        <v/>
      </c>
    </row>
    <row r="167" spans="1:36" x14ac:dyDescent="0.3">
      <c r="A167" s="4" t="str">
        <f>IF('Input data'!A173="","",'Input data'!A173)</f>
        <v/>
      </c>
      <c r="B167" s="4" t="str">
        <f>IF('Input data'!B173="","",'Input data'!B173)</f>
        <v/>
      </c>
      <c r="C167" s="4" t="str">
        <f>IF('Input data'!C173="","",'Input data'!C173)</f>
        <v/>
      </c>
      <c r="D167" s="4" t="str">
        <f>IF('Input data'!D173="","",'Input data'!D173)</f>
        <v/>
      </c>
      <c r="E167" s="4" t="str">
        <f>IF('Input data'!E173="","",'Input data'!E173)</f>
        <v/>
      </c>
      <c r="F167" s="4" t="str">
        <f>IF('Input data'!F173="","",'Input data'!F173)</f>
        <v/>
      </c>
      <c r="G167" s="20" t="str">
        <f>IF('Input data'!G173=0,"",'Input data'!G173)</f>
        <v/>
      </c>
      <c r="H167" s="9" t="str">
        <f>IF('Input data'!H173="","",'Input data'!H173)</f>
        <v/>
      </c>
      <c r="I167" s="6" t="str">
        <f>IF('Used data'!I167="No","",IF('Used data'!L167&lt;10,1.1-'Used data'!L167*0.01,IF('Used data'!L167&lt;120,POWER(1.003,'Used data'!L167)/POWER(1.003,10),1.4)))</f>
        <v/>
      </c>
      <c r="J167" s="6" t="str">
        <f>IF('Used data'!I167="No","",IF('Used data'!M167&gt;9,1.41,IF('Used data'!M167&lt;2,0.96+'Used data'!M167*0.02,POWER(1.05,'Used data'!M167)/POWER(1.05,2))))</f>
        <v/>
      </c>
      <c r="K167" s="6" t="str">
        <f>IF('Used data'!I167="No","",IF('Used data'!M167&gt;9,1.15,IF('Used data'!M167&lt;2,0.98+'Used data'!M167*0.01,POWER(1.02,'Used data'!M167)/POWER(1.02,2))))</f>
        <v/>
      </c>
      <c r="L167" s="6" t="str">
        <f>IF('Used data'!I167="No","",IF('Used data'!N167="Partly",0.9,IF('Used data'!N167="Yes",0.75,1)))</f>
        <v/>
      </c>
      <c r="M167" s="6" t="str">
        <f>IF('Used data'!I167="No","",IF('Used data'!N167="Partly",0.97,IF('Used data'!N167="Yes",0.95,1)))</f>
        <v/>
      </c>
      <c r="N167" s="6" t="str">
        <f>IF('Used data'!I167="No","",IF('Used data'!O167&gt;4.25,1.06,IF('Used data'!O167&lt;3.75,1.84-'Used data'!O167*0.24,0.04+'Used data'!O167*0.24)))</f>
        <v/>
      </c>
      <c r="O167" s="6" t="str">
        <f>IF('Used data'!I167="No","",IF('Used data'!P167&gt;1.99,0.81,IF('Used data'!P167&lt;0.2,1.12,1.05-'Used data'!P167*0.1)))</f>
        <v/>
      </c>
      <c r="P167" s="6" t="str">
        <f>IF('Used data'!I167="No","",IF('Used data'!Q167&gt;3,0.96,IF('Used data'!Q167&lt;2,1.12-0.06*'Used data'!Q167,1.08-0.04*'Used data'!Q167)))</f>
        <v/>
      </c>
      <c r="Q167" s="6" t="str">
        <f>IF('Used data'!I167="No","",IF('Used data'!R167="Yes",0.91,1))</f>
        <v/>
      </c>
      <c r="R167" s="6" t="str">
        <f>IF('Used data'!I167="No","",IF('Used data'!R167="Yes",0.96,1))</f>
        <v/>
      </c>
      <c r="S167" s="6" t="str">
        <f>IF('Used data'!I167="No","",IF('Used data'!R167="Yes",0.82,1))</f>
        <v/>
      </c>
      <c r="T167" s="6" t="str">
        <f>IF('Used data'!I167="No","",IF('Used data'!R167="Yes",0.9,1))</f>
        <v/>
      </c>
      <c r="U167" s="6" t="str">
        <f>IF('Used data'!I167="No","",IF('Used data'!R167="Yes",0.93,1))</f>
        <v/>
      </c>
      <c r="V167" s="6" t="str">
        <f>IF('Used data'!I167="No","",IF('Used data'!S167="Yes",0.85,1))</f>
        <v/>
      </c>
      <c r="W167" s="6" t="str">
        <f>IF('Used data'!I167="No","",IF('Used data'!T167&gt;5,1.4,1+0.08*'Used data'!T167))</f>
        <v/>
      </c>
      <c r="X167" s="6" t="str">
        <f>IF('Used data'!I167="No","",IF('Used data'!U167=80,1,POWER((80-0.0058*('Used data'!U167-80)^2+0.2781*('Used data'!U167-80)-0.2343)/80,1.6)))</f>
        <v/>
      </c>
      <c r="Y167" s="6" t="str">
        <f>IF('Used data'!I167="No","",IF('Used data'!U167=80,1,POWER((80-0.0058*('Used data'!U167-80)^2+0.2781*('Used data'!U167-80)-0.2343)/80,1.5)))</f>
        <v/>
      </c>
      <c r="Z167" s="6" t="str">
        <f>IF('Used data'!I167="No","",IF('Used data'!U167=80,1,POWER((80-0.0058*('Used data'!U167-80)^2+0.2781*('Used data'!U167-80)-0.2343)/80,4.6)))</f>
        <v/>
      </c>
      <c r="AA167" s="6" t="str">
        <f>IF('Used data'!I167="No","",IF('Used data'!U167=80,1,POWER((80-0.0058*('Used data'!U167-80)^2+0.2781*('Used data'!U167-80)-0.2343)/80,3.5)))</f>
        <v/>
      </c>
      <c r="AB167" s="6" t="str">
        <f>IF('Used data'!I167="No","",IF('Used data'!U167=80,1,POWER((80-0.0058*('Used data'!U167-80)^2+0.2781*('Used data'!U167-80)-0.2343)/80,1.4)))</f>
        <v/>
      </c>
      <c r="AC167" s="6"/>
      <c r="AD167" s="7" t="str">
        <f>IF('Used data'!I167="No","",EXP(-10.0958)*POWER(H167,0.8138))</f>
        <v/>
      </c>
      <c r="AE167" s="7" t="str">
        <f>IF('Used data'!I167="No","",EXP(-9.9896)*POWER(H167,0.8381))</f>
        <v/>
      </c>
      <c r="AF167" s="7" t="str">
        <f>IF('Used data'!I167="No","",EXP(-12.5826)*POWER(H167,1.148))</f>
        <v/>
      </c>
      <c r="AG167" s="7" t="str">
        <f>IF('Used data'!I167="No","",EXP(-11.3408)*POWER(H167,0.7373))</f>
        <v/>
      </c>
      <c r="AH167" s="7" t="str">
        <f>IF('Used data'!I167="No","",EXP(-10.8985)*POWER(H167,0.841))</f>
        <v/>
      </c>
      <c r="AI167" s="7" t="str">
        <f>IF('Used data'!I167="No","",EXP(-12.4273)*POWER(H167,1.0197))</f>
        <v/>
      </c>
      <c r="AJ167" s="9" t="str">
        <f>IF('Used data'!I167="No","",SUM(AD167:AE167)*740934+AG167*29492829+AH167*4654307+AI167*608667)</f>
        <v/>
      </c>
    </row>
    <row r="168" spans="1:36" x14ac:dyDescent="0.3">
      <c r="A168" s="4" t="str">
        <f>IF('Input data'!A174="","",'Input data'!A174)</f>
        <v/>
      </c>
      <c r="B168" s="4" t="str">
        <f>IF('Input data'!B174="","",'Input data'!B174)</f>
        <v/>
      </c>
      <c r="C168" s="4" t="str">
        <f>IF('Input data'!C174="","",'Input data'!C174)</f>
        <v/>
      </c>
      <c r="D168" s="4" t="str">
        <f>IF('Input data'!D174="","",'Input data'!D174)</f>
        <v/>
      </c>
      <c r="E168" s="4" t="str">
        <f>IF('Input data'!E174="","",'Input data'!E174)</f>
        <v/>
      </c>
      <c r="F168" s="4" t="str">
        <f>IF('Input data'!F174="","",'Input data'!F174)</f>
        <v/>
      </c>
      <c r="G168" s="20" t="str">
        <f>IF('Input data'!G174=0,"",'Input data'!G174)</f>
        <v/>
      </c>
      <c r="H168" s="9" t="str">
        <f>IF('Input data'!H174="","",'Input data'!H174)</f>
        <v/>
      </c>
      <c r="I168" s="6" t="str">
        <f>IF('Used data'!I168="No","",IF('Used data'!L168&lt;10,1.1-'Used data'!L168*0.01,IF('Used data'!L168&lt;120,POWER(1.003,'Used data'!L168)/POWER(1.003,10),1.4)))</f>
        <v/>
      </c>
      <c r="J168" s="6" t="str">
        <f>IF('Used data'!I168="No","",IF('Used data'!M168&gt;9,1.41,IF('Used data'!M168&lt;2,0.96+'Used data'!M168*0.02,POWER(1.05,'Used data'!M168)/POWER(1.05,2))))</f>
        <v/>
      </c>
      <c r="K168" s="6" t="str">
        <f>IF('Used data'!I168="No","",IF('Used data'!M168&gt;9,1.15,IF('Used data'!M168&lt;2,0.98+'Used data'!M168*0.01,POWER(1.02,'Used data'!M168)/POWER(1.02,2))))</f>
        <v/>
      </c>
      <c r="L168" s="6" t="str">
        <f>IF('Used data'!I168="No","",IF('Used data'!N168="Partly",0.9,IF('Used data'!N168="Yes",0.75,1)))</f>
        <v/>
      </c>
      <c r="M168" s="6" t="str">
        <f>IF('Used data'!I168="No","",IF('Used data'!N168="Partly",0.97,IF('Used data'!N168="Yes",0.95,1)))</f>
        <v/>
      </c>
      <c r="N168" s="6" t="str">
        <f>IF('Used data'!I168="No","",IF('Used data'!O168&gt;4.25,1.06,IF('Used data'!O168&lt;3.75,1.84-'Used data'!O168*0.24,0.04+'Used data'!O168*0.24)))</f>
        <v/>
      </c>
      <c r="O168" s="6" t="str">
        <f>IF('Used data'!I168="No","",IF('Used data'!P168&gt;1.99,0.81,IF('Used data'!P168&lt;0.2,1.12,1.05-'Used data'!P168*0.1)))</f>
        <v/>
      </c>
      <c r="P168" s="6" t="str">
        <f>IF('Used data'!I168="No","",IF('Used data'!Q168&gt;3,0.96,IF('Used data'!Q168&lt;2,1.12-0.06*'Used data'!Q168,1.08-0.04*'Used data'!Q168)))</f>
        <v/>
      </c>
      <c r="Q168" s="6" t="str">
        <f>IF('Used data'!I168="No","",IF('Used data'!R168="Yes",0.91,1))</f>
        <v/>
      </c>
      <c r="R168" s="6" t="str">
        <f>IF('Used data'!I168="No","",IF('Used data'!R168="Yes",0.96,1))</f>
        <v/>
      </c>
      <c r="S168" s="6" t="str">
        <f>IF('Used data'!I168="No","",IF('Used data'!R168="Yes",0.82,1))</f>
        <v/>
      </c>
      <c r="T168" s="6" t="str">
        <f>IF('Used data'!I168="No","",IF('Used data'!R168="Yes",0.9,1))</f>
        <v/>
      </c>
      <c r="U168" s="6" t="str">
        <f>IF('Used data'!I168="No","",IF('Used data'!R168="Yes",0.93,1))</f>
        <v/>
      </c>
      <c r="V168" s="6" t="str">
        <f>IF('Used data'!I168="No","",IF('Used data'!S168="Yes",0.85,1))</f>
        <v/>
      </c>
      <c r="W168" s="6" t="str">
        <f>IF('Used data'!I168="No","",IF('Used data'!T168&gt;5,1.4,1+0.08*'Used data'!T168))</f>
        <v/>
      </c>
      <c r="X168" s="6" t="str">
        <f>IF('Used data'!I168="No","",IF('Used data'!U168=80,1,POWER((80-0.0058*('Used data'!U168-80)^2+0.2781*('Used data'!U168-80)-0.2343)/80,1.6)))</f>
        <v/>
      </c>
      <c r="Y168" s="6" t="str">
        <f>IF('Used data'!I168="No","",IF('Used data'!U168=80,1,POWER((80-0.0058*('Used data'!U168-80)^2+0.2781*('Used data'!U168-80)-0.2343)/80,1.5)))</f>
        <v/>
      </c>
      <c r="Z168" s="6" t="str">
        <f>IF('Used data'!I168="No","",IF('Used data'!U168=80,1,POWER((80-0.0058*('Used data'!U168-80)^2+0.2781*('Used data'!U168-80)-0.2343)/80,4.6)))</f>
        <v/>
      </c>
      <c r="AA168" s="6" t="str">
        <f>IF('Used data'!I168="No","",IF('Used data'!U168=80,1,POWER((80-0.0058*('Used data'!U168-80)^2+0.2781*('Used data'!U168-80)-0.2343)/80,3.5)))</f>
        <v/>
      </c>
      <c r="AB168" s="6" t="str">
        <f>IF('Used data'!I168="No","",IF('Used data'!U168=80,1,POWER((80-0.0058*('Used data'!U168-80)^2+0.2781*('Used data'!U168-80)-0.2343)/80,1.4)))</f>
        <v/>
      </c>
      <c r="AC168" s="6"/>
      <c r="AD168" s="7" t="str">
        <f>IF('Used data'!I168="No","",EXP(-10.0958)*POWER(H168,0.8138))</f>
        <v/>
      </c>
      <c r="AE168" s="7" t="str">
        <f>IF('Used data'!I168="No","",EXP(-9.9896)*POWER(H168,0.8381))</f>
        <v/>
      </c>
      <c r="AF168" s="7" t="str">
        <f>IF('Used data'!I168="No","",EXP(-12.5826)*POWER(H168,1.148))</f>
        <v/>
      </c>
      <c r="AG168" s="7" t="str">
        <f>IF('Used data'!I168="No","",EXP(-11.3408)*POWER(H168,0.7373))</f>
        <v/>
      </c>
      <c r="AH168" s="7" t="str">
        <f>IF('Used data'!I168="No","",EXP(-10.8985)*POWER(H168,0.841))</f>
        <v/>
      </c>
      <c r="AI168" s="7" t="str">
        <f>IF('Used data'!I168="No","",EXP(-12.4273)*POWER(H168,1.0197))</f>
        <v/>
      </c>
      <c r="AJ168" s="9" t="str">
        <f>IF('Used data'!I168="No","",SUM(AD168:AE168)*740934+AG168*29492829+AH168*4654307+AI168*608667)</f>
        <v/>
      </c>
    </row>
    <row r="169" spans="1:36" x14ac:dyDescent="0.3">
      <c r="A169" s="4" t="str">
        <f>IF('Input data'!A175="","",'Input data'!A175)</f>
        <v/>
      </c>
      <c r="B169" s="4" t="str">
        <f>IF('Input data'!B175="","",'Input data'!B175)</f>
        <v/>
      </c>
      <c r="C169" s="4" t="str">
        <f>IF('Input data'!C175="","",'Input data'!C175)</f>
        <v/>
      </c>
      <c r="D169" s="4" t="str">
        <f>IF('Input data'!D175="","",'Input data'!D175)</f>
        <v/>
      </c>
      <c r="E169" s="4" t="str">
        <f>IF('Input data'!E175="","",'Input data'!E175)</f>
        <v/>
      </c>
      <c r="F169" s="4" t="str">
        <f>IF('Input data'!F175="","",'Input data'!F175)</f>
        <v/>
      </c>
      <c r="G169" s="20" t="str">
        <f>IF('Input data'!G175=0,"",'Input data'!G175)</f>
        <v/>
      </c>
      <c r="H169" s="9" t="str">
        <f>IF('Input data'!H175="","",'Input data'!H175)</f>
        <v/>
      </c>
      <c r="I169" s="6" t="str">
        <f>IF('Used data'!I169="No","",IF('Used data'!L169&lt;10,1.1-'Used data'!L169*0.01,IF('Used data'!L169&lt;120,POWER(1.003,'Used data'!L169)/POWER(1.003,10),1.4)))</f>
        <v/>
      </c>
      <c r="J169" s="6" t="str">
        <f>IF('Used data'!I169="No","",IF('Used data'!M169&gt;9,1.41,IF('Used data'!M169&lt;2,0.96+'Used data'!M169*0.02,POWER(1.05,'Used data'!M169)/POWER(1.05,2))))</f>
        <v/>
      </c>
      <c r="K169" s="6" t="str">
        <f>IF('Used data'!I169="No","",IF('Used data'!M169&gt;9,1.15,IF('Used data'!M169&lt;2,0.98+'Used data'!M169*0.01,POWER(1.02,'Used data'!M169)/POWER(1.02,2))))</f>
        <v/>
      </c>
      <c r="L169" s="6" t="str">
        <f>IF('Used data'!I169="No","",IF('Used data'!N169="Partly",0.9,IF('Used data'!N169="Yes",0.75,1)))</f>
        <v/>
      </c>
      <c r="M169" s="6" t="str">
        <f>IF('Used data'!I169="No","",IF('Used data'!N169="Partly",0.97,IF('Used data'!N169="Yes",0.95,1)))</f>
        <v/>
      </c>
      <c r="N169" s="6" t="str">
        <f>IF('Used data'!I169="No","",IF('Used data'!O169&gt;4.25,1.06,IF('Used data'!O169&lt;3.75,1.84-'Used data'!O169*0.24,0.04+'Used data'!O169*0.24)))</f>
        <v/>
      </c>
      <c r="O169" s="6" t="str">
        <f>IF('Used data'!I169="No","",IF('Used data'!P169&gt;1.99,0.81,IF('Used data'!P169&lt;0.2,1.12,1.05-'Used data'!P169*0.1)))</f>
        <v/>
      </c>
      <c r="P169" s="6" t="str">
        <f>IF('Used data'!I169="No","",IF('Used data'!Q169&gt;3,0.96,IF('Used data'!Q169&lt;2,1.12-0.06*'Used data'!Q169,1.08-0.04*'Used data'!Q169)))</f>
        <v/>
      </c>
      <c r="Q169" s="6" t="str">
        <f>IF('Used data'!I169="No","",IF('Used data'!R169="Yes",0.91,1))</f>
        <v/>
      </c>
      <c r="R169" s="6" t="str">
        <f>IF('Used data'!I169="No","",IF('Used data'!R169="Yes",0.96,1))</f>
        <v/>
      </c>
      <c r="S169" s="6" t="str">
        <f>IF('Used data'!I169="No","",IF('Used data'!R169="Yes",0.82,1))</f>
        <v/>
      </c>
      <c r="T169" s="6" t="str">
        <f>IF('Used data'!I169="No","",IF('Used data'!R169="Yes",0.9,1))</f>
        <v/>
      </c>
      <c r="U169" s="6" t="str">
        <f>IF('Used data'!I169="No","",IF('Used data'!R169="Yes",0.93,1))</f>
        <v/>
      </c>
      <c r="V169" s="6" t="str">
        <f>IF('Used data'!I169="No","",IF('Used data'!S169="Yes",0.85,1))</f>
        <v/>
      </c>
      <c r="W169" s="6" t="str">
        <f>IF('Used data'!I169="No","",IF('Used data'!T169&gt;5,1.4,1+0.08*'Used data'!T169))</f>
        <v/>
      </c>
      <c r="X169" s="6" t="str">
        <f>IF('Used data'!I169="No","",IF('Used data'!U169=80,1,POWER((80-0.0058*('Used data'!U169-80)^2+0.2781*('Used data'!U169-80)-0.2343)/80,1.6)))</f>
        <v/>
      </c>
      <c r="Y169" s="6" t="str">
        <f>IF('Used data'!I169="No","",IF('Used data'!U169=80,1,POWER((80-0.0058*('Used data'!U169-80)^2+0.2781*('Used data'!U169-80)-0.2343)/80,1.5)))</f>
        <v/>
      </c>
      <c r="Z169" s="6" t="str">
        <f>IF('Used data'!I169="No","",IF('Used data'!U169=80,1,POWER((80-0.0058*('Used data'!U169-80)^2+0.2781*('Used data'!U169-80)-0.2343)/80,4.6)))</f>
        <v/>
      </c>
      <c r="AA169" s="6" t="str">
        <f>IF('Used data'!I169="No","",IF('Used data'!U169=80,1,POWER((80-0.0058*('Used data'!U169-80)^2+0.2781*('Used data'!U169-80)-0.2343)/80,3.5)))</f>
        <v/>
      </c>
      <c r="AB169" s="6" t="str">
        <f>IF('Used data'!I169="No","",IF('Used data'!U169=80,1,POWER((80-0.0058*('Used data'!U169-80)^2+0.2781*('Used data'!U169-80)-0.2343)/80,1.4)))</f>
        <v/>
      </c>
      <c r="AC169" s="6"/>
      <c r="AD169" s="7" t="str">
        <f>IF('Used data'!I169="No","",EXP(-10.0958)*POWER(H169,0.8138))</f>
        <v/>
      </c>
      <c r="AE169" s="7" t="str">
        <f>IF('Used data'!I169="No","",EXP(-9.9896)*POWER(H169,0.8381))</f>
        <v/>
      </c>
      <c r="AF169" s="7" t="str">
        <f>IF('Used data'!I169="No","",EXP(-12.5826)*POWER(H169,1.148))</f>
        <v/>
      </c>
      <c r="AG169" s="7" t="str">
        <f>IF('Used data'!I169="No","",EXP(-11.3408)*POWER(H169,0.7373))</f>
        <v/>
      </c>
      <c r="AH169" s="7" t="str">
        <f>IF('Used data'!I169="No","",EXP(-10.8985)*POWER(H169,0.841))</f>
        <v/>
      </c>
      <c r="AI169" s="7" t="str">
        <f>IF('Used data'!I169="No","",EXP(-12.4273)*POWER(H169,1.0197))</f>
        <v/>
      </c>
      <c r="AJ169" s="9" t="str">
        <f>IF('Used data'!I169="No","",SUM(AD169:AE169)*740934+AG169*29492829+AH169*4654307+AI169*608667)</f>
        <v/>
      </c>
    </row>
    <row r="170" spans="1:36" x14ac:dyDescent="0.3">
      <c r="A170" s="4" t="str">
        <f>IF('Input data'!A176="","",'Input data'!A176)</f>
        <v/>
      </c>
      <c r="B170" s="4" t="str">
        <f>IF('Input data'!B176="","",'Input data'!B176)</f>
        <v/>
      </c>
      <c r="C170" s="4" t="str">
        <f>IF('Input data'!C176="","",'Input data'!C176)</f>
        <v/>
      </c>
      <c r="D170" s="4" t="str">
        <f>IF('Input data'!D176="","",'Input data'!D176)</f>
        <v/>
      </c>
      <c r="E170" s="4" t="str">
        <f>IF('Input data'!E176="","",'Input data'!E176)</f>
        <v/>
      </c>
      <c r="F170" s="4" t="str">
        <f>IF('Input data'!F176="","",'Input data'!F176)</f>
        <v/>
      </c>
      <c r="G170" s="20" t="str">
        <f>IF('Input data'!G176=0,"",'Input data'!G176)</f>
        <v/>
      </c>
      <c r="H170" s="9" t="str">
        <f>IF('Input data'!H176="","",'Input data'!H176)</f>
        <v/>
      </c>
      <c r="I170" s="6" t="str">
        <f>IF('Used data'!I170="No","",IF('Used data'!L170&lt;10,1.1-'Used data'!L170*0.01,IF('Used data'!L170&lt;120,POWER(1.003,'Used data'!L170)/POWER(1.003,10),1.4)))</f>
        <v/>
      </c>
      <c r="J170" s="6" t="str">
        <f>IF('Used data'!I170="No","",IF('Used data'!M170&gt;9,1.41,IF('Used data'!M170&lt;2,0.96+'Used data'!M170*0.02,POWER(1.05,'Used data'!M170)/POWER(1.05,2))))</f>
        <v/>
      </c>
      <c r="K170" s="6" t="str">
        <f>IF('Used data'!I170="No","",IF('Used data'!M170&gt;9,1.15,IF('Used data'!M170&lt;2,0.98+'Used data'!M170*0.01,POWER(1.02,'Used data'!M170)/POWER(1.02,2))))</f>
        <v/>
      </c>
      <c r="L170" s="6" t="str">
        <f>IF('Used data'!I170="No","",IF('Used data'!N170="Partly",0.9,IF('Used data'!N170="Yes",0.75,1)))</f>
        <v/>
      </c>
      <c r="M170" s="6" t="str">
        <f>IF('Used data'!I170="No","",IF('Used data'!N170="Partly",0.97,IF('Used data'!N170="Yes",0.95,1)))</f>
        <v/>
      </c>
      <c r="N170" s="6" t="str">
        <f>IF('Used data'!I170="No","",IF('Used data'!O170&gt;4.25,1.06,IF('Used data'!O170&lt;3.75,1.84-'Used data'!O170*0.24,0.04+'Used data'!O170*0.24)))</f>
        <v/>
      </c>
      <c r="O170" s="6" t="str">
        <f>IF('Used data'!I170="No","",IF('Used data'!P170&gt;1.99,0.81,IF('Used data'!P170&lt;0.2,1.12,1.05-'Used data'!P170*0.1)))</f>
        <v/>
      </c>
      <c r="P170" s="6" t="str">
        <f>IF('Used data'!I170="No","",IF('Used data'!Q170&gt;3,0.96,IF('Used data'!Q170&lt;2,1.12-0.06*'Used data'!Q170,1.08-0.04*'Used data'!Q170)))</f>
        <v/>
      </c>
      <c r="Q170" s="6" t="str">
        <f>IF('Used data'!I170="No","",IF('Used data'!R170="Yes",0.91,1))</f>
        <v/>
      </c>
      <c r="R170" s="6" t="str">
        <f>IF('Used data'!I170="No","",IF('Used data'!R170="Yes",0.96,1))</f>
        <v/>
      </c>
      <c r="S170" s="6" t="str">
        <f>IF('Used data'!I170="No","",IF('Used data'!R170="Yes",0.82,1))</f>
        <v/>
      </c>
      <c r="T170" s="6" t="str">
        <f>IF('Used data'!I170="No","",IF('Used data'!R170="Yes",0.9,1))</f>
        <v/>
      </c>
      <c r="U170" s="6" t="str">
        <f>IF('Used data'!I170="No","",IF('Used data'!R170="Yes",0.93,1))</f>
        <v/>
      </c>
      <c r="V170" s="6" t="str">
        <f>IF('Used data'!I170="No","",IF('Used data'!S170="Yes",0.85,1))</f>
        <v/>
      </c>
      <c r="W170" s="6" t="str">
        <f>IF('Used data'!I170="No","",IF('Used data'!T170&gt;5,1.4,1+0.08*'Used data'!T170))</f>
        <v/>
      </c>
      <c r="X170" s="6" t="str">
        <f>IF('Used data'!I170="No","",IF('Used data'!U170=80,1,POWER((80-0.0058*('Used data'!U170-80)^2+0.2781*('Used data'!U170-80)-0.2343)/80,1.6)))</f>
        <v/>
      </c>
      <c r="Y170" s="6" t="str">
        <f>IF('Used data'!I170="No","",IF('Used data'!U170=80,1,POWER((80-0.0058*('Used data'!U170-80)^2+0.2781*('Used data'!U170-80)-0.2343)/80,1.5)))</f>
        <v/>
      </c>
      <c r="Z170" s="6" t="str">
        <f>IF('Used data'!I170="No","",IF('Used data'!U170=80,1,POWER((80-0.0058*('Used data'!U170-80)^2+0.2781*('Used data'!U170-80)-0.2343)/80,4.6)))</f>
        <v/>
      </c>
      <c r="AA170" s="6" t="str">
        <f>IF('Used data'!I170="No","",IF('Used data'!U170=80,1,POWER((80-0.0058*('Used data'!U170-80)^2+0.2781*('Used data'!U170-80)-0.2343)/80,3.5)))</f>
        <v/>
      </c>
      <c r="AB170" s="6" t="str">
        <f>IF('Used data'!I170="No","",IF('Used data'!U170=80,1,POWER((80-0.0058*('Used data'!U170-80)^2+0.2781*('Used data'!U170-80)-0.2343)/80,1.4)))</f>
        <v/>
      </c>
      <c r="AC170" s="6"/>
      <c r="AD170" s="7" t="str">
        <f>IF('Used data'!I170="No","",EXP(-10.0958)*POWER(H170,0.8138))</f>
        <v/>
      </c>
      <c r="AE170" s="7" t="str">
        <f>IF('Used data'!I170="No","",EXP(-9.9896)*POWER(H170,0.8381))</f>
        <v/>
      </c>
      <c r="AF170" s="7" t="str">
        <f>IF('Used data'!I170="No","",EXP(-12.5826)*POWER(H170,1.148))</f>
        <v/>
      </c>
      <c r="AG170" s="7" t="str">
        <f>IF('Used data'!I170="No","",EXP(-11.3408)*POWER(H170,0.7373))</f>
        <v/>
      </c>
      <c r="AH170" s="7" t="str">
        <f>IF('Used data'!I170="No","",EXP(-10.8985)*POWER(H170,0.841))</f>
        <v/>
      </c>
      <c r="AI170" s="7" t="str">
        <f>IF('Used data'!I170="No","",EXP(-12.4273)*POWER(H170,1.0197))</f>
        <v/>
      </c>
      <c r="AJ170" s="9" t="str">
        <f>IF('Used data'!I170="No","",SUM(AD170:AE170)*740934+AG170*29492829+AH170*4654307+AI170*608667)</f>
        <v/>
      </c>
    </row>
    <row r="171" spans="1:36" x14ac:dyDescent="0.3">
      <c r="A171" s="4" t="str">
        <f>IF('Input data'!A177="","",'Input data'!A177)</f>
        <v/>
      </c>
      <c r="B171" s="4" t="str">
        <f>IF('Input data'!B177="","",'Input data'!B177)</f>
        <v/>
      </c>
      <c r="C171" s="4" t="str">
        <f>IF('Input data'!C177="","",'Input data'!C177)</f>
        <v/>
      </c>
      <c r="D171" s="4" t="str">
        <f>IF('Input data'!D177="","",'Input data'!D177)</f>
        <v/>
      </c>
      <c r="E171" s="4" t="str">
        <f>IF('Input data'!E177="","",'Input data'!E177)</f>
        <v/>
      </c>
      <c r="F171" s="4" t="str">
        <f>IF('Input data'!F177="","",'Input data'!F177)</f>
        <v/>
      </c>
      <c r="G171" s="20" t="str">
        <f>IF('Input data'!G177=0,"",'Input data'!G177)</f>
        <v/>
      </c>
      <c r="H171" s="9" t="str">
        <f>IF('Input data'!H177="","",'Input data'!H177)</f>
        <v/>
      </c>
      <c r="I171" s="6" t="str">
        <f>IF('Used data'!I171="No","",IF('Used data'!L171&lt;10,1.1-'Used data'!L171*0.01,IF('Used data'!L171&lt;120,POWER(1.003,'Used data'!L171)/POWER(1.003,10),1.4)))</f>
        <v/>
      </c>
      <c r="J171" s="6" t="str">
        <f>IF('Used data'!I171="No","",IF('Used data'!M171&gt;9,1.41,IF('Used data'!M171&lt;2,0.96+'Used data'!M171*0.02,POWER(1.05,'Used data'!M171)/POWER(1.05,2))))</f>
        <v/>
      </c>
      <c r="K171" s="6" t="str">
        <f>IF('Used data'!I171="No","",IF('Used data'!M171&gt;9,1.15,IF('Used data'!M171&lt;2,0.98+'Used data'!M171*0.01,POWER(1.02,'Used data'!M171)/POWER(1.02,2))))</f>
        <v/>
      </c>
      <c r="L171" s="6" t="str">
        <f>IF('Used data'!I171="No","",IF('Used data'!N171="Partly",0.9,IF('Used data'!N171="Yes",0.75,1)))</f>
        <v/>
      </c>
      <c r="M171" s="6" t="str">
        <f>IF('Used data'!I171="No","",IF('Used data'!N171="Partly",0.97,IF('Used data'!N171="Yes",0.95,1)))</f>
        <v/>
      </c>
      <c r="N171" s="6" t="str">
        <f>IF('Used data'!I171="No","",IF('Used data'!O171&gt;4.25,1.06,IF('Used data'!O171&lt;3.75,1.84-'Used data'!O171*0.24,0.04+'Used data'!O171*0.24)))</f>
        <v/>
      </c>
      <c r="O171" s="6" t="str">
        <f>IF('Used data'!I171="No","",IF('Used data'!P171&gt;1.99,0.81,IF('Used data'!P171&lt;0.2,1.12,1.05-'Used data'!P171*0.1)))</f>
        <v/>
      </c>
      <c r="P171" s="6" t="str">
        <f>IF('Used data'!I171="No","",IF('Used data'!Q171&gt;3,0.96,IF('Used data'!Q171&lt;2,1.12-0.06*'Used data'!Q171,1.08-0.04*'Used data'!Q171)))</f>
        <v/>
      </c>
      <c r="Q171" s="6" t="str">
        <f>IF('Used data'!I171="No","",IF('Used data'!R171="Yes",0.91,1))</f>
        <v/>
      </c>
      <c r="R171" s="6" t="str">
        <f>IF('Used data'!I171="No","",IF('Used data'!R171="Yes",0.96,1))</f>
        <v/>
      </c>
      <c r="S171" s="6" t="str">
        <f>IF('Used data'!I171="No","",IF('Used data'!R171="Yes",0.82,1))</f>
        <v/>
      </c>
      <c r="T171" s="6" t="str">
        <f>IF('Used data'!I171="No","",IF('Used data'!R171="Yes",0.9,1))</f>
        <v/>
      </c>
      <c r="U171" s="6" t="str">
        <f>IF('Used data'!I171="No","",IF('Used data'!R171="Yes",0.93,1))</f>
        <v/>
      </c>
      <c r="V171" s="6" t="str">
        <f>IF('Used data'!I171="No","",IF('Used data'!S171="Yes",0.85,1))</f>
        <v/>
      </c>
      <c r="W171" s="6" t="str">
        <f>IF('Used data'!I171="No","",IF('Used data'!T171&gt;5,1.4,1+0.08*'Used data'!T171))</f>
        <v/>
      </c>
      <c r="X171" s="6" t="str">
        <f>IF('Used data'!I171="No","",IF('Used data'!U171=80,1,POWER((80-0.0058*('Used data'!U171-80)^2+0.2781*('Used data'!U171-80)-0.2343)/80,1.6)))</f>
        <v/>
      </c>
      <c r="Y171" s="6" t="str">
        <f>IF('Used data'!I171="No","",IF('Used data'!U171=80,1,POWER((80-0.0058*('Used data'!U171-80)^2+0.2781*('Used data'!U171-80)-0.2343)/80,1.5)))</f>
        <v/>
      </c>
      <c r="Z171" s="6" t="str">
        <f>IF('Used data'!I171="No","",IF('Used data'!U171=80,1,POWER((80-0.0058*('Used data'!U171-80)^2+0.2781*('Used data'!U171-80)-0.2343)/80,4.6)))</f>
        <v/>
      </c>
      <c r="AA171" s="6" t="str">
        <f>IF('Used data'!I171="No","",IF('Used data'!U171=80,1,POWER((80-0.0058*('Used data'!U171-80)^2+0.2781*('Used data'!U171-80)-0.2343)/80,3.5)))</f>
        <v/>
      </c>
      <c r="AB171" s="6" t="str">
        <f>IF('Used data'!I171="No","",IF('Used data'!U171=80,1,POWER((80-0.0058*('Used data'!U171-80)^2+0.2781*('Used data'!U171-80)-0.2343)/80,1.4)))</f>
        <v/>
      </c>
      <c r="AC171" s="6"/>
      <c r="AD171" s="7" t="str">
        <f>IF('Used data'!I171="No","",EXP(-10.0958)*POWER(H171,0.8138))</f>
        <v/>
      </c>
      <c r="AE171" s="7" t="str">
        <f>IF('Used data'!I171="No","",EXP(-9.9896)*POWER(H171,0.8381))</f>
        <v/>
      </c>
      <c r="AF171" s="7" t="str">
        <f>IF('Used data'!I171="No","",EXP(-12.5826)*POWER(H171,1.148))</f>
        <v/>
      </c>
      <c r="AG171" s="7" t="str">
        <f>IF('Used data'!I171="No","",EXP(-11.3408)*POWER(H171,0.7373))</f>
        <v/>
      </c>
      <c r="AH171" s="7" t="str">
        <f>IF('Used data'!I171="No","",EXP(-10.8985)*POWER(H171,0.841))</f>
        <v/>
      </c>
      <c r="AI171" s="7" t="str">
        <f>IF('Used data'!I171="No","",EXP(-12.4273)*POWER(H171,1.0197))</f>
        <v/>
      </c>
      <c r="AJ171" s="9" t="str">
        <f>IF('Used data'!I171="No","",SUM(AD171:AE171)*740934+AG171*29492829+AH171*4654307+AI171*608667)</f>
        <v/>
      </c>
    </row>
    <row r="172" spans="1:36" x14ac:dyDescent="0.3">
      <c r="A172" s="4" t="str">
        <f>IF('Input data'!A178="","",'Input data'!A178)</f>
        <v/>
      </c>
      <c r="B172" s="4" t="str">
        <f>IF('Input data'!B178="","",'Input data'!B178)</f>
        <v/>
      </c>
      <c r="C172" s="4" t="str">
        <f>IF('Input data'!C178="","",'Input data'!C178)</f>
        <v/>
      </c>
      <c r="D172" s="4" t="str">
        <f>IF('Input data'!D178="","",'Input data'!D178)</f>
        <v/>
      </c>
      <c r="E172" s="4" t="str">
        <f>IF('Input data'!E178="","",'Input data'!E178)</f>
        <v/>
      </c>
      <c r="F172" s="4" t="str">
        <f>IF('Input data'!F178="","",'Input data'!F178)</f>
        <v/>
      </c>
      <c r="G172" s="20" t="str">
        <f>IF('Input data'!G178=0,"",'Input data'!G178)</f>
        <v/>
      </c>
      <c r="H172" s="9" t="str">
        <f>IF('Input data'!H178="","",'Input data'!H178)</f>
        <v/>
      </c>
      <c r="I172" s="6" t="str">
        <f>IF('Used data'!I172="No","",IF('Used data'!L172&lt;10,1.1-'Used data'!L172*0.01,IF('Used data'!L172&lt;120,POWER(1.003,'Used data'!L172)/POWER(1.003,10),1.4)))</f>
        <v/>
      </c>
      <c r="J172" s="6" t="str">
        <f>IF('Used data'!I172="No","",IF('Used data'!M172&gt;9,1.41,IF('Used data'!M172&lt;2,0.96+'Used data'!M172*0.02,POWER(1.05,'Used data'!M172)/POWER(1.05,2))))</f>
        <v/>
      </c>
      <c r="K172" s="6" t="str">
        <f>IF('Used data'!I172="No","",IF('Used data'!M172&gt;9,1.15,IF('Used data'!M172&lt;2,0.98+'Used data'!M172*0.01,POWER(1.02,'Used data'!M172)/POWER(1.02,2))))</f>
        <v/>
      </c>
      <c r="L172" s="6" t="str">
        <f>IF('Used data'!I172="No","",IF('Used data'!N172="Partly",0.9,IF('Used data'!N172="Yes",0.75,1)))</f>
        <v/>
      </c>
      <c r="M172" s="6" t="str">
        <f>IF('Used data'!I172="No","",IF('Used data'!N172="Partly",0.97,IF('Used data'!N172="Yes",0.95,1)))</f>
        <v/>
      </c>
      <c r="N172" s="6" t="str">
        <f>IF('Used data'!I172="No","",IF('Used data'!O172&gt;4.25,1.06,IF('Used data'!O172&lt;3.75,1.84-'Used data'!O172*0.24,0.04+'Used data'!O172*0.24)))</f>
        <v/>
      </c>
      <c r="O172" s="6" t="str">
        <f>IF('Used data'!I172="No","",IF('Used data'!P172&gt;1.99,0.81,IF('Used data'!P172&lt;0.2,1.12,1.05-'Used data'!P172*0.1)))</f>
        <v/>
      </c>
      <c r="P172" s="6" t="str">
        <f>IF('Used data'!I172="No","",IF('Used data'!Q172&gt;3,0.96,IF('Used data'!Q172&lt;2,1.12-0.06*'Used data'!Q172,1.08-0.04*'Used data'!Q172)))</f>
        <v/>
      </c>
      <c r="Q172" s="6" t="str">
        <f>IF('Used data'!I172="No","",IF('Used data'!R172="Yes",0.91,1))</f>
        <v/>
      </c>
      <c r="R172" s="6" t="str">
        <f>IF('Used data'!I172="No","",IF('Used data'!R172="Yes",0.96,1))</f>
        <v/>
      </c>
      <c r="S172" s="6" t="str">
        <f>IF('Used data'!I172="No","",IF('Used data'!R172="Yes",0.82,1))</f>
        <v/>
      </c>
      <c r="T172" s="6" t="str">
        <f>IF('Used data'!I172="No","",IF('Used data'!R172="Yes",0.9,1))</f>
        <v/>
      </c>
      <c r="U172" s="6" t="str">
        <f>IF('Used data'!I172="No","",IF('Used data'!R172="Yes",0.93,1))</f>
        <v/>
      </c>
      <c r="V172" s="6" t="str">
        <f>IF('Used data'!I172="No","",IF('Used data'!S172="Yes",0.85,1))</f>
        <v/>
      </c>
      <c r="W172" s="6" t="str">
        <f>IF('Used data'!I172="No","",IF('Used data'!T172&gt;5,1.4,1+0.08*'Used data'!T172))</f>
        <v/>
      </c>
      <c r="X172" s="6" t="str">
        <f>IF('Used data'!I172="No","",IF('Used data'!U172=80,1,POWER((80-0.0058*('Used data'!U172-80)^2+0.2781*('Used data'!U172-80)-0.2343)/80,1.6)))</f>
        <v/>
      </c>
      <c r="Y172" s="6" t="str">
        <f>IF('Used data'!I172="No","",IF('Used data'!U172=80,1,POWER((80-0.0058*('Used data'!U172-80)^2+0.2781*('Used data'!U172-80)-0.2343)/80,1.5)))</f>
        <v/>
      </c>
      <c r="Z172" s="6" t="str">
        <f>IF('Used data'!I172="No","",IF('Used data'!U172=80,1,POWER((80-0.0058*('Used data'!U172-80)^2+0.2781*('Used data'!U172-80)-0.2343)/80,4.6)))</f>
        <v/>
      </c>
      <c r="AA172" s="6" t="str">
        <f>IF('Used data'!I172="No","",IF('Used data'!U172=80,1,POWER((80-0.0058*('Used data'!U172-80)^2+0.2781*('Used data'!U172-80)-0.2343)/80,3.5)))</f>
        <v/>
      </c>
      <c r="AB172" s="6" t="str">
        <f>IF('Used data'!I172="No","",IF('Used data'!U172=80,1,POWER((80-0.0058*('Used data'!U172-80)^2+0.2781*('Used data'!U172-80)-0.2343)/80,1.4)))</f>
        <v/>
      </c>
      <c r="AC172" s="6"/>
      <c r="AD172" s="7" t="str">
        <f>IF('Used data'!I172="No","",EXP(-10.0958)*POWER(H172,0.8138))</f>
        <v/>
      </c>
      <c r="AE172" s="7" t="str">
        <f>IF('Used data'!I172="No","",EXP(-9.9896)*POWER(H172,0.8381))</f>
        <v/>
      </c>
      <c r="AF172" s="7" t="str">
        <f>IF('Used data'!I172="No","",EXP(-12.5826)*POWER(H172,1.148))</f>
        <v/>
      </c>
      <c r="AG172" s="7" t="str">
        <f>IF('Used data'!I172="No","",EXP(-11.3408)*POWER(H172,0.7373))</f>
        <v/>
      </c>
      <c r="AH172" s="7" t="str">
        <f>IF('Used data'!I172="No","",EXP(-10.8985)*POWER(H172,0.841))</f>
        <v/>
      </c>
      <c r="AI172" s="7" t="str">
        <f>IF('Used data'!I172="No","",EXP(-12.4273)*POWER(H172,1.0197))</f>
        <v/>
      </c>
      <c r="AJ172" s="9" t="str">
        <f>IF('Used data'!I172="No","",SUM(AD172:AE172)*740934+AG172*29492829+AH172*4654307+AI172*608667)</f>
        <v/>
      </c>
    </row>
    <row r="173" spans="1:36" x14ac:dyDescent="0.3">
      <c r="A173" s="4" t="str">
        <f>IF('Input data'!A179="","",'Input data'!A179)</f>
        <v/>
      </c>
      <c r="B173" s="4" t="str">
        <f>IF('Input data'!B179="","",'Input data'!B179)</f>
        <v/>
      </c>
      <c r="C173" s="4" t="str">
        <f>IF('Input data'!C179="","",'Input data'!C179)</f>
        <v/>
      </c>
      <c r="D173" s="4" t="str">
        <f>IF('Input data'!D179="","",'Input data'!D179)</f>
        <v/>
      </c>
      <c r="E173" s="4" t="str">
        <f>IF('Input data'!E179="","",'Input data'!E179)</f>
        <v/>
      </c>
      <c r="F173" s="4" t="str">
        <f>IF('Input data'!F179="","",'Input data'!F179)</f>
        <v/>
      </c>
      <c r="G173" s="20" t="str">
        <f>IF('Input data'!G179=0,"",'Input data'!G179)</f>
        <v/>
      </c>
      <c r="H173" s="9" t="str">
        <f>IF('Input data'!H179="","",'Input data'!H179)</f>
        <v/>
      </c>
      <c r="I173" s="6" t="str">
        <f>IF('Used data'!I173="No","",IF('Used data'!L173&lt;10,1.1-'Used data'!L173*0.01,IF('Used data'!L173&lt;120,POWER(1.003,'Used data'!L173)/POWER(1.003,10),1.4)))</f>
        <v/>
      </c>
      <c r="J173" s="6" t="str">
        <f>IF('Used data'!I173="No","",IF('Used data'!M173&gt;9,1.41,IF('Used data'!M173&lt;2,0.96+'Used data'!M173*0.02,POWER(1.05,'Used data'!M173)/POWER(1.05,2))))</f>
        <v/>
      </c>
      <c r="K173" s="6" t="str">
        <f>IF('Used data'!I173="No","",IF('Used data'!M173&gt;9,1.15,IF('Used data'!M173&lt;2,0.98+'Used data'!M173*0.01,POWER(1.02,'Used data'!M173)/POWER(1.02,2))))</f>
        <v/>
      </c>
      <c r="L173" s="6" t="str">
        <f>IF('Used data'!I173="No","",IF('Used data'!N173="Partly",0.9,IF('Used data'!N173="Yes",0.75,1)))</f>
        <v/>
      </c>
      <c r="M173" s="6" t="str">
        <f>IF('Used data'!I173="No","",IF('Used data'!N173="Partly",0.97,IF('Used data'!N173="Yes",0.95,1)))</f>
        <v/>
      </c>
      <c r="N173" s="6" t="str">
        <f>IF('Used data'!I173="No","",IF('Used data'!O173&gt;4.25,1.06,IF('Used data'!O173&lt;3.75,1.84-'Used data'!O173*0.24,0.04+'Used data'!O173*0.24)))</f>
        <v/>
      </c>
      <c r="O173" s="6" t="str">
        <f>IF('Used data'!I173="No","",IF('Used data'!P173&gt;1.99,0.81,IF('Used data'!P173&lt;0.2,1.12,1.05-'Used data'!P173*0.1)))</f>
        <v/>
      </c>
      <c r="P173" s="6" t="str">
        <f>IF('Used data'!I173="No","",IF('Used data'!Q173&gt;3,0.96,IF('Used data'!Q173&lt;2,1.12-0.06*'Used data'!Q173,1.08-0.04*'Used data'!Q173)))</f>
        <v/>
      </c>
      <c r="Q173" s="6" t="str">
        <f>IF('Used data'!I173="No","",IF('Used data'!R173="Yes",0.91,1))</f>
        <v/>
      </c>
      <c r="R173" s="6" t="str">
        <f>IF('Used data'!I173="No","",IF('Used data'!R173="Yes",0.96,1))</f>
        <v/>
      </c>
      <c r="S173" s="6" t="str">
        <f>IF('Used data'!I173="No","",IF('Used data'!R173="Yes",0.82,1))</f>
        <v/>
      </c>
      <c r="T173" s="6" t="str">
        <f>IF('Used data'!I173="No","",IF('Used data'!R173="Yes",0.9,1))</f>
        <v/>
      </c>
      <c r="U173" s="6" t="str">
        <f>IF('Used data'!I173="No","",IF('Used data'!R173="Yes",0.93,1))</f>
        <v/>
      </c>
      <c r="V173" s="6" t="str">
        <f>IF('Used data'!I173="No","",IF('Used data'!S173="Yes",0.85,1))</f>
        <v/>
      </c>
      <c r="W173" s="6" t="str">
        <f>IF('Used data'!I173="No","",IF('Used data'!T173&gt;5,1.4,1+0.08*'Used data'!T173))</f>
        <v/>
      </c>
      <c r="X173" s="6" t="str">
        <f>IF('Used data'!I173="No","",IF('Used data'!U173=80,1,POWER((80-0.0058*('Used data'!U173-80)^2+0.2781*('Used data'!U173-80)-0.2343)/80,1.6)))</f>
        <v/>
      </c>
      <c r="Y173" s="6" t="str">
        <f>IF('Used data'!I173="No","",IF('Used data'!U173=80,1,POWER((80-0.0058*('Used data'!U173-80)^2+0.2781*('Used data'!U173-80)-0.2343)/80,1.5)))</f>
        <v/>
      </c>
      <c r="Z173" s="6" t="str">
        <f>IF('Used data'!I173="No","",IF('Used data'!U173=80,1,POWER((80-0.0058*('Used data'!U173-80)^2+0.2781*('Used data'!U173-80)-0.2343)/80,4.6)))</f>
        <v/>
      </c>
      <c r="AA173" s="6" t="str">
        <f>IF('Used data'!I173="No","",IF('Used data'!U173=80,1,POWER((80-0.0058*('Used data'!U173-80)^2+0.2781*('Used data'!U173-80)-0.2343)/80,3.5)))</f>
        <v/>
      </c>
      <c r="AB173" s="6" t="str">
        <f>IF('Used data'!I173="No","",IF('Used data'!U173=80,1,POWER((80-0.0058*('Used data'!U173-80)^2+0.2781*('Used data'!U173-80)-0.2343)/80,1.4)))</f>
        <v/>
      </c>
      <c r="AC173" s="6"/>
      <c r="AD173" s="7" t="str">
        <f>IF('Used data'!I173="No","",EXP(-10.0958)*POWER(H173,0.8138))</f>
        <v/>
      </c>
      <c r="AE173" s="7" t="str">
        <f>IF('Used data'!I173="No","",EXP(-9.9896)*POWER(H173,0.8381))</f>
        <v/>
      </c>
      <c r="AF173" s="7" t="str">
        <f>IF('Used data'!I173="No","",EXP(-12.5826)*POWER(H173,1.148))</f>
        <v/>
      </c>
      <c r="AG173" s="7" t="str">
        <f>IF('Used data'!I173="No","",EXP(-11.3408)*POWER(H173,0.7373))</f>
        <v/>
      </c>
      <c r="AH173" s="7" t="str">
        <f>IF('Used data'!I173="No","",EXP(-10.8985)*POWER(H173,0.841))</f>
        <v/>
      </c>
      <c r="AI173" s="7" t="str">
        <f>IF('Used data'!I173="No","",EXP(-12.4273)*POWER(H173,1.0197))</f>
        <v/>
      </c>
      <c r="AJ173" s="9" t="str">
        <f>IF('Used data'!I173="No","",SUM(AD173:AE173)*740934+AG173*29492829+AH173*4654307+AI173*608667)</f>
        <v/>
      </c>
    </row>
    <row r="174" spans="1:36" x14ac:dyDescent="0.3">
      <c r="A174" s="4" t="str">
        <f>IF('Input data'!A180="","",'Input data'!A180)</f>
        <v/>
      </c>
      <c r="B174" s="4" t="str">
        <f>IF('Input data'!B180="","",'Input data'!B180)</f>
        <v/>
      </c>
      <c r="C174" s="4" t="str">
        <f>IF('Input data'!C180="","",'Input data'!C180)</f>
        <v/>
      </c>
      <c r="D174" s="4" t="str">
        <f>IF('Input data'!D180="","",'Input data'!D180)</f>
        <v/>
      </c>
      <c r="E174" s="4" t="str">
        <f>IF('Input data'!E180="","",'Input data'!E180)</f>
        <v/>
      </c>
      <c r="F174" s="4" t="str">
        <f>IF('Input data'!F180="","",'Input data'!F180)</f>
        <v/>
      </c>
      <c r="G174" s="20" t="str">
        <f>IF('Input data'!G180=0,"",'Input data'!G180)</f>
        <v/>
      </c>
      <c r="H174" s="9" t="str">
        <f>IF('Input data'!H180="","",'Input data'!H180)</f>
        <v/>
      </c>
      <c r="I174" s="6" t="str">
        <f>IF('Used data'!I174="No","",IF('Used data'!L174&lt;10,1.1-'Used data'!L174*0.01,IF('Used data'!L174&lt;120,POWER(1.003,'Used data'!L174)/POWER(1.003,10),1.4)))</f>
        <v/>
      </c>
      <c r="J174" s="6" t="str">
        <f>IF('Used data'!I174="No","",IF('Used data'!M174&gt;9,1.41,IF('Used data'!M174&lt;2,0.96+'Used data'!M174*0.02,POWER(1.05,'Used data'!M174)/POWER(1.05,2))))</f>
        <v/>
      </c>
      <c r="K174" s="6" t="str">
        <f>IF('Used data'!I174="No","",IF('Used data'!M174&gt;9,1.15,IF('Used data'!M174&lt;2,0.98+'Used data'!M174*0.01,POWER(1.02,'Used data'!M174)/POWER(1.02,2))))</f>
        <v/>
      </c>
      <c r="L174" s="6" t="str">
        <f>IF('Used data'!I174="No","",IF('Used data'!N174="Partly",0.9,IF('Used data'!N174="Yes",0.75,1)))</f>
        <v/>
      </c>
      <c r="M174" s="6" t="str">
        <f>IF('Used data'!I174="No","",IF('Used data'!N174="Partly",0.97,IF('Used data'!N174="Yes",0.95,1)))</f>
        <v/>
      </c>
      <c r="N174" s="6" t="str">
        <f>IF('Used data'!I174="No","",IF('Used data'!O174&gt;4.25,1.06,IF('Used data'!O174&lt;3.75,1.84-'Used data'!O174*0.24,0.04+'Used data'!O174*0.24)))</f>
        <v/>
      </c>
      <c r="O174" s="6" t="str">
        <f>IF('Used data'!I174="No","",IF('Used data'!P174&gt;1.99,0.81,IF('Used data'!P174&lt;0.2,1.12,1.05-'Used data'!P174*0.1)))</f>
        <v/>
      </c>
      <c r="P174" s="6" t="str">
        <f>IF('Used data'!I174="No","",IF('Used data'!Q174&gt;3,0.96,IF('Used data'!Q174&lt;2,1.12-0.06*'Used data'!Q174,1.08-0.04*'Used data'!Q174)))</f>
        <v/>
      </c>
      <c r="Q174" s="6" t="str">
        <f>IF('Used data'!I174="No","",IF('Used data'!R174="Yes",0.91,1))</f>
        <v/>
      </c>
      <c r="R174" s="6" t="str">
        <f>IF('Used data'!I174="No","",IF('Used data'!R174="Yes",0.96,1))</f>
        <v/>
      </c>
      <c r="S174" s="6" t="str">
        <f>IF('Used data'!I174="No","",IF('Used data'!R174="Yes",0.82,1))</f>
        <v/>
      </c>
      <c r="T174" s="6" t="str">
        <f>IF('Used data'!I174="No","",IF('Used data'!R174="Yes",0.9,1))</f>
        <v/>
      </c>
      <c r="U174" s="6" t="str">
        <f>IF('Used data'!I174="No","",IF('Used data'!R174="Yes",0.93,1))</f>
        <v/>
      </c>
      <c r="V174" s="6" t="str">
        <f>IF('Used data'!I174="No","",IF('Used data'!S174="Yes",0.85,1))</f>
        <v/>
      </c>
      <c r="W174" s="6" t="str">
        <f>IF('Used data'!I174="No","",IF('Used data'!T174&gt;5,1.4,1+0.08*'Used data'!T174))</f>
        <v/>
      </c>
      <c r="X174" s="6" t="str">
        <f>IF('Used data'!I174="No","",IF('Used data'!U174=80,1,POWER((80-0.0058*('Used data'!U174-80)^2+0.2781*('Used data'!U174-80)-0.2343)/80,1.6)))</f>
        <v/>
      </c>
      <c r="Y174" s="6" t="str">
        <f>IF('Used data'!I174="No","",IF('Used data'!U174=80,1,POWER((80-0.0058*('Used data'!U174-80)^2+0.2781*('Used data'!U174-80)-0.2343)/80,1.5)))</f>
        <v/>
      </c>
      <c r="Z174" s="6" t="str">
        <f>IF('Used data'!I174="No","",IF('Used data'!U174=80,1,POWER((80-0.0058*('Used data'!U174-80)^2+0.2781*('Used data'!U174-80)-0.2343)/80,4.6)))</f>
        <v/>
      </c>
      <c r="AA174" s="6" t="str">
        <f>IF('Used data'!I174="No","",IF('Used data'!U174=80,1,POWER((80-0.0058*('Used data'!U174-80)^2+0.2781*('Used data'!U174-80)-0.2343)/80,3.5)))</f>
        <v/>
      </c>
      <c r="AB174" s="6" t="str">
        <f>IF('Used data'!I174="No","",IF('Used data'!U174=80,1,POWER((80-0.0058*('Used data'!U174-80)^2+0.2781*('Used data'!U174-80)-0.2343)/80,1.4)))</f>
        <v/>
      </c>
      <c r="AC174" s="6"/>
      <c r="AD174" s="7" t="str">
        <f>IF('Used data'!I174="No","",EXP(-10.0958)*POWER(H174,0.8138))</f>
        <v/>
      </c>
      <c r="AE174" s="7" t="str">
        <f>IF('Used data'!I174="No","",EXP(-9.9896)*POWER(H174,0.8381))</f>
        <v/>
      </c>
      <c r="AF174" s="7" t="str">
        <f>IF('Used data'!I174="No","",EXP(-12.5826)*POWER(H174,1.148))</f>
        <v/>
      </c>
      <c r="AG174" s="7" t="str">
        <f>IF('Used data'!I174="No","",EXP(-11.3408)*POWER(H174,0.7373))</f>
        <v/>
      </c>
      <c r="AH174" s="7" t="str">
        <f>IF('Used data'!I174="No","",EXP(-10.8985)*POWER(H174,0.841))</f>
        <v/>
      </c>
      <c r="AI174" s="7" t="str">
        <f>IF('Used data'!I174="No","",EXP(-12.4273)*POWER(H174,1.0197))</f>
        <v/>
      </c>
      <c r="AJ174" s="9" t="str">
        <f>IF('Used data'!I174="No","",SUM(AD174:AE174)*740934+AG174*29492829+AH174*4654307+AI174*608667)</f>
        <v/>
      </c>
    </row>
    <row r="175" spans="1:36" x14ac:dyDescent="0.3">
      <c r="A175" s="4" t="str">
        <f>IF('Input data'!A181="","",'Input data'!A181)</f>
        <v/>
      </c>
      <c r="B175" s="4" t="str">
        <f>IF('Input data'!B181="","",'Input data'!B181)</f>
        <v/>
      </c>
      <c r="C175" s="4" t="str">
        <f>IF('Input data'!C181="","",'Input data'!C181)</f>
        <v/>
      </c>
      <c r="D175" s="4" t="str">
        <f>IF('Input data'!D181="","",'Input data'!D181)</f>
        <v/>
      </c>
      <c r="E175" s="4" t="str">
        <f>IF('Input data'!E181="","",'Input data'!E181)</f>
        <v/>
      </c>
      <c r="F175" s="4" t="str">
        <f>IF('Input data'!F181="","",'Input data'!F181)</f>
        <v/>
      </c>
      <c r="G175" s="20" t="str">
        <f>IF('Input data'!G181=0,"",'Input data'!G181)</f>
        <v/>
      </c>
      <c r="H175" s="9" t="str">
        <f>IF('Input data'!H181="","",'Input data'!H181)</f>
        <v/>
      </c>
      <c r="I175" s="6" t="str">
        <f>IF('Used data'!I175="No","",IF('Used data'!L175&lt;10,1.1-'Used data'!L175*0.01,IF('Used data'!L175&lt;120,POWER(1.003,'Used data'!L175)/POWER(1.003,10),1.4)))</f>
        <v/>
      </c>
      <c r="J175" s="6" t="str">
        <f>IF('Used data'!I175="No","",IF('Used data'!M175&gt;9,1.41,IF('Used data'!M175&lt;2,0.96+'Used data'!M175*0.02,POWER(1.05,'Used data'!M175)/POWER(1.05,2))))</f>
        <v/>
      </c>
      <c r="K175" s="6" t="str">
        <f>IF('Used data'!I175="No","",IF('Used data'!M175&gt;9,1.15,IF('Used data'!M175&lt;2,0.98+'Used data'!M175*0.01,POWER(1.02,'Used data'!M175)/POWER(1.02,2))))</f>
        <v/>
      </c>
      <c r="L175" s="6" t="str">
        <f>IF('Used data'!I175="No","",IF('Used data'!N175="Partly",0.9,IF('Used data'!N175="Yes",0.75,1)))</f>
        <v/>
      </c>
      <c r="M175" s="6" t="str">
        <f>IF('Used data'!I175="No","",IF('Used data'!N175="Partly",0.97,IF('Used data'!N175="Yes",0.95,1)))</f>
        <v/>
      </c>
      <c r="N175" s="6" t="str">
        <f>IF('Used data'!I175="No","",IF('Used data'!O175&gt;4.25,1.06,IF('Used data'!O175&lt;3.75,1.84-'Used data'!O175*0.24,0.04+'Used data'!O175*0.24)))</f>
        <v/>
      </c>
      <c r="O175" s="6" t="str">
        <f>IF('Used data'!I175="No","",IF('Used data'!P175&gt;1.99,0.81,IF('Used data'!P175&lt;0.2,1.12,1.05-'Used data'!P175*0.1)))</f>
        <v/>
      </c>
      <c r="P175" s="6" t="str">
        <f>IF('Used data'!I175="No","",IF('Used data'!Q175&gt;3,0.96,IF('Used data'!Q175&lt;2,1.12-0.06*'Used data'!Q175,1.08-0.04*'Used data'!Q175)))</f>
        <v/>
      </c>
      <c r="Q175" s="6" t="str">
        <f>IF('Used data'!I175="No","",IF('Used data'!R175="Yes",0.91,1))</f>
        <v/>
      </c>
      <c r="R175" s="6" t="str">
        <f>IF('Used data'!I175="No","",IF('Used data'!R175="Yes",0.96,1))</f>
        <v/>
      </c>
      <c r="S175" s="6" t="str">
        <f>IF('Used data'!I175="No","",IF('Used data'!R175="Yes",0.82,1))</f>
        <v/>
      </c>
      <c r="T175" s="6" t="str">
        <f>IF('Used data'!I175="No","",IF('Used data'!R175="Yes",0.9,1))</f>
        <v/>
      </c>
      <c r="U175" s="6" t="str">
        <f>IF('Used data'!I175="No","",IF('Used data'!R175="Yes",0.93,1))</f>
        <v/>
      </c>
      <c r="V175" s="6" t="str">
        <f>IF('Used data'!I175="No","",IF('Used data'!S175="Yes",0.85,1))</f>
        <v/>
      </c>
      <c r="W175" s="6" t="str">
        <f>IF('Used data'!I175="No","",IF('Used data'!T175&gt;5,1.4,1+0.08*'Used data'!T175))</f>
        <v/>
      </c>
      <c r="X175" s="6" t="str">
        <f>IF('Used data'!I175="No","",IF('Used data'!U175=80,1,POWER((80-0.0058*('Used data'!U175-80)^2+0.2781*('Used data'!U175-80)-0.2343)/80,1.6)))</f>
        <v/>
      </c>
      <c r="Y175" s="6" t="str">
        <f>IF('Used data'!I175="No","",IF('Used data'!U175=80,1,POWER((80-0.0058*('Used data'!U175-80)^2+0.2781*('Used data'!U175-80)-0.2343)/80,1.5)))</f>
        <v/>
      </c>
      <c r="Z175" s="6" t="str">
        <f>IF('Used data'!I175="No","",IF('Used data'!U175=80,1,POWER((80-0.0058*('Used data'!U175-80)^2+0.2781*('Used data'!U175-80)-0.2343)/80,4.6)))</f>
        <v/>
      </c>
      <c r="AA175" s="6" t="str">
        <f>IF('Used data'!I175="No","",IF('Used data'!U175=80,1,POWER((80-0.0058*('Used data'!U175-80)^2+0.2781*('Used data'!U175-80)-0.2343)/80,3.5)))</f>
        <v/>
      </c>
      <c r="AB175" s="6" t="str">
        <f>IF('Used data'!I175="No","",IF('Used data'!U175=80,1,POWER((80-0.0058*('Used data'!U175-80)^2+0.2781*('Used data'!U175-80)-0.2343)/80,1.4)))</f>
        <v/>
      </c>
      <c r="AC175" s="6"/>
      <c r="AD175" s="7" t="str">
        <f>IF('Used data'!I175="No","",EXP(-10.0958)*POWER(H175,0.8138))</f>
        <v/>
      </c>
      <c r="AE175" s="7" t="str">
        <f>IF('Used data'!I175="No","",EXP(-9.9896)*POWER(H175,0.8381))</f>
        <v/>
      </c>
      <c r="AF175" s="7" t="str">
        <f>IF('Used data'!I175="No","",EXP(-12.5826)*POWER(H175,1.148))</f>
        <v/>
      </c>
      <c r="AG175" s="7" t="str">
        <f>IF('Used data'!I175="No","",EXP(-11.3408)*POWER(H175,0.7373))</f>
        <v/>
      </c>
      <c r="AH175" s="7" t="str">
        <f>IF('Used data'!I175="No","",EXP(-10.8985)*POWER(H175,0.841))</f>
        <v/>
      </c>
      <c r="AI175" s="7" t="str">
        <f>IF('Used data'!I175="No","",EXP(-12.4273)*POWER(H175,1.0197))</f>
        <v/>
      </c>
      <c r="AJ175" s="9" t="str">
        <f>IF('Used data'!I175="No","",SUM(AD175:AE175)*740934+AG175*29492829+AH175*4654307+AI175*608667)</f>
        <v/>
      </c>
    </row>
    <row r="176" spans="1:36" x14ac:dyDescent="0.3">
      <c r="A176" s="4" t="str">
        <f>IF('Input data'!A182="","",'Input data'!A182)</f>
        <v/>
      </c>
      <c r="B176" s="4" t="str">
        <f>IF('Input data'!B182="","",'Input data'!B182)</f>
        <v/>
      </c>
      <c r="C176" s="4" t="str">
        <f>IF('Input data'!C182="","",'Input data'!C182)</f>
        <v/>
      </c>
      <c r="D176" s="4" t="str">
        <f>IF('Input data'!D182="","",'Input data'!D182)</f>
        <v/>
      </c>
      <c r="E176" s="4" t="str">
        <f>IF('Input data'!E182="","",'Input data'!E182)</f>
        <v/>
      </c>
      <c r="F176" s="4" t="str">
        <f>IF('Input data'!F182="","",'Input data'!F182)</f>
        <v/>
      </c>
      <c r="G176" s="20" t="str">
        <f>IF('Input data'!G182=0,"",'Input data'!G182)</f>
        <v/>
      </c>
      <c r="H176" s="9" t="str">
        <f>IF('Input data'!H182="","",'Input data'!H182)</f>
        <v/>
      </c>
      <c r="I176" s="6" t="str">
        <f>IF('Used data'!I176="No","",IF('Used data'!L176&lt;10,1.1-'Used data'!L176*0.01,IF('Used data'!L176&lt;120,POWER(1.003,'Used data'!L176)/POWER(1.003,10),1.4)))</f>
        <v/>
      </c>
      <c r="J176" s="6" t="str">
        <f>IF('Used data'!I176="No","",IF('Used data'!M176&gt;9,1.41,IF('Used data'!M176&lt;2,0.96+'Used data'!M176*0.02,POWER(1.05,'Used data'!M176)/POWER(1.05,2))))</f>
        <v/>
      </c>
      <c r="K176" s="6" t="str">
        <f>IF('Used data'!I176="No","",IF('Used data'!M176&gt;9,1.15,IF('Used data'!M176&lt;2,0.98+'Used data'!M176*0.01,POWER(1.02,'Used data'!M176)/POWER(1.02,2))))</f>
        <v/>
      </c>
      <c r="L176" s="6" t="str">
        <f>IF('Used data'!I176="No","",IF('Used data'!N176="Partly",0.9,IF('Used data'!N176="Yes",0.75,1)))</f>
        <v/>
      </c>
      <c r="M176" s="6" t="str">
        <f>IF('Used data'!I176="No","",IF('Used data'!N176="Partly",0.97,IF('Used data'!N176="Yes",0.95,1)))</f>
        <v/>
      </c>
      <c r="N176" s="6" t="str">
        <f>IF('Used data'!I176="No","",IF('Used data'!O176&gt;4.25,1.06,IF('Used data'!O176&lt;3.75,1.84-'Used data'!O176*0.24,0.04+'Used data'!O176*0.24)))</f>
        <v/>
      </c>
      <c r="O176" s="6" t="str">
        <f>IF('Used data'!I176="No","",IF('Used data'!P176&gt;1.99,0.81,IF('Used data'!P176&lt;0.2,1.12,1.05-'Used data'!P176*0.1)))</f>
        <v/>
      </c>
      <c r="P176" s="6" t="str">
        <f>IF('Used data'!I176="No","",IF('Used data'!Q176&gt;3,0.96,IF('Used data'!Q176&lt;2,1.12-0.06*'Used data'!Q176,1.08-0.04*'Used data'!Q176)))</f>
        <v/>
      </c>
      <c r="Q176" s="6" t="str">
        <f>IF('Used data'!I176="No","",IF('Used data'!R176="Yes",0.91,1))</f>
        <v/>
      </c>
      <c r="R176" s="6" t="str">
        <f>IF('Used data'!I176="No","",IF('Used data'!R176="Yes",0.96,1))</f>
        <v/>
      </c>
      <c r="S176" s="6" t="str">
        <f>IF('Used data'!I176="No","",IF('Used data'!R176="Yes",0.82,1))</f>
        <v/>
      </c>
      <c r="T176" s="6" t="str">
        <f>IF('Used data'!I176="No","",IF('Used data'!R176="Yes",0.9,1))</f>
        <v/>
      </c>
      <c r="U176" s="6" t="str">
        <f>IF('Used data'!I176="No","",IF('Used data'!R176="Yes",0.93,1))</f>
        <v/>
      </c>
      <c r="V176" s="6" t="str">
        <f>IF('Used data'!I176="No","",IF('Used data'!S176="Yes",0.85,1))</f>
        <v/>
      </c>
      <c r="W176" s="6" t="str">
        <f>IF('Used data'!I176="No","",IF('Used data'!T176&gt;5,1.4,1+0.08*'Used data'!T176))</f>
        <v/>
      </c>
      <c r="X176" s="6" t="str">
        <f>IF('Used data'!I176="No","",IF('Used data'!U176=80,1,POWER((80-0.0058*('Used data'!U176-80)^2+0.2781*('Used data'!U176-80)-0.2343)/80,1.6)))</f>
        <v/>
      </c>
      <c r="Y176" s="6" t="str">
        <f>IF('Used data'!I176="No","",IF('Used data'!U176=80,1,POWER((80-0.0058*('Used data'!U176-80)^2+0.2781*('Used data'!U176-80)-0.2343)/80,1.5)))</f>
        <v/>
      </c>
      <c r="Z176" s="6" t="str">
        <f>IF('Used data'!I176="No","",IF('Used data'!U176=80,1,POWER((80-0.0058*('Used data'!U176-80)^2+0.2781*('Used data'!U176-80)-0.2343)/80,4.6)))</f>
        <v/>
      </c>
      <c r="AA176" s="6" t="str">
        <f>IF('Used data'!I176="No","",IF('Used data'!U176=80,1,POWER((80-0.0058*('Used data'!U176-80)^2+0.2781*('Used data'!U176-80)-0.2343)/80,3.5)))</f>
        <v/>
      </c>
      <c r="AB176" s="6" t="str">
        <f>IF('Used data'!I176="No","",IF('Used data'!U176=80,1,POWER((80-0.0058*('Used data'!U176-80)^2+0.2781*('Used data'!U176-80)-0.2343)/80,1.4)))</f>
        <v/>
      </c>
      <c r="AC176" s="6"/>
      <c r="AD176" s="7" t="str">
        <f>IF('Used data'!I176="No","",EXP(-10.0958)*POWER(H176,0.8138))</f>
        <v/>
      </c>
      <c r="AE176" s="7" t="str">
        <f>IF('Used data'!I176="No","",EXP(-9.9896)*POWER(H176,0.8381))</f>
        <v/>
      </c>
      <c r="AF176" s="7" t="str">
        <f>IF('Used data'!I176="No","",EXP(-12.5826)*POWER(H176,1.148))</f>
        <v/>
      </c>
      <c r="AG176" s="7" t="str">
        <f>IF('Used data'!I176="No","",EXP(-11.3408)*POWER(H176,0.7373))</f>
        <v/>
      </c>
      <c r="AH176" s="7" t="str">
        <f>IF('Used data'!I176="No","",EXP(-10.8985)*POWER(H176,0.841))</f>
        <v/>
      </c>
      <c r="AI176" s="7" t="str">
        <f>IF('Used data'!I176="No","",EXP(-12.4273)*POWER(H176,1.0197))</f>
        <v/>
      </c>
      <c r="AJ176" s="9" t="str">
        <f>IF('Used data'!I176="No","",SUM(AD176:AE176)*740934+AG176*29492829+AH176*4654307+AI176*608667)</f>
        <v/>
      </c>
    </row>
    <row r="177" spans="1:36" x14ac:dyDescent="0.3">
      <c r="A177" s="4" t="str">
        <f>IF('Input data'!A183="","",'Input data'!A183)</f>
        <v/>
      </c>
      <c r="B177" s="4" t="str">
        <f>IF('Input data'!B183="","",'Input data'!B183)</f>
        <v/>
      </c>
      <c r="C177" s="4" t="str">
        <f>IF('Input data'!C183="","",'Input data'!C183)</f>
        <v/>
      </c>
      <c r="D177" s="4" t="str">
        <f>IF('Input data'!D183="","",'Input data'!D183)</f>
        <v/>
      </c>
      <c r="E177" s="4" t="str">
        <f>IF('Input data'!E183="","",'Input data'!E183)</f>
        <v/>
      </c>
      <c r="F177" s="4" t="str">
        <f>IF('Input data'!F183="","",'Input data'!F183)</f>
        <v/>
      </c>
      <c r="G177" s="20" t="str">
        <f>IF('Input data'!G183=0,"",'Input data'!G183)</f>
        <v/>
      </c>
      <c r="H177" s="9" t="str">
        <f>IF('Input data'!H183="","",'Input data'!H183)</f>
        <v/>
      </c>
      <c r="I177" s="6" t="str">
        <f>IF('Used data'!I177="No","",IF('Used data'!L177&lt;10,1.1-'Used data'!L177*0.01,IF('Used data'!L177&lt;120,POWER(1.003,'Used data'!L177)/POWER(1.003,10),1.4)))</f>
        <v/>
      </c>
      <c r="J177" s="6" t="str">
        <f>IF('Used data'!I177="No","",IF('Used data'!M177&gt;9,1.41,IF('Used data'!M177&lt;2,0.96+'Used data'!M177*0.02,POWER(1.05,'Used data'!M177)/POWER(1.05,2))))</f>
        <v/>
      </c>
      <c r="K177" s="6" t="str">
        <f>IF('Used data'!I177="No","",IF('Used data'!M177&gt;9,1.15,IF('Used data'!M177&lt;2,0.98+'Used data'!M177*0.01,POWER(1.02,'Used data'!M177)/POWER(1.02,2))))</f>
        <v/>
      </c>
      <c r="L177" s="6" t="str">
        <f>IF('Used data'!I177="No","",IF('Used data'!N177="Partly",0.9,IF('Used data'!N177="Yes",0.75,1)))</f>
        <v/>
      </c>
      <c r="M177" s="6" t="str">
        <f>IF('Used data'!I177="No","",IF('Used data'!N177="Partly",0.97,IF('Used data'!N177="Yes",0.95,1)))</f>
        <v/>
      </c>
      <c r="N177" s="6" t="str">
        <f>IF('Used data'!I177="No","",IF('Used data'!O177&gt;4.25,1.06,IF('Used data'!O177&lt;3.75,1.84-'Used data'!O177*0.24,0.04+'Used data'!O177*0.24)))</f>
        <v/>
      </c>
      <c r="O177" s="6" t="str">
        <f>IF('Used data'!I177="No","",IF('Used data'!P177&gt;1.99,0.81,IF('Used data'!P177&lt;0.2,1.12,1.05-'Used data'!P177*0.1)))</f>
        <v/>
      </c>
      <c r="P177" s="6" t="str">
        <f>IF('Used data'!I177="No","",IF('Used data'!Q177&gt;3,0.96,IF('Used data'!Q177&lt;2,1.12-0.06*'Used data'!Q177,1.08-0.04*'Used data'!Q177)))</f>
        <v/>
      </c>
      <c r="Q177" s="6" t="str">
        <f>IF('Used data'!I177="No","",IF('Used data'!R177="Yes",0.91,1))</f>
        <v/>
      </c>
      <c r="R177" s="6" t="str">
        <f>IF('Used data'!I177="No","",IF('Used data'!R177="Yes",0.96,1))</f>
        <v/>
      </c>
      <c r="S177" s="6" t="str">
        <f>IF('Used data'!I177="No","",IF('Used data'!R177="Yes",0.82,1))</f>
        <v/>
      </c>
      <c r="T177" s="6" t="str">
        <f>IF('Used data'!I177="No","",IF('Used data'!R177="Yes",0.9,1))</f>
        <v/>
      </c>
      <c r="U177" s="6" t="str">
        <f>IF('Used data'!I177="No","",IF('Used data'!R177="Yes",0.93,1))</f>
        <v/>
      </c>
      <c r="V177" s="6" t="str">
        <f>IF('Used data'!I177="No","",IF('Used data'!S177="Yes",0.85,1))</f>
        <v/>
      </c>
      <c r="W177" s="6" t="str">
        <f>IF('Used data'!I177="No","",IF('Used data'!T177&gt;5,1.4,1+0.08*'Used data'!T177))</f>
        <v/>
      </c>
      <c r="X177" s="6" t="str">
        <f>IF('Used data'!I177="No","",IF('Used data'!U177=80,1,POWER((80-0.0058*('Used data'!U177-80)^2+0.2781*('Used data'!U177-80)-0.2343)/80,1.6)))</f>
        <v/>
      </c>
      <c r="Y177" s="6" t="str">
        <f>IF('Used data'!I177="No","",IF('Used data'!U177=80,1,POWER((80-0.0058*('Used data'!U177-80)^2+0.2781*('Used data'!U177-80)-0.2343)/80,1.5)))</f>
        <v/>
      </c>
      <c r="Z177" s="6" t="str">
        <f>IF('Used data'!I177="No","",IF('Used data'!U177=80,1,POWER((80-0.0058*('Used data'!U177-80)^2+0.2781*('Used data'!U177-80)-0.2343)/80,4.6)))</f>
        <v/>
      </c>
      <c r="AA177" s="6" t="str">
        <f>IF('Used data'!I177="No","",IF('Used data'!U177=80,1,POWER((80-0.0058*('Used data'!U177-80)^2+0.2781*('Used data'!U177-80)-0.2343)/80,3.5)))</f>
        <v/>
      </c>
      <c r="AB177" s="6" t="str">
        <f>IF('Used data'!I177="No","",IF('Used data'!U177=80,1,POWER((80-0.0058*('Used data'!U177-80)^2+0.2781*('Used data'!U177-80)-0.2343)/80,1.4)))</f>
        <v/>
      </c>
      <c r="AC177" s="6"/>
      <c r="AD177" s="7" t="str">
        <f>IF('Used data'!I177="No","",EXP(-10.0958)*POWER(H177,0.8138))</f>
        <v/>
      </c>
      <c r="AE177" s="7" t="str">
        <f>IF('Used data'!I177="No","",EXP(-9.9896)*POWER(H177,0.8381))</f>
        <v/>
      </c>
      <c r="AF177" s="7" t="str">
        <f>IF('Used data'!I177="No","",EXP(-12.5826)*POWER(H177,1.148))</f>
        <v/>
      </c>
      <c r="AG177" s="7" t="str">
        <f>IF('Used data'!I177="No","",EXP(-11.3408)*POWER(H177,0.7373))</f>
        <v/>
      </c>
      <c r="AH177" s="7" t="str">
        <f>IF('Used data'!I177="No","",EXP(-10.8985)*POWER(H177,0.841))</f>
        <v/>
      </c>
      <c r="AI177" s="7" t="str">
        <f>IF('Used data'!I177="No","",EXP(-12.4273)*POWER(H177,1.0197))</f>
        <v/>
      </c>
      <c r="AJ177" s="9" t="str">
        <f>IF('Used data'!I177="No","",SUM(AD177:AE177)*740934+AG177*29492829+AH177*4654307+AI177*608667)</f>
        <v/>
      </c>
    </row>
    <row r="178" spans="1:36" x14ac:dyDescent="0.3">
      <c r="A178" s="4" t="str">
        <f>IF('Input data'!A184="","",'Input data'!A184)</f>
        <v/>
      </c>
      <c r="B178" s="4" t="str">
        <f>IF('Input data'!B184="","",'Input data'!B184)</f>
        <v/>
      </c>
      <c r="C178" s="4" t="str">
        <f>IF('Input data'!C184="","",'Input data'!C184)</f>
        <v/>
      </c>
      <c r="D178" s="4" t="str">
        <f>IF('Input data'!D184="","",'Input data'!D184)</f>
        <v/>
      </c>
      <c r="E178" s="4" t="str">
        <f>IF('Input data'!E184="","",'Input data'!E184)</f>
        <v/>
      </c>
      <c r="F178" s="4" t="str">
        <f>IF('Input data'!F184="","",'Input data'!F184)</f>
        <v/>
      </c>
      <c r="G178" s="20" t="str">
        <f>IF('Input data'!G184=0,"",'Input data'!G184)</f>
        <v/>
      </c>
      <c r="H178" s="9" t="str">
        <f>IF('Input data'!H184="","",'Input data'!H184)</f>
        <v/>
      </c>
      <c r="I178" s="6" t="str">
        <f>IF('Used data'!I178="No","",IF('Used data'!L178&lt;10,1.1-'Used data'!L178*0.01,IF('Used data'!L178&lt;120,POWER(1.003,'Used data'!L178)/POWER(1.003,10),1.4)))</f>
        <v/>
      </c>
      <c r="J178" s="6" t="str">
        <f>IF('Used data'!I178="No","",IF('Used data'!M178&gt;9,1.41,IF('Used data'!M178&lt;2,0.96+'Used data'!M178*0.02,POWER(1.05,'Used data'!M178)/POWER(1.05,2))))</f>
        <v/>
      </c>
      <c r="K178" s="6" t="str">
        <f>IF('Used data'!I178="No","",IF('Used data'!M178&gt;9,1.15,IF('Used data'!M178&lt;2,0.98+'Used data'!M178*0.01,POWER(1.02,'Used data'!M178)/POWER(1.02,2))))</f>
        <v/>
      </c>
      <c r="L178" s="6" t="str">
        <f>IF('Used data'!I178="No","",IF('Used data'!N178="Partly",0.9,IF('Used data'!N178="Yes",0.75,1)))</f>
        <v/>
      </c>
      <c r="M178" s="6" t="str">
        <f>IF('Used data'!I178="No","",IF('Used data'!N178="Partly",0.97,IF('Used data'!N178="Yes",0.95,1)))</f>
        <v/>
      </c>
      <c r="N178" s="6" t="str">
        <f>IF('Used data'!I178="No","",IF('Used data'!O178&gt;4.25,1.06,IF('Used data'!O178&lt;3.75,1.84-'Used data'!O178*0.24,0.04+'Used data'!O178*0.24)))</f>
        <v/>
      </c>
      <c r="O178" s="6" t="str">
        <f>IF('Used data'!I178="No","",IF('Used data'!P178&gt;1.99,0.81,IF('Used data'!P178&lt;0.2,1.12,1.05-'Used data'!P178*0.1)))</f>
        <v/>
      </c>
      <c r="P178" s="6" t="str">
        <f>IF('Used data'!I178="No","",IF('Used data'!Q178&gt;3,0.96,IF('Used data'!Q178&lt;2,1.12-0.06*'Used data'!Q178,1.08-0.04*'Used data'!Q178)))</f>
        <v/>
      </c>
      <c r="Q178" s="6" t="str">
        <f>IF('Used data'!I178="No","",IF('Used data'!R178="Yes",0.91,1))</f>
        <v/>
      </c>
      <c r="R178" s="6" t="str">
        <f>IF('Used data'!I178="No","",IF('Used data'!R178="Yes",0.96,1))</f>
        <v/>
      </c>
      <c r="S178" s="6" t="str">
        <f>IF('Used data'!I178="No","",IF('Used data'!R178="Yes",0.82,1))</f>
        <v/>
      </c>
      <c r="T178" s="6" t="str">
        <f>IF('Used data'!I178="No","",IF('Used data'!R178="Yes",0.9,1))</f>
        <v/>
      </c>
      <c r="U178" s="6" t="str">
        <f>IF('Used data'!I178="No","",IF('Used data'!R178="Yes",0.93,1))</f>
        <v/>
      </c>
      <c r="V178" s="6" t="str">
        <f>IF('Used data'!I178="No","",IF('Used data'!S178="Yes",0.85,1))</f>
        <v/>
      </c>
      <c r="W178" s="6" t="str">
        <f>IF('Used data'!I178="No","",IF('Used data'!T178&gt;5,1.4,1+0.08*'Used data'!T178))</f>
        <v/>
      </c>
      <c r="X178" s="6" t="str">
        <f>IF('Used data'!I178="No","",IF('Used data'!U178=80,1,POWER((80-0.0058*('Used data'!U178-80)^2+0.2781*('Used data'!U178-80)-0.2343)/80,1.6)))</f>
        <v/>
      </c>
      <c r="Y178" s="6" t="str">
        <f>IF('Used data'!I178="No","",IF('Used data'!U178=80,1,POWER((80-0.0058*('Used data'!U178-80)^2+0.2781*('Used data'!U178-80)-0.2343)/80,1.5)))</f>
        <v/>
      </c>
      <c r="Z178" s="6" t="str">
        <f>IF('Used data'!I178="No","",IF('Used data'!U178=80,1,POWER((80-0.0058*('Used data'!U178-80)^2+0.2781*('Used data'!U178-80)-0.2343)/80,4.6)))</f>
        <v/>
      </c>
      <c r="AA178" s="6" t="str">
        <f>IF('Used data'!I178="No","",IF('Used data'!U178=80,1,POWER((80-0.0058*('Used data'!U178-80)^2+0.2781*('Used data'!U178-80)-0.2343)/80,3.5)))</f>
        <v/>
      </c>
      <c r="AB178" s="6" t="str">
        <f>IF('Used data'!I178="No","",IF('Used data'!U178=80,1,POWER((80-0.0058*('Used data'!U178-80)^2+0.2781*('Used data'!U178-80)-0.2343)/80,1.4)))</f>
        <v/>
      </c>
      <c r="AC178" s="6"/>
      <c r="AD178" s="7" t="str">
        <f>IF('Used data'!I178="No","",EXP(-10.0958)*POWER(H178,0.8138))</f>
        <v/>
      </c>
      <c r="AE178" s="7" t="str">
        <f>IF('Used data'!I178="No","",EXP(-9.9896)*POWER(H178,0.8381))</f>
        <v/>
      </c>
      <c r="AF178" s="7" t="str">
        <f>IF('Used data'!I178="No","",EXP(-12.5826)*POWER(H178,1.148))</f>
        <v/>
      </c>
      <c r="AG178" s="7" t="str">
        <f>IF('Used data'!I178="No","",EXP(-11.3408)*POWER(H178,0.7373))</f>
        <v/>
      </c>
      <c r="AH178" s="7" t="str">
        <f>IF('Used data'!I178="No","",EXP(-10.8985)*POWER(H178,0.841))</f>
        <v/>
      </c>
      <c r="AI178" s="7" t="str">
        <f>IF('Used data'!I178="No","",EXP(-12.4273)*POWER(H178,1.0197))</f>
        <v/>
      </c>
      <c r="AJ178" s="9" t="str">
        <f>IF('Used data'!I178="No","",SUM(AD178:AE178)*740934+AG178*29492829+AH178*4654307+AI178*608667)</f>
        <v/>
      </c>
    </row>
    <row r="179" spans="1:36" x14ac:dyDescent="0.3">
      <c r="A179" s="4" t="str">
        <f>IF('Input data'!A185="","",'Input data'!A185)</f>
        <v/>
      </c>
      <c r="B179" s="4" t="str">
        <f>IF('Input data'!B185="","",'Input data'!B185)</f>
        <v/>
      </c>
      <c r="C179" s="4" t="str">
        <f>IF('Input data'!C185="","",'Input data'!C185)</f>
        <v/>
      </c>
      <c r="D179" s="4" t="str">
        <f>IF('Input data'!D185="","",'Input data'!D185)</f>
        <v/>
      </c>
      <c r="E179" s="4" t="str">
        <f>IF('Input data'!E185="","",'Input data'!E185)</f>
        <v/>
      </c>
      <c r="F179" s="4" t="str">
        <f>IF('Input data'!F185="","",'Input data'!F185)</f>
        <v/>
      </c>
      <c r="G179" s="20" t="str">
        <f>IF('Input data'!G185=0,"",'Input data'!G185)</f>
        <v/>
      </c>
      <c r="H179" s="9" t="str">
        <f>IF('Input data'!H185="","",'Input data'!H185)</f>
        <v/>
      </c>
      <c r="I179" s="6" t="str">
        <f>IF('Used data'!I179="No","",IF('Used data'!L179&lt;10,1.1-'Used data'!L179*0.01,IF('Used data'!L179&lt;120,POWER(1.003,'Used data'!L179)/POWER(1.003,10),1.4)))</f>
        <v/>
      </c>
      <c r="J179" s="6" t="str">
        <f>IF('Used data'!I179="No","",IF('Used data'!M179&gt;9,1.41,IF('Used data'!M179&lt;2,0.96+'Used data'!M179*0.02,POWER(1.05,'Used data'!M179)/POWER(1.05,2))))</f>
        <v/>
      </c>
      <c r="K179" s="6" t="str">
        <f>IF('Used data'!I179="No","",IF('Used data'!M179&gt;9,1.15,IF('Used data'!M179&lt;2,0.98+'Used data'!M179*0.01,POWER(1.02,'Used data'!M179)/POWER(1.02,2))))</f>
        <v/>
      </c>
      <c r="L179" s="6" t="str">
        <f>IF('Used data'!I179="No","",IF('Used data'!N179="Partly",0.9,IF('Used data'!N179="Yes",0.75,1)))</f>
        <v/>
      </c>
      <c r="M179" s="6" t="str">
        <f>IF('Used data'!I179="No","",IF('Used data'!N179="Partly",0.97,IF('Used data'!N179="Yes",0.95,1)))</f>
        <v/>
      </c>
      <c r="N179" s="6" t="str">
        <f>IF('Used data'!I179="No","",IF('Used data'!O179&gt;4.25,1.06,IF('Used data'!O179&lt;3.75,1.84-'Used data'!O179*0.24,0.04+'Used data'!O179*0.24)))</f>
        <v/>
      </c>
      <c r="O179" s="6" t="str">
        <f>IF('Used data'!I179="No","",IF('Used data'!P179&gt;1.99,0.81,IF('Used data'!P179&lt;0.2,1.12,1.05-'Used data'!P179*0.1)))</f>
        <v/>
      </c>
      <c r="P179" s="6" t="str">
        <f>IF('Used data'!I179="No","",IF('Used data'!Q179&gt;3,0.96,IF('Used data'!Q179&lt;2,1.12-0.06*'Used data'!Q179,1.08-0.04*'Used data'!Q179)))</f>
        <v/>
      </c>
      <c r="Q179" s="6" t="str">
        <f>IF('Used data'!I179="No","",IF('Used data'!R179="Yes",0.91,1))</f>
        <v/>
      </c>
      <c r="R179" s="6" t="str">
        <f>IF('Used data'!I179="No","",IF('Used data'!R179="Yes",0.96,1))</f>
        <v/>
      </c>
      <c r="S179" s="6" t="str">
        <f>IF('Used data'!I179="No","",IF('Used data'!R179="Yes",0.82,1))</f>
        <v/>
      </c>
      <c r="T179" s="6" t="str">
        <f>IF('Used data'!I179="No","",IF('Used data'!R179="Yes",0.9,1))</f>
        <v/>
      </c>
      <c r="U179" s="6" t="str">
        <f>IF('Used data'!I179="No","",IF('Used data'!R179="Yes",0.93,1))</f>
        <v/>
      </c>
      <c r="V179" s="6" t="str">
        <f>IF('Used data'!I179="No","",IF('Used data'!S179="Yes",0.85,1))</f>
        <v/>
      </c>
      <c r="W179" s="6" t="str">
        <f>IF('Used data'!I179="No","",IF('Used data'!T179&gt;5,1.4,1+0.08*'Used data'!T179))</f>
        <v/>
      </c>
      <c r="X179" s="6" t="str">
        <f>IF('Used data'!I179="No","",IF('Used data'!U179=80,1,POWER((80-0.0058*('Used data'!U179-80)^2+0.2781*('Used data'!U179-80)-0.2343)/80,1.6)))</f>
        <v/>
      </c>
      <c r="Y179" s="6" t="str">
        <f>IF('Used data'!I179="No","",IF('Used data'!U179=80,1,POWER((80-0.0058*('Used data'!U179-80)^2+0.2781*('Used data'!U179-80)-0.2343)/80,1.5)))</f>
        <v/>
      </c>
      <c r="Z179" s="6" t="str">
        <f>IF('Used data'!I179="No","",IF('Used data'!U179=80,1,POWER((80-0.0058*('Used data'!U179-80)^2+0.2781*('Used data'!U179-80)-0.2343)/80,4.6)))</f>
        <v/>
      </c>
      <c r="AA179" s="6" t="str">
        <f>IF('Used data'!I179="No","",IF('Used data'!U179=80,1,POWER((80-0.0058*('Used data'!U179-80)^2+0.2781*('Used data'!U179-80)-0.2343)/80,3.5)))</f>
        <v/>
      </c>
      <c r="AB179" s="6" t="str">
        <f>IF('Used data'!I179="No","",IF('Used data'!U179=80,1,POWER((80-0.0058*('Used data'!U179-80)^2+0.2781*('Used data'!U179-80)-0.2343)/80,1.4)))</f>
        <v/>
      </c>
      <c r="AC179" s="6"/>
      <c r="AD179" s="7" t="str">
        <f>IF('Used data'!I179="No","",EXP(-10.0958)*POWER(H179,0.8138))</f>
        <v/>
      </c>
      <c r="AE179" s="7" t="str">
        <f>IF('Used data'!I179="No","",EXP(-9.9896)*POWER(H179,0.8381))</f>
        <v/>
      </c>
      <c r="AF179" s="7" t="str">
        <f>IF('Used data'!I179="No","",EXP(-12.5826)*POWER(H179,1.148))</f>
        <v/>
      </c>
      <c r="AG179" s="7" t="str">
        <f>IF('Used data'!I179="No","",EXP(-11.3408)*POWER(H179,0.7373))</f>
        <v/>
      </c>
      <c r="AH179" s="7" t="str">
        <f>IF('Used data'!I179="No","",EXP(-10.8985)*POWER(H179,0.841))</f>
        <v/>
      </c>
      <c r="AI179" s="7" t="str">
        <f>IF('Used data'!I179="No","",EXP(-12.4273)*POWER(H179,1.0197))</f>
        <v/>
      </c>
      <c r="AJ179" s="9" t="str">
        <f>IF('Used data'!I179="No","",SUM(AD179:AE179)*740934+AG179*29492829+AH179*4654307+AI179*608667)</f>
        <v/>
      </c>
    </row>
    <row r="180" spans="1:36" x14ac:dyDescent="0.3">
      <c r="A180" s="4" t="str">
        <f>IF('Input data'!A186="","",'Input data'!A186)</f>
        <v/>
      </c>
      <c r="B180" s="4" t="str">
        <f>IF('Input data'!B186="","",'Input data'!B186)</f>
        <v/>
      </c>
      <c r="C180" s="4" t="str">
        <f>IF('Input data'!C186="","",'Input data'!C186)</f>
        <v/>
      </c>
      <c r="D180" s="4" t="str">
        <f>IF('Input data'!D186="","",'Input data'!D186)</f>
        <v/>
      </c>
      <c r="E180" s="4" t="str">
        <f>IF('Input data'!E186="","",'Input data'!E186)</f>
        <v/>
      </c>
      <c r="F180" s="4" t="str">
        <f>IF('Input data'!F186="","",'Input data'!F186)</f>
        <v/>
      </c>
      <c r="G180" s="20" t="str">
        <f>IF('Input data'!G186=0,"",'Input data'!G186)</f>
        <v/>
      </c>
      <c r="H180" s="9" t="str">
        <f>IF('Input data'!H186="","",'Input data'!H186)</f>
        <v/>
      </c>
      <c r="I180" s="6" t="str">
        <f>IF('Used data'!I180="No","",IF('Used data'!L180&lt;10,1.1-'Used data'!L180*0.01,IF('Used data'!L180&lt;120,POWER(1.003,'Used data'!L180)/POWER(1.003,10),1.4)))</f>
        <v/>
      </c>
      <c r="J180" s="6" t="str">
        <f>IF('Used data'!I180="No","",IF('Used data'!M180&gt;9,1.41,IF('Used data'!M180&lt;2,0.96+'Used data'!M180*0.02,POWER(1.05,'Used data'!M180)/POWER(1.05,2))))</f>
        <v/>
      </c>
      <c r="K180" s="6" t="str">
        <f>IF('Used data'!I180="No","",IF('Used data'!M180&gt;9,1.15,IF('Used data'!M180&lt;2,0.98+'Used data'!M180*0.01,POWER(1.02,'Used data'!M180)/POWER(1.02,2))))</f>
        <v/>
      </c>
      <c r="L180" s="6" t="str">
        <f>IF('Used data'!I180="No","",IF('Used data'!N180="Partly",0.9,IF('Used data'!N180="Yes",0.75,1)))</f>
        <v/>
      </c>
      <c r="M180" s="6" t="str">
        <f>IF('Used data'!I180="No","",IF('Used data'!N180="Partly",0.97,IF('Used data'!N180="Yes",0.95,1)))</f>
        <v/>
      </c>
      <c r="N180" s="6" t="str">
        <f>IF('Used data'!I180="No","",IF('Used data'!O180&gt;4.25,1.06,IF('Used data'!O180&lt;3.75,1.84-'Used data'!O180*0.24,0.04+'Used data'!O180*0.24)))</f>
        <v/>
      </c>
      <c r="O180" s="6" t="str">
        <f>IF('Used data'!I180="No","",IF('Used data'!P180&gt;1.99,0.81,IF('Used data'!P180&lt;0.2,1.12,1.05-'Used data'!P180*0.1)))</f>
        <v/>
      </c>
      <c r="P180" s="6" t="str">
        <f>IF('Used data'!I180="No","",IF('Used data'!Q180&gt;3,0.96,IF('Used data'!Q180&lt;2,1.12-0.06*'Used data'!Q180,1.08-0.04*'Used data'!Q180)))</f>
        <v/>
      </c>
      <c r="Q180" s="6" t="str">
        <f>IF('Used data'!I180="No","",IF('Used data'!R180="Yes",0.91,1))</f>
        <v/>
      </c>
      <c r="R180" s="6" t="str">
        <f>IF('Used data'!I180="No","",IF('Used data'!R180="Yes",0.96,1))</f>
        <v/>
      </c>
      <c r="S180" s="6" t="str">
        <f>IF('Used data'!I180="No","",IF('Used data'!R180="Yes",0.82,1))</f>
        <v/>
      </c>
      <c r="T180" s="6" t="str">
        <f>IF('Used data'!I180="No","",IF('Used data'!R180="Yes",0.9,1))</f>
        <v/>
      </c>
      <c r="U180" s="6" t="str">
        <f>IF('Used data'!I180="No","",IF('Used data'!R180="Yes",0.93,1))</f>
        <v/>
      </c>
      <c r="V180" s="6" t="str">
        <f>IF('Used data'!I180="No","",IF('Used data'!S180="Yes",0.85,1))</f>
        <v/>
      </c>
      <c r="W180" s="6" t="str">
        <f>IF('Used data'!I180="No","",IF('Used data'!T180&gt;5,1.4,1+0.08*'Used data'!T180))</f>
        <v/>
      </c>
      <c r="X180" s="6" t="str">
        <f>IF('Used data'!I180="No","",IF('Used data'!U180=80,1,POWER((80-0.0058*('Used data'!U180-80)^2+0.2781*('Used data'!U180-80)-0.2343)/80,1.6)))</f>
        <v/>
      </c>
      <c r="Y180" s="6" t="str">
        <f>IF('Used data'!I180="No","",IF('Used data'!U180=80,1,POWER((80-0.0058*('Used data'!U180-80)^2+0.2781*('Used data'!U180-80)-0.2343)/80,1.5)))</f>
        <v/>
      </c>
      <c r="Z180" s="6" t="str">
        <f>IF('Used data'!I180="No","",IF('Used data'!U180=80,1,POWER((80-0.0058*('Used data'!U180-80)^2+0.2781*('Used data'!U180-80)-0.2343)/80,4.6)))</f>
        <v/>
      </c>
      <c r="AA180" s="6" t="str">
        <f>IF('Used data'!I180="No","",IF('Used data'!U180=80,1,POWER((80-0.0058*('Used data'!U180-80)^2+0.2781*('Used data'!U180-80)-0.2343)/80,3.5)))</f>
        <v/>
      </c>
      <c r="AB180" s="6" t="str">
        <f>IF('Used data'!I180="No","",IF('Used data'!U180=80,1,POWER((80-0.0058*('Used data'!U180-80)^2+0.2781*('Used data'!U180-80)-0.2343)/80,1.4)))</f>
        <v/>
      </c>
      <c r="AC180" s="6"/>
      <c r="AD180" s="7" t="str">
        <f>IF('Used data'!I180="No","",EXP(-10.0958)*POWER(H180,0.8138))</f>
        <v/>
      </c>
      <c r="AE180" s="7" t="str">
        <f>IF('Used data'!I180="No","",EXP(-9.9896)*POWER(H180,0.8381))</f>
        <v/>
      </c>
      <c r="AF180" s="7" t="str">
        <f>IF('Used data'!I180="No","",EXP(-12.5826)*POWER(H180,1.148))</f>
        <v/>
      </c>
      <c r="AG180" s="7" t="str">
        <f>IF('Used data'!I180="No","",EXP(-11.3408)*POWER(H180,0.7373))</f>
        <v/>
      </c>
      <c r="AH180" s="7" t="str">
        <f>IF('Used data'!I180="No","",EXP(-10.8985)*POWER(H180,0.841))</f>
        <v/>
      </c>
      <c r="AI180" s="7" t="str">
        <f>IF('Used data'!I180="No","",EXP(-12.4273)*POWER(H180,1.0197))</f>
        <v/>
      </c>
      <c r="AJ180" s="9" t="str">
        <f>IF('Used data'!I180="No","",SUM(AD180:AE180)*740934+AG180*29492829+AH180*4654307+AI180*608667)</f>
        <v/>
      </c>
    </row>
    <row r="181" spans="1:36" x14ac:dyDescent="0.3">
      <c r="A181" s="4" t="str">
        <f>IF('Input data'!A187="","",'Input data'!A187)</f>
        <v/>
      </c>
      <c r="B181" s="4" t="str">
        <f>IF('Input data'!B187="","",'Input data'!B187)</f>
        <v/>
      </c>
      <c r="C181" s="4" t="str">
        <f>IF('Input data'!C187="","",'Input data'!C187)</f>
        <v/>
      </c>
      <c r="D181" s="4" t="str">
        <f>IF('Input data'!D187="","",'Input data'!D187)</f>
        <v/>
      </c>
      <c r="E181" s="4" t="str">
        <f>IF('Input data'!E187="","",'Input data'!E187)</f>
        <v/>
      </c>
      <c r="F181" s="4" t="str">
        <f>IF('Input data'!F187="","",'Input data'!F187)</f>
        <v/>
      </c>
      <c r="G181" s="20" t="str">
        <f>IF('Input data'!G187=0,"",'Input data'!G187)</f>
        <v/>
      </c>
      <c r="H181" s="9" t="str">
        <f>IF('Input data'!H187="","",'Input data'!H187)</f>
        <v/>
      </c>
      <c r="I181" s="6" t="str">
        <f>IF('Used data'!I181="No","",IF('Used data'!L181&lt;10,1.1-'Used data'!L181*0.01,IF('Used data'!L181&lt;120,POWER(1.003,'Used data'!L181)/POWER(1.003,10),1.4)))</f>
        <v/>
      </c>
      <c r="J181" s="6" t="str">
        <f>IF('Used data'!I181="No","",IF('Used data'!M181&gt;9,1.41,IF('Used data'!M181&lt;2,0.96+'Used data'!M181*0.02,POWER(1.05,'Used data'!M181)/POWER(1.05,2))))</f>
        <v/>
      </c>
      <c r="K181" s="6" t="str">
        <f>IF('Used data'!I181="No","",IF('Used data'!M181&gt;9,1.15,IF('Used data'!M181&lt;2,0.98+'Used data'!M181*0.01,POWER(1.02,'Used data'!M181)/POWER(1.02,2))))</f>
        <v/>
      </c>
      <c r="L181" s="6" t="str">
        <f>IF('Used data'!I181="No","",IF('Used data'!N181="Partly",0.9,IF('Used data'!N181="Yes",0.75,1)))</f>
        <v/>
      </c>
      <c r="M181" s="6" t="str">
        <f>IF('Used data'!I181="No","",IF('Used data'!N181="Partly",0.97,IF('Used data'!N181="Yes",0.95,1)))</f>
        <v/>
      </c>
      <c r="N181" s="6" t="str">
        <f>IF('Used data'!I181="No","",IF('Used data'!O181&gt;4.25,1.06,IF('Used data'!O181&lt;3.75,1.84-'Used data'!O181*0.24,0.04+'Used data'!O181*0.24)))</f>
        <v/>
      </c>
      <c r="O181" s="6" t="str">
        <f>IF('Used data'!I181="No","",IF('Used data'!P181&gt;1.99,0.81,IF('Used data'!P181&lt;0.2,1.12,1.05-'Used data'!P181*0.1)))</f>
        <v/>
      </c>
      <c r="P181" s="6" t="str">
        <f>IF('Used data'!I181="No","",IF('Used data'!Q181&gt;3,0.96,IF('Used data'!Q181&lt;2,1.12-0.06*'Used data'!Q181,1.08-0.04*'Used data'!Q181)))</f>
        <v/>
      </c>
      <c r="Q181" s="6" t="str">
        <f>IF('Used data'!I181="No","",IF('Used data'!R181="Yes",0.91,1))</f>
        <v/>
      </c>
      <c r="R181" s="6" t="str">
        <f>IF('Used data'!I181="No","",IF('Used data'!R181="Yes",0.96,1))</f>
        <v/>
      </c>
      <c r="S181" s="6" t="str">
        <f>IF('Used data'!I181="No","",IF('Used data'!R181="Yes",0.82,1))</f>
        <v/>
      </c>
      <c r="T181" s="6" t="str">
        <f>IF('Used data'!I181="No","",IF('Used data'!R181="Yes",0.9,1))</f>
        <v/>
      </c>
      <c r="U181" s="6" t="str">
        <f>IF('Used data'!I181="No","",IF('Used data'!R181="Yes",0.93,1))</f>
        <v/>
      </c>
      <c r="V181" s="6" t="str">
        <f>IF('Used data'!I181="No","",IF('Used data'!S181="Yes",0.85,1))</f>
        <v/>
      </c>
      <c r="W181" s="6" t="str">
        <f>IF('Used data'!I181="No","",IF('Used data'!T181&gt;5,1.4,1+0.08*'Used data'!T181))</f>
        <v/>
      </c>
      <c r="X181" s="6" t="str">
        <f>IF('Used data'!I181="No","",IF('Used data'!U181=80,1,POWER((80-0.0058*('Used data'!U181-80)^2+0.2781*('Used data'!U181-80)-0.2343)/80,1.6)))</f>
        <v/>
      </c>
      <c r="Y181" s="6" t="str">
        <f>IF('Used data'!I181="No","",IF('Used data'!U181=80,1,POWER((80-0.0058*('Used data'!U181-80)^2+0.2781*('Used data'!U181-80)-0.2343)/80,1.5)))</f>
        <v/>
      </c>
      <c r="Z181" s="6" t="str">
        <f>IF('Used data'!I181="No","",IF('Used data'!U181=80,1,POWER((80-0.0058*('Used data'!U181-80)^2+0.2781*('Used data'!U181-80)-0.2343)/80,4.6)))</f>
        <v/>
      </c>
      <c r="AA181" s="6" t="str">
        <f>IF('Used data'!I181="No","",IF('Used data'!U181=80,1,POWER((80-0.0058*('Used data'!U181-80)^2+0.2781*('Used data'!U181-80)-0.2343)/80,3.5)))</f>
        <v/>
      </c>
      <c r="AB181" s="6" t="str">
        <f>IF('Used data'!I181="No","",IF('Used data'!U181=80,1,POWER((80-0.0058*('Used data'!U181-80)^2+0.2781*('Used data'!U181-80)-0.2343)/80,1.4)))</f>
        <v/>
      </c>
      <c r="AC181" s="6"/>
      <c r="AD181" s="7" t="str">
        <f>IF('Used data'!I181="No","",EXP(-10.0958)*POWER(H181,0.8138))</f>
        <v/>
      </c>
      <c r="AE181" s="7" t="str">
        <f>IF('Used data'!I181="No","",EXP(-9.9896)*POWER(H181,0.8381))</f>
        <v/>
      </c>
      <c r="AF181" s="7" t="str">
        <f>IF('Used data'!I181="No","",EXP(-12.5826)*POWER(H181,1.148))</f>
        <v/>
      </c>
      <c r="AG181" s="7" t="str">
        <f>IF('Used data'!I181="No","",EXP(-11.3408)*POWER(H181,0.7373))</f>
        <v/>
      </c>
      <c r="AH181" s="7" t="str">
        <f>IF('Used data'!I181="No","",EXP(-10.8985)*POWER(H181,0.841))</f>
        <v/>
      </c>
      <c r="AI181" s="7" t="str">
        <f>IF('Used data'!I181="No","",EXP(-12.4273)*POWER(H181,1.0197))</f>
        <v/>
      </c>
      <c r="AJ181" s="9" t="str">
        <f>IF('Used data'!I181="No","",SUM(AD181:AE181)*740934+AG181*29492829+AH181*4654307+AI181*608667)</f>
        <v/>
      </c>
    </row>
    <row r="182" spans="1:36" x14ac:dyDescent="0.3">
      <c r="A182" s="4" t="str">
        <f>IF('Input data'!A188="","",'Input data'!A188)</f>
        <v/>
      </c>
      <c r="B182" s="4" t="str">
        <f>IF('Input data'!B188="","",'Input data'!B188)</f>
        <v/>
      </c>
      <c r="C182" s="4" t="str">
        <f>IF('Input data'!C188="","",'Input data'!C188)</f>
        <v/>
      </c>
      <c r="D182" s="4" t="str">
        <f>IF('Input data'!D188="","",'Input data'!D188)</f>
        <v/>
      </c>
      <c r="E182" s="4" t="str">
        <f>IF('Input data'!E188="","",'Input data'!E188)</f>
        <v/>
      </c>
      <c r="F182" s="4" t="str">
        <f>IF('Input data'!F188="","",'Input data'!F188)</f>
        <v/>
      </c>
      <c r="G182" s="20" t="str">
        <f>IF('Input data'!G188=0,"",'Input data'!G188)</f>
        <v/>
      </c>
      <c r="H182" s="9" t="str">
        <f>IF('Input data'!H188="","",'Input data'!H188)</f>
        <v/>
      </c>
      <c r="I182" s="6" t="str">
        <f>IF('Used data'!I182="No","",IF('Used data'!L182&lt;10,1.1-'Used data'!L182*0.01,IF('Used data'!L182&lt;120,POWER(1.003,'Used data'!L182)/POWER(1.003,10),1.4)))</f>
        <v/>
      </c>
      <c r="J182" s="6" t="str">
        <f>IF('Used data'!I182="No","",IF('Used data'!M182&gt;9,1.41,IF('Used data'!M182&lt;2,0.96+'Used data'!M182*0.02,POWER(1.05,'Used data'!M182)/POWER(1.05,2))))</f>
        <v/>
      </c>
      <c r="K182" s="6" t="str">
        <f>IF('Used data'!I182="No","",IF('Used data'!M182&gt;9,1.15,IF('Used data'!M182&lt;2,0.98+'Used data'!M182*0.01,POWER(1.02,'Used data'!M182)/POWER(1.02,2))))</f>
        <v/>
      </c>
      <c r="L182" s="6" t="str">
        <f>IF('Used data'!I182="No","",IF('Used data'!N182="Partly",0.9,IF('Used data'!N182="Yes",0.75,1)))</f>
        <v/>
      </c>
      <c r="M182" s="6" t="str">
        <f>IF('Used data'!I182="No","",IF('Used data'!N182="Partly",0.97,IF('Used data'!N182="Yes",0.95,1)))</f>
        <v/>
      </c>
      <c r="N182" s="6" t="str">
        <f>IF('Used data'!I182="No","",IF('Used data'!O182&gt;4.25,1.06,IF('Used data'!O182&lt;3.75,1.84-'Used data'!O182*0.24,0.04+'Used data'!O182*0.24)))</f>
        <v/>
      </c>
      <c r="O182" s="6" t="str">
        <f>IF('Used data'!I182="No","",IF('Used data'!P182&gt;1.99,0.81,IF('Used data'!P182&lt;0.2,1.12,1.05-'Used data'!P182*0.1)))</f>
        <v/>
      </c>
      <c r="P182" s="6" t="str">
        <f>IF('Used data'!I182="No","",IF('Used data'!Q182&gt;3,0.96,IF('Used data'!Q182&lt;2,1.12-0.06*'Used data'!Q182,1.08-0.04*'Used data'!Q182)))</f>
        <v/>
      </c>
      <c r="Q182" s="6" t="str">
        <f>IF('Used data'!I182="No","",IF('Used data'!R182="Yes",0.91,1))</f>
        <v/>
      </c>
      <c r="R182" s="6" t="str">
        <f>IF('Used data'!I182="No","",IF('Used data'!R182="Yes",0.96,1))</f>
        <v/>
      </c>
      <c r="S182" s="6" t="str">
        <f>IF('Used data'!I182="No","",IF('Used data'!R182="Yes",0.82,1))</f>
        <v/>
      </c>
      <c r="T182" s="6" t="str">
        <f>IF('Used data'!I182="No","",IF('Used data'!R182="Yes",0.9,1))</f>
        <v/>
      </c>
      <c r="U182" s="6" t="str">
        <f>IF('Used data'!I182="No","",IF('Used data'!R182="Yes",0.93,1))</f>
        <v/>
      </c>
      <c r="V182" s="6" t="str">
        <f>IF('Used data'!I182="No","",IF('Used data'!S182="Yes",0.85,1))</f>
        <v/>
      </c>
      <c r="W182" s="6" t="str">
        <f>IF('Used data'!I182="No","",IF('Used data'!T182&gt;5,1.4,1+0.08*'Used data'!T182))</f>
        <v/>
      </c>
      <c r="X182" s="6" t="str">
        <f>IF('Used data'!I182="No","",IF('Used data'!U182=80,1,POWER((80-0.0058*('Used data'!U182-80)^2+0.2781*('Used data'!U182-80)-0.2343)/80,1.6)))</f>
        <v/>
      </c>
      <c r="Y182" s="6" t="str">
        <f>IF('Used data'!I182="No","",IF('Used data'!U182=80,1,POWER((80-0.0058*('Used data'!U182-80)^2+0.2781*('Used data'!U182-80)-0.2343)/80,1.5)))</f>
        <v/>
      </c>
      <c r="Z182" s="6" t="str">
        <f>IF('Used data'!I182="No","",IF('Used data'!U182=80,1,POWER((80-0.0058*('Used data'!U182-80)^2+0.2781*('Used data'!U182-80)-0.2343)/80,4.6)))</f>
        <v/>
      </c>
      <c r="AA182" s="6" t="str">
        <f>IF('Used data'!I182="No","",IF('Used data'!U182=80,1,POWER((80-0.0058*('Used data'!U182-80)^2+0.2781*('Used data'!U182-80)-0.2343)/80,3.5)))</f>
        <v/>
      </c>
      <c r="AB182" s="6" t="str">
        <f>IF('Used data'!I182="No","",IF('Used data'!U182=80,1,POWER((80-0.0058*('Used data'!U182-80)^2+0.2781*('Used data'!U182-80)-0.2343)/80,1.4)))</f>
        <v/>
      </c>
      <c r="AC182" s="6"/>
      <c r="AD182" s="7" t="str">
        <f>IF('Used data'!I182="No","",EXP(-10.0958)*POWER(H182,0.8138))</f>
        <v/>
      </c>
      <c r="AE182" s="7" t="str">
        <f>IF('Used data'!I182="No","",EXP(-9.9896)*POWER(H182,0.8381))</f>
        <v/>
      </c>
      <c r="AF182" s="7" t="str">
        <f>IF('Used data'!I182="No","",EXP(-12.5826)*POWER(H182,1.148))</f>
        <v/>
      </c>
      <c r="AG182" s="7" t="str">
        <f>IF('Used data'!I182="No","",EXP(-11.3408)*POWER(H182,0.7373))</f>
        <v/>
      </c>
      <c r="AH182" s="7" t="str">
        <f>IF('Used data'!I182="No","",EXP(-10.8985)*POWER(H182,0.841))</f>
        <v/>
      </c>
      <c r="AI182" s="7" t="str">
        <f>IF('Used data'!I182="No","",EXP(-12.4273)*POWER(H182,1.0197))</f>
        <v/>
      </c>
      <c r="AJ182" s="9" t="str">
        <f>IF('Used data'!I182="No","",SUM(AD182:AE182)*740934+AG182*29492829+AH182*4654307+AI182*608667)</f>
        <v/>
      </c>
    </row>
    <row r="183" spans="1:36" x14ac:dyDescent="0.3">
      <c r="A183" s="4" t="str">
        <f>IF('Input data'!A189="","",'Input data'!A189)</f>
        <v/>
      </c>
      <c r="B183" s="4" t="str">
        <f>IF('Input data'!B189="","",'Input data'!B189)</f>
        <v/>
      </c>
      <c r="C183" s="4" t="str">
        <f>IF('Input data'!C189="","",'Input data'!C189)</f>
        <v/>
      </c>
      <c r="D183" s="4" t="str">
        <f>IF('Input data'!D189="","",'Input data'!D189)</f>
        <v/>
      </c>
      <c r="E183" s="4" t="str">
        <f>IF('Input data'!E189="","",'Input data'!E189)</f>
        <v/>
      </c>
      <c r="F183" s="4" t="str">
        <f>IF('Input data'!F189="","",'Input data'!F189)</f>
        <v/>
      </c>
      <c r="G183" s="20" t="str">
        <f>IF('Input data'!G189=0,"",'Input data'!G189)</f>
        <v/>
      </c>
      <c r="H183" s="9" t="str">
        <f>IF('Input data'!H189="","",'Input data'!H189)</f>
        <v/>
      </c>
      <c r="I183" s="6" t="str">
        <f>IF('Used data'!I183="No","",IF('Used data'!L183&lt;10,1.1-'Used data'!L183*0.01,IF('Used data'!L183&lt;120,POWER(1.003,'Used data'!L183)/POWER(1.003,10),1.4)))</f>
        <v/>
      </c>
      <c r="J183" s="6" t="str">
        <f>IF('Used data'!I183="No","",IF('Used data'!M183&gt;9,1.41,IF('Used data'!M183&lt;2,0.96+'Used data'!M183*0.02,POWER(1.05,'Used data'!M183)/POWER(1.05,2))))</f>
        <v/>
      </c>
      <c r="K183" s="6" t="str">
        <f>IF('Used data'!I183="No","",IF('Used data'!M183&gt;9,1.15,IF('Used data'!M183&lt;2,0.98+'Used data'!M183*0.01,POWER(1.02,'Used data'!M183)/POWER(1.02,2))))</f>
        <v/>
      </c>
      <c r="L183" s="6" t="str">
        <f>IF('Used data'!I183="No","",IF('Used data'!N183="Partly",0.9,IF('Used data'!N183="Yes",0.75,1)))</f>
        <v/>
      </c>
      <c r="M183" s="6" t="str">
        <f>IF('Used data'!I183="No","",IF('Used data'!N183="Partly",0.97,IF('Used data'!N183="Yes",0.95,1)))</f>
        <v/>
      </c>
      <c r="N183" s="6" t="str">
        <f>IF('Used data'!I183="No","",IF('Used data'!O183&gt;4.25,1.06,IF('Used data'!O183&lt;3.75,1.84-'Used data'!O183*0.24,0.04+'Used data'!O183*0.24)))</f>
        <v/>
      </c>
      <c r="O183" s="6" t="str">
        <f>IF('Used data'!I183="No","",IF('Used data'!P183&gt;1.99,0.81,IF('Used data'!P183&lt;0.2,1.12,1.05-'Used data'!P183*0.1)))</f>
        <v/>
      </c>
      <c r="P183" s="6" t="str">
        <f>IF('Used data'!I183="No","",IF('Used data'!Q183&gt;3,0.96,IF('Used data'!Q183&lt;2,1.12-0.06*'Used data'!Q183,1.08-0.04*'Used data'!Q183)))</f>
        <v/>
      </c>
      <c r="Q183" s="6" t="str">
        <f>IF('Used data'!I183="No","",IF('Used data'!R183="Yes",0.91,1))</f>
        <v/>
      </c>
      <c r="R183" s="6" t="str">
        <f>IF('Used data'!I183="No","",IF('Used data'!R183="Yes",0.96,1))</f>
        <v/>
      </c>
      <c r="S183" s="6" t="str">
        <f>IF('Used data'!I183="No","",IF('Used data'!R183="Yes",0.82,1))</f>
        <v/>
      </c>
      <c r="T183" s="6" t="str">
        <f>IF('Used data'!I183="No","",IF('Used data'!R183="Yes",0.9,1))</f>
        <v/>
      </c>
      <c r="U183" s="6" t="str">
        <f>IF('Used data'!I183="No","",IF('Used data'!R183="Yes",0.93,1))</f>
        <v/>
      </c>
      <c r="V183" s="6" t="str">
        <f>IF('Used data'!I183="No","",IF('Used data'!S183="Yes",0.85,1))</f>
        <v/>
      </c>
      <c r="W183" s="6" t="str">
        <f>IF('Used data'!I183="No","",IF('Used data'!T183&gt;5,1.4,1+0.08*'Used data'!T183))</f>
        <v/>
      </c>
      <c r="X183" s="6" t="str">
        <f>IF('Used data'!I183="No","",IF('Used data'!U183=80,1,POWER((80-0.0058*('Used data'!U183-80)^2+0.2781*('Used data'!U183-80)-0.2343)/80,1.6)))</f>
        <v/>
      </c>
      <c r="Y183" s="6" t="str">
        <f>IF('Used data'!I183="No","",IF('Used data'!U183=80,1,POWER((80-0.0058*('Used data'!U183-80)^2+0.2781*('Used data'!U183-80)-0.2343)/80,1.5)))</f>
        <v/>
      </c>
      <c r="Z183" s="6" t="str">
        <f>IF('Used data'!I183="No","",IF('Used data'!U183=80,1,POWER((80-0.0058*('Used data'!U183-80)^2+0.2781*('Used data'!U183-80)-0.2343)/80,4.6)))</f>
        <v/>
      </c>
      <c r="AA183" s="6" t="str">
        <f>IF('Used data'!I183="No","",IF('Used data'!U183=80,1,POWER((80-0.0058*('Used data'!U183-80)^2+0.2781*('Used data'!U183-80)-0.2343)/80,3.5)))</f>
        <v/>
      </c>
      <c r="AB183" s="6" t="str">
        <f>IF('Used data'!I183="No","",IF('Used data'!U183=80,1,POWER((80-0.0058*('Used data'!U183-80)^2+0.2781*('Used data'!U183-80)-0.2343)/80,1.4)))</f>
        <v/>
      </c>
      <c r="AC183" s="6"/>
      <c r="AD183" s="7" t="str">
        <f>IF('Used data'!I183="No","",EXP(-10.0958)*POWER(H183,0.8138))</f>
        <v/>
      </c>
      <c r="AE183" s="7" t="str">
        <f>IF('Used data'!I183="No","",EXP(-9.9896)*POWER(H183,0.8381))</f>
        <v/>
      </c>
      <c r="AF183" s="7" t="str">
        <f>IF('Used data'!I183="No","",EXP(-12.5826)*POWER(H183,1.148))</f>
        <v/>
      </c>
      <c r="AG183" s="7" t="str">
        <f>IF('Used data'!I183="No","",EXP(-11.3408)*POWER(H183,0.7373))</f>
        <v/>
      </c>
      <c r="AH183" s="7" t="str">
        <f>IF('Used data'!I183="No","",EXP(-10.8985)*POWER(H183,0.841))</f>
        <v/>
      </c>
      <c r="AI183" s="7" t="str">
        <f>IF('Used data'!I183="No","",EXP(-12.4273)*POWER(H183,1.0197))</f>
        <v/>
      </c>
      <c r="AJ183" s="9" t="str">
        <f>IF('Used data'!I183="No","",SUM(AD183:AE183)*740934+AG183*29492829+AH183*4654307+AI183*608667)</f>
        <v/>
      </c>
    </row>
    <row r="184" spans="1:36" x14ac:dyDescent="0.3">
      <c r="A184" s="4" t="str">
        <f>IF('Input data'!A190="","",'Input data'!A190)</f>
        <v/>
      </c>
      <c r="B184" s="4" t="str">
        <f>IF('Input data'!B190="","",'Input data'!B190)</f>
        <v/>
      </c>
      <c r="C184" s="4" t="str">
        <f>IF('Input data'!C190="","",'Input data'!C190)</f>
        <v/>
      </c>
      <c r="D184" s="4" t="str">
        <f>IF('Input data'!D190="","",'Input data'!D190)</f>
        <v/>
      </c>
      <c r="E184" s="4" t="str">
        <f>IF('Input data'!E190="","",'Input data'!E190)</f>
        <v/>
      </c>
      <c r="F184" s="4" t="str">
        <f>IF('Input data'!F190="","",'Input data'!F190)</f>
        <v/>
      </c>
      <c r="G184" s="20" t="str">
        <f>IF('Input data'!G190=0,"",'Input data'!G190)</f>
        <v/>
      </c>
      <c r="H184" s="9" t="str">
        <f>IF('Input data'!H190="","",'Input data'!H190)</f>
        <v/>
      </c>
      <c r="I184" s="6" t="str">
        <f>IF('Used data'!I184="No","",IF('Used data'!L184&lt;10,1.1-'Used data'!L184*0.01,IF('Used data'!L184&lt;120,POWER(1.003,'Used data'!L184)/POWER(1.003,10),1.4)))</f>
        <v/>
      </c>
      <c r="J184" s="6" t="str">
        <f>IF('Used data'!I184="No","",IF('Used data'!M184&gt;9,1.41,IF('Used data'!M184&lt;2,0.96+'Used data'!M184*0.02,POWER(1.05,'Used data'!M184)/POWER(1.05,2))))</f>
        <v/>
      </c>
      <c r="K184" s="6" t="str">
        <f>IF('Used data'!I184="No","",IF('Used data'!M184&gt;9,1.15,IF('Used data'!M184&lt;2,0.98+'Used data'!M184*0.01,POWER(1.02,'Used data'!M184)/POWER(1.02,2))))</f>
        <v/>
      </c>
      <c r="L184" s="6" t="str">
        <f>IF('Used data'!I184="No","",IF('Used data'!N184="Partly",0.9,IF('Used data'!N184="Yes",0.75,1)))</f>
        <v/>
      </c>
      <c r="M184" s="6" t="str">
        <f>IF('Used data'!I184="No","",IF('Used data'!N184="Partly",0.97,IF('Used data'!N184="Yes",0.95,1)))</f>
        <v/>
      </c>
      <c r="N184" s="6" t="str">
        <f>IF('Used data'!I184="No","",IF('Used data'!O184&gt;4.25,1.06,IF('Used data'!O184&lt;3.75,1.84-'Used data'!O184*0.24,0.04+'Used data'!O184*0.24)))</f>
        <v/>
      </c>
      <c r="O184" s="6" t="str">
        <f>IF('Used data'!I184="No","",IF('Used data'!P184&gt;1.99,0.81,IF('Used data'!P184&lt;0.2,1.12,1.05-'Used data'!P184*0.1)))</f>
        <v/>
      </c>
      <c r="P184" s="6" t="str">
        <f>IF('Used data'!I184="No","",IF('Used data'!Q184&gt;3,0.96,IF('Used data'!Q184&lt;2,1.12-0.06*'Used data'!Q184,1.08-0.04*'Used data'!Q184)))</f>
        <v/>
      </c>
      <c r="Q184" s="6" t="str">
        <f>IF('Used data'!I184="No","",IF('Used data'!R184="Yes",0.91,1))</f>
        <v/>
      </c>
      <c r="R184" s="6" t="str">
        <f>IF('Used data'!I184="No","",IF('Used data'!R184="Yes",0.96,1))</f>
        <v/>
      </c>
      <c r="S184" s="6" t="str">
        <f>IF('Used data'!I184="No","",IF('Used data'!R184="Yes",0.82,1))</f>
        <v/>
      </c>
      <c r="T184" s="6" t="str">
        <f>IF('Used data'!I184="No","",IF('Used data'!R184="Yes",0.9,1))</f>
        <v/>
      </c>
      <c r="U184" s="6" t="str">
        <f>IF('Used data'!I184="No","",IF('Used data'!R184="Yes",0.93,1))</f>
        <v/>
      </c>
      <c r="V184" s="6" t="str">
        <f>IF('Used data'!I184="No","",IF('Used data'!S184="Yes",0.85,1))</f>
        <v/>
      </c>
      <c r="W184" s="6" t="str">
        <f>IF('Used data'!I184="No","",IF('Used data'!T184&gt;5,1.4,1+0.08*'Used data'!T184))</f>
        <v/>
      </c>
      <c r="X184" s="6" t="str">
        <f>IF('Used data'!I184="No","",IF('Used data'!U184=80,1,POWER((80-0.0058*('Used data'!U184-80)^2+0.2781*('Used data'!U184-80)-0.2343)/80,1.6)))</f>
        <v/>
      </c>
      <c r="Y184" s="6" t="str">
        <f>IF('Used data'!I184="No","",IF('Used data'!U184=80,1,POWER((80-0.0058*('Used data'!U184-80)^2+0.2781*('Used data'!U184-80)-0.2343)/80,1.5)))</f>
        <v/>
      </c>
      <c r="Z184" s="6" t="str">
        <f>IF('Used data'!I184="No","",IF('Used data'!U184=80,1,POWER((80-0.0058*('Used data'!U184-80)^2+0.2781*('Used data'!U184-80)-0.2343)/80,4.6)))</f>
        <v/>
      </c>
      <c r="AA184" s="6" t="str">
        <f>IF('Used data'!I184="No","",IF('Used data'!U184=80,1,POWER((80-0.0058*('Used data'!U184-80)^2+0.2781*('Used data'!U184-80)-0.2343)/80,3.5)))</f>
        <v/>
      </c>
      <c r="AB184" s="6" t="str">
        <f>IF('Used data'!I184="No","",IF('Used data'!U184=80,1,POWER((80-0.0058*('Used data'!U184-80)^2+0.2781*('Used data'!U184-80)-0.2343)/80,1.4)))</f>
        <v/>
      </c>
      <c r="AC184" s="6"/>
      <c r="AD184" s="7" t="str">
        <f>IF('Used data'!I184="No","",EXP(-10.0958)*POWER(H184,0.8138))</f>
        <v/>
      </c>
      <c r="AE184" s="7" t="str">
        <f>IF('Used data'!I184="No","",EXP(-9.9896)*POWER(H184,0.8381))</f>
        <v/>
      </c>
      <c r="AF184" s="7" t="str">
        <f>IF('Used data'!I184="No","",EXP(-12.5826)*POWER(H184,1.148))</f>
        <v/>
      </c>
      <c r="AG184" s="7" t="str">
        <f>IF('Used data'!I184="No","",EXP(-11.3408)*POWER(H184,0.7373))</f>
        <v/>
      </c>
      <c r="AH184" s="7" t="str">
        <f>IF('Used data'!I184="No","",EXP(-10.8985)*POWER(H184,0.841))</f>
        <v/>
      </c>
      <c r="AI184" s="7" t="str">
        <f>IF('Used data'!I184="No","",EXP(-12.4273)*POWER(H184,1.0197))</f>
        <v/>
      </c>
      <c r="AJ184" s="9" t="str">
        <f>IF('Used data'!I184="No","",SUM(AD184:AE184)*740934+AG184*29492829+AH184*4654307+AI184*608667)</f>
        <v/>
      </c>
    </row>
    <row r="185" spans="1:36" x14ac:dyDescent="0.3">
      <c r="A185" s="4" t="str">
        <f>IF('Input data'!A191="","",'Input data'!A191)</f>
        <v/>
      </c>
      <c r="B185" s="4" t="str">
        <f>IF('Input data'!B191="","",'Input data'!B191)</f>
        <v/>
      </c>
      <c r="C185" s="4" t="str">
        <f>IF('Input data'!C191="","",'Input data'!C191)</f>
        <v/>
      </c>
      <c r="D185" s="4" t="str">
        <f>IF('Input data'!D191="","",'Input data'!D191)</f>
        <v/>
      </c>
      <c r="E185" s="4" t="str">
        <f>IF('Input data'!E191="","",'Input data'!E191)</f>
        <v/>
      </c>
      <c r="F185" s="4" t="str">
        <f>IF('Input data'!F191="","",'Input data'!F191)</f>
        <v/>
      </c>
      <c r="G185" s="20" t="str">
        <f>IF('Input data'!G191=0,"",'Input data'!G191)</f>
        <v/>
      </c>
      <c r="H185" s="9" t="str">
        <f>IF('Input data'!H191="","",'Input data'!H191)</f>
        <v/>
      </c>
      <c r="I185" s="6" t="str">
        <f>IF('Used data'!I185="No","",IF('Used data'!L185&lt;10,1.1-'Used data'!L185*0.01,IF('Used data'!L185&lt;120,POWER(1.003,'Used data'!L185)/POWER(1.003,10),1.4)))</f>
        <v/>
      </c>
      <c r="J185" s="6" t="str">
        <f>IF('Used data'!I185="No","",IF('Used data'!M185&gt;9,1.41,IF('Used data'!M185&lt;2,0.96+'Used data'!M185*0.02,POWER(1.05,'Used data'!M185)/POWER(1.05,2))))</f>
        <v/>
      </c>
      <c r="K185" s="6" t="str">
        <f>IF('Used data'!I185="No","",IF('Used data'!M185&gt;9,1.15,IF('Used data'!M185&lt;2,0.98+'Used data'!M185*0.01,POWER(1.02,'Used data'!M185)/POWER(1.02,2))))</f>
        <v/>
      </c>
      <c r="L185" s="6" t="str">
        <f>IF('Used data'!I185="No","",IF('Used data'!N185="Partly",0.9,IF('Used data'!N185="Yes",0.75,1)))</f>
        <v/>
      </c>
      <c r="M185" s="6" t="str">
        <f>IF('Used data'!I185="No","",IF('Used data'!N185="Partly",0.97,IF('Used data'!N185="Yes",0.95,1)))</f>
        <v/>
      </c>
      <c r="N185" s="6" t="str">
        <f>IF('Used data'!I185="No","",IF('Used data'!O185&gt;4.25,1.06,IF('Used data'!O185&lt;3.75,1.84-'Used data'!O185*0.24,0.04+'Used data'!O185*0.24)))</f>
        <v/>
      </c>
      <c r="O185" s="6" t="str">
        <f>IF('Used data'!I185="No","",IF('Used data'!P185&gt;1.99,0.81,IF('Used data'!P185&lt;0.2,1.12,1.05-'Used data'!P185*0.1)))</f>
        <v/>
      </c>
      <c r="P185" s="6" t="str">
        <f>IF('Used data'!I185="No","",IF('Used data'!Q185&gt;3,0.96,IF('Used data'!Q185&lt;2,1.12-0.06*'Used data'!Q185,1.08-0.04*'Used data'!Q185)))</f>
        <v/>
      </c>
      <c r="Q185" s="6" t="str">
        <f>IF('Used data'!I185="No","",IF('Used data'!R185="Yes",0.91,1))</f>
        <v/>
      </c>
      <c r="R185" s="6" t="str">
        <f>IF('Used data'!I185="No","",IF('Used data'!R185="Yes",0.96,1))</f>
        <v/>
      </c>
      <c r="S185" s="6" t="str">
        <f>IF('Used data'!I185="No","",IF('Used data'!R185="Yes",0.82,1))</f>
        <v/>
      </c>
      <c r="T185" s="6" t="str">
        <f>IF('Used data'!I185="No","",IF('Used data'!R185="Yes",0.9,1))</f>
        <v/>
      </c>
      <c r="U185" s="6" t="str">
        <f>IF('Used data'!I185="No","",IF('Used data'!R185="Yes",0.93,1))</f>
        <v/>
      </c>
      <c r="V185" s="6" t="str">
        <f>IF('Used data'!I185="No","",IF('Used data'!S185="Yes",0.85,1))</f>
        <v/>
      </c>
      <c r="W185" s="6" t="str">
        <f>IF('Used data'!I185="No","",IF('Used data'!T185&gt;5,1.4,1+0.08*'Used data'!T185))</f>
        <v/>
      </c>
      <c r="X185" s="6" t="str">
        <f>IF('Used data'!I185="No","",IF('Used data'!U185=80,1,POWER((80-0.0058*('Used data'!U185-80)^2+0.2781*('Used data'!U185-80)-0.2343)/80,1.6)))</f>
        <v/>
      </c>
      <c r="Y185" s="6" t="str">
        <f>IF('Used data'!I185="No","",IF('Used data'!U185=80,1,POWER((80-0.0058*('Used data'!U185-80)^2+0.2781*('Used data'!U185-80)-0.2343)/80,1.5)))</f>
        <v/>
      </c>
      <c r="Z185" s="6" t="str">
        <f>IF('Used data'!I185="No","",IF('Used data'!U185=80,1,POWER((80-0.0058*('Used data'!U185-80)^2+0.2781*('Used data'!U185-80)-0.2343)/80,4.6)))</f>
        <v/>
      </c>
      <c r="AA185" s="6" t="str">
        <f>IF('Used data'!I185="No","",IF('Used data'!U185=80,1,POWER((80-0.0058*('Used data'!U185-80)^2+0.2781*('Used data'!U185-80)-0.2343)/80,3.5)))</f>
        <v/>
      </c>
      <c r="AB185" s="6" t="str">
        <f>IF('Used data'!I185="No","",IF('Used data'!U185=80,1,POWER((80-0.0058*('Used data'!U185-80)^2+0.2781*('Used data'!U185-80)-0.2343)/80,1.4)))</f>
        <v/>
      </c>
      <c r="AC185" s="6"/>
      <c r="AD185" s="7" t="str">
        <f>IF('Used data'!I185="No","",EXP(-10.0958)*POWER(H185,0.8138))</f>
        <v/>
      </c>
      <c r="AE185" s="7" t="str">
        <f>IF('Used data'!I185="No","",EXP(-9.9896)*POWER(H185,0.8381))</f>
        <v/>
      </c>
      <c r="AF185" s="7" t="str">
        <f>IF('Used data'!I185="No","",EXP(-12.5826)*POWER(H185,1.148))</f>
        <v/>
      </c>
      <c r="AG185" s="7" t="str">
        <f>IF('Used data'!I185="No","",EXP(-11.3408)*POWER(H185,0.7373))</f>
        <v/>
      </c>
      <c r="AH185" s="7" t="str">
        <f>IF('Used data'!I185="No","",EXP(-10.8985)*POWER(H185,0.841))</f>
        <v/>
      </c>
      <c r="AI185" s="7" t="str">
        <f>IF('Used data'!I185="No","",EXP(-12.4273)*POWER(H185,1.0197))</f>
        <v/>
      </c>
      <c r="AJ185" s="9" t="str">
        <f>IF('Used data'!I185="No","",SUM(AD185:AE185)*740934+AG185*29492829+AH185*4654307+AI185*608667)</f>
        <v/>
      </c>
    </row>
    <row r="186" spans="1:36" x14ac:dyDescent="0.3">
      <c r="A186" s="4" t="str">
        <f>IF('Input data'!A192="","",'Input data'!A192)</f>
        <v/>
      </c>
      <c r="B186" s="4" t="str">
        <f>IF('Input data'!B192="","",'Input data'!B192)</f>
        <v/>
      </c>
      <c r="C186" s="4" t="str">
        <f>IF('Input data'!C192="","",'Input data'!C192)</f>
        <v/>
      </c>
      <c r="D186" s="4" t="str">
        <f>IF('Input data'!D192="","",'Input data'!D192)</f>
        <v/>
      </c>
      <c r="E186" s="4" t="str">
        <f>IF('Input data'!E192="","",'Input data'!E192)</f>
        <v/>
      </c>
      <c r="F186" s="4" t="str">
        <f>IF('Input data'!F192="","",'Input data'!F192)</f>
        <v/>
      </c>
      <c r="G186" s="20" t="str">
        <f>IF('Input data'!G192=0,"",'Input data'!G192)</f>
        <v/>
      </c>
      <c r="H186" s="9" t="str">
        <f>IF('Input data'!H192="","",'Input data'!H192)</f>
        <v/>
      </c>
      <c r="I186" s="6" t="str">
        <f>IF('Used data'!I186="No","",IF('Used data'!L186&lt;10,1.1-'Used data'!L186*0.01,IF('Used data'!L186&lt;120,POWER(1.003,'Used data'!L186)/POWER(1.003,10),1.4)))</f>
        <v/>
      </c>
      <c r="J186" s="6" t="str">
        <f>IF('Used data'!I186="No","",IF('Used data'!M186&gt;9,1.41,IF('Used data'!M186&lt;2,0.96+'Used data'!M186*0.02,POWER(1.05,'Used data'!M186)/POWER(1.05,2))))</f>
        <v/>
      </c>
      <c r="K186" s="6" t="str">
        <f>IF('Used data'!I186="No","",IF('Used data'!M186&gt;9,1.15,IF('Used data'!M186&lt;2,0.98+'Used data'!M186*0.01,POWER(1.02,'Used data'!M186)/POWER(1.02,2))))</f>
        <v/>
      </c>
      <c r="L186" s="6" t="str">
        <f>IF('Used data'!I186="No","",IF('Used data'!N186="Partly",0.9,IF('Used data'!N186="Yes",0.75,1)))</f>
        <v/>
      </c>
      <c r="M186" s="6" t="str">
        <f>IF('Used data'!I186="No","",IF('Used data'!N186="Partly",0.97,IF('Used data'!N186="Yes",0.95,1)))</f>
        <v/>
      </c>
      <c r="N186" s="6" t="str">
        <f>IF('Used data'!I186="No","",IF('Used data'!O186&gt;4.25,1.06,IF('Used data'!O186&lt;3.75,1.84-'Used data'!O186*0.24,0.04+'Used data'!O186*0.24)))</f>
        <v/>
      </c>
      <c r="O186" s="6" t="str">
        <f>IF('Used data'!I186="No","",IF('Used data'!P186&gt;1.99,0.81,IF('Used data'!P186&lt;0.2,1.12,1.05-'Used data'!P186*0.1)))</f>
        <v/>
      </c>
      <c r="P186" s="6" t="str">
        <f>IF('Used data'!I186="No","",IF('Used data'!Q186&gt;3,0.96,IF('Used data'!Q186&lt;2,1.12-0.06*'Used data'!Q186,1.08-0.04*'Used data'!Q186)))</f>
        <v/>
      </c>
      <c r="Q186" s="6" t="str">
        <f>IF('Used data'!I186="No","",IF('Used data'!R186="Yes",0.91,1))</f>
        <v/>
      </c>
      <c r="R186" s="6" t="str">
        <f>IF('Used data'!I186="No","",IF('Used data'!R186="Yes",0.96,1))</f>
        <v/>
      </c>
      <c r="S186" s="6" t="str">
        <f>IF('Used data'!I186="No","",IF('Used data'!R186="Yes",0.82,1))</f>
        <v/>
      </c>
      <c r="T186" s="6" t="str">
        <f>IF('Used data'!I186="No","",IF('Used data'!R186="Yes",0.9,1))</f>
        <v/>
      </c>
      <c r="U186" s="6" t="str">
        <f>IF('Used data'!I186="No","",IF('Used data'!R186="Yes",0.93,1))</f>
        <v/>
      </c>
      <c r="V186" s="6" t="str">
        <f>IF('Used data'!I186="No","",IF('Used data'!S186="Yes",0.85,1))</f>
        <v/>
      </c>
      <c r="W186" s="6" t="str">
        <f>IF('Used data'!I186="No","",IF('Used data'!T186&gt;5,1.4,1+0.08*'Used data'!T186))</f>
        <v/>
      </c>
      <c r="X186" s="6" t="str">
        <f>IF('Used data'!I186="No","",IF('Used data'!U186=80,1,POWER((80-0.0058*('Used data'!U186-80)^2+0.2781*('Used data'!U186-80)-0.2343)/80,1.6)))</f>
        <v/>
      </c>
      <c r="Y186" s="6" t="str">
        <f>IF('Used data'!I186="No","",IF('Used data'!U186=80,1,POWER((80-0.0058*('Used data'!U186-80)^2+0.2781*('Used data'!U186-80)-0.2343)/80,1.5)))</f>
        <v/>
      </c>
      <c r="Z186" s="6" t="str">
        <f>IF('Used data'!I186="No","",IF('Used data'!U186=80,1,POWER((80-0.0058*('Used data'!U186-80)^2+0.2781*('Used data'!U186-80)-0.2343)/80,4.6)))</f>
        <v/>
      </c>
      <c r="AA186" s="6" t="str">
        <f>IF('Used data'!I186="No","",IF('Used data'!U186=80,1,POWER((80-0.0058*('Used data'!U186-80)^2+0.2781*('Used data'!U186-80)-0.2343)/80,3.5)))</f>
        <v/>
      </c>
      <c r="AB186" s="6" t="str">
        <f>IF('Used data'!I186="No","",IF('Used data'!U186=80,1,POWER((80-0.0058*('Used data'!U186-80)^2+0.2781*('Used data'!U186-80)-0.2343)/80,1.4)))</f>
        <v/>
      </c>
      <c r="AC186" s="6"/>
      <c r="AD186" s="7" t="str">
        <f>IF('Used data'!I186="No","",EXP(-10.0958)*POWER(H186,0.8138))</f>
        <v/>
      </c>
      <c r="AE186" s="7" t="str">
        <f>IF('Used data'!I186="No","",EXP(-9.9896)*POWER(H186,0.8381))</f>
        <v/>
      </c>
      <c r="AF186" s="7" t="str">
        <f>IF('Used data'!I186="No","",EXP(-12.5826)*POWER(H186,1.148))</f>
        <v/>
      </c>
      <c r="AG186" s="7" t="str">
        <f>IF('Used data'!I186="No","",EXP(-11.3408)*POWER(H186,0.7373))</f>
        <v/>
      </c>
      <c r="AH186" s="7" t="str">
        <f>IF('Used data'!I186="No","",EXP(-10.8985)*POWER(H186,0.841))</f>
        <v/>
      </c>
      <c r="AI186" s="7" t="str">
        <f>IF('Used data'!I186="No","",EXP(-12.4273)*POWER(H186,1.0197))</f>
        <v/>
      </c>
      <c r="AJ186" s="9" t="str">
        <f>IF('Used data'!I186="No","",SUM(AD186:AE186)*740934+AG186*29492829+AH186*4654307+AI186*608667)</f>
        <v/>
      </c>
    </row>
    <row r="187" spans="1:36" x14ac:dyDescent="0.3">
      <c r="A187" s="4" t="str">
        <f>IF('Input data'!A193="","",'Input data'!A193)</f>
        <v/>
      </c>
      <c r="B187" s="4" t="str">
        <f>IF('Input data'!B193="","",'Input data'!B193)</f>
        <v/>
      </c>
      <c r="C187" s="4" t="str">
        <f>IF('Input data'!C193="","",'Input data'!C193)</f>
        <v/>
      </c>
      <c r="D187" s="4" t="str">
        <f>IF('Input data'!D193="","",'Input data'!D193)</f>
        <v/>
      </c>
      <c r="E187" s="4" t="str">
        <f>IF('Input data'!E193="","",'Input data'!E193)</f>
        <v/>
      </c>
      <c r="F187" s="4" t="str">
        <f>IF('Input data'!F193="","",'Input data'!F193)</f>
        <v/>
      </c>
      <c r="G187" s="20" t="str">
        <f>IF('Input data'!G193=0,"",'Input data'!G193)</f>
        <v/>
      </c>
      <c r="H187" s="9" t="str">
        <f>IF('Input data'!H193="","",'Input data'!H193)</f>
        <v/>
      </c>
      <c r="I187" s="6" t="str">
        <f>IF('Used data'!I187="No","",IF('Used data'!L187&lt;10,1.1-'Used data'!L187*0.01,IF('Used data'!L187&lt;120,POWER(1.003,'Used data'!L187)/POWER(1.003,10),1.4)))</f>
        <v/>
      </c>
      <c r="J187" s="6" t="str">
        <f>IF('Used data'!I187="No","",IF('Used data'!M187&gt;9,1.41,IF('Used data'!M187&lt;2,0.96+'Used data'!M187*0.02,POWER(1.05,'Used data'!M187)/POWER(1.05,2))))</f>
        <v/>
      </c>
      <c r="K187" s="6" t="str">
        <f>IF('Used data'!I187="No","",IF('Used data'!M187&gt;9,1.15,IF('Used data'!M187&lt;2,0.98+'Used data'!M187*0.01,POWER(1.02,'Used data'!M187)/POWER(1.02,2))))</f>
        <v/>
      </c>
      <c r="L187" s="6" t="str">
        <f>IF('Used data'!I187="No","",IF('Used data'!N187="Partly",0.9,IF('Used data'!N187="Yes",0.75,1)))</f>
        <v/>
      </c>
      <c r="M187" s="6" t="str">
        <f>IF('Used data'!I187="No","",IF('Used data'!N187="Partly",0.97,IF('Used data'!N187="Yes",0.95,1)))</f>
        <v/>
      </c>
      <c r="N187" s="6" t="str">
        <f>IF('Used data'!I187="No","",IF('Used data'!O187&gt;4.25,1.06,IF('Used data'!O187&lt;3.75,1.84-'Used data'!O187*0.24,0.04+'Used data'!O187*0.24)))</f>
        <v/>
      </c>
      <c r="O187" s="6" t="str">
        <f>IF('Used data'!I187="No","",IF('Used data'!P187&gt;1.99,0.81,IF('Used data'!P187&lt;0.2,1.12,1.05-'Used data'!P187*0.1)))</f>
        <v/>
      </c>
      <c r="P187" s="6" t="str">
        <f>IF('Used data'!I187="No","",IF('Used data'!Q187&gt;3,0.96,IF('Used data'!Q187&lt;2,1.12-0.06*'Used data'!Q187,1.08-0.04*'Used data'!Q187)))</f>
        <v/>
      </c>
      <c r="Q187" s="6" t="str">
        <f>IF('Used data'!I187="No","",IF('Used data'!R187="Yes",0.91,1))</f>
        <v/>
      </c>
      <c r="R187" s="6" t="str">
        <f>IF('Used data'!I187="No","",IF('Used data'!R187="Yes",0.96,1))</f>
        <v/>
      </c>
      <c r="S187" s="6" t="str">
        <f>IF('Used data'!I187="No","",IF('Used data'!R187="Yes",0.82,1))</f>
        <v/>
      </c>
      <c r="T187" s="6" t="str">
        <f>IF('Used data'!I187="No","",IF('Used data'!R187="Yes",0.9,1))</f>
        <v/>
      </c>
      <c r="U187" s="6" t="str">
        <f>IF('Used data'!I187="No","",IF('Used data'!R187="Yes",0.93,1))</f>
        <v/>
      </c>
      <c r="V187" s="6" t="str">
        <f>IF('Used data'!I187="No","",IF('Used data'!S187="Yes",0.85,1))</f>
        <v/>
      </c>
      <c r="W187" s="6" t="str">
        <f>IF('Used data'!I187="No","",IF('Used data'!T187&gt;5,1.4,1+0.08*'Used data'!T187))</f>
        <v/>
      </c>
      <c r="X187" s="6" t="str">
        <f>IF('Used data'!I187="No","",IF('Used data'!U187=80,1,POWER((80-0.0058*('Used data'!U187-80)^2+0.2781*('Used data'!U187-80)-0.2343)/80,1.6)))</f>
        <v/>
      </c>
      <c r="Y187" s="6" t="str">
        <f>IF('Used data'!I187="No","",IF('Used data'!U187=80,1,POWER((80-0.0058*('Used data'!U187-80)^2+0.2781*('Used data'!U187-80)-0.2343)/80,1.5)))</f>
        <v/>
      </c>
      <c r="Z187" s="6" t="str">
        <f>IF('Used data'!I187="No","",IF('Used data'!U187=80,1,POWER((80-0.0058*('Used data'!U187-80)^2+0.2781*('Used data'!U187-80)-0.2343)/80,4.6)))</f>
        <v/>
      </c>
      <c r="AA187" s="6" t="str">
        <f>IF('Used data'!I187="No","",IF('Used data'!U187=80,1,POWER((80-0.0058*('Used data'!U187-80)^2+0.2781*('Used data'!U187-80)-0.2343)/80,3.5)))</f>
        <v/>
      </c>
      <c r="AB187" s="6" t="str">
        <f>IF('Used data'!I187="No","",IF('Used data'!U187=80,1,POWER((80-0.0058*('Used data'!U187-80)^2+0.2781*('Used data'!U187-80)-0.2343)/80,1.4)))</f>
        <v/>
      </c>
      <c r="AC187" s="6"/>
      <c r="AD187" s="7" t="str">
        <f>IF('Used data'!I187="No","",EXP(-10.0958)*POWER(H187,0.8138))</f>
        <v/>
      </c>
      <c r="AE187" s="7" t="str">
        <f>IF('Used data'!I187="No","",EXP(-9.9896)*POWER(H187,0.8381))</f>
        <v/>
      </c>
      <c r="AF187" s="7" t="str">
        <f>IF('Used data'!I187="No","",EXP(-12.5826)*POWER(H187,1.148))</f>
        <v/>
      </c>
      <c r="AG187" s="7" t="str">
        <f>IF('Used data'!I187="No","",EXP(-11.3408)*POWER(H187,0.7373))</f>
        <v/>
      </c>
      <c r="AH187" s="7" t="str">
        <f>IF('Used data'!I187="No","",EXP(-10.8985)*POWER(H187,0.841))</f>
        <v/>
      </c>
      <c r="AI187" s="7" t="str">
        <f>IF('Used data'!I187="No","",EXP(-12.4273)*POWER(H187,1.0197))</f>
        <v/>
      </c>
      <c r="AJ187" s="9" t="str">
        <f>IF('Used data'!I187="No","",SUM(AD187:AE187)*740934+AG187*29492829+AH187*4654307+AI187*608667)</f>
        <v/>
      </c>
    </row>
    <row r="188" spans="1:36" x14ac:dyDescent="0.3">
      <c r="A188" s="4" t="str">
        <f>IF('Input data'!A194="","",'Input data'!A194)</f>
        <v/>
      </c>
      <c r="B188" s="4" t="str">
        <f>IF('Input data'!B194="","",'Input data'!B194)</f>
        <v/>
      </c>
      <c r="C188" s="4" t="str">
        <f>IF('Input data'!C194="","",'Input data'!C194)</f>
        <v/>
      </c>
      <c r="D188" s="4" t="str">
        <f>IF('Input data'!D194="","",'Input data'!D194)</f>
        <v/>
      </c>
      <c r="E188" s="4" t="str">
        <f>IF('Input data'!E194="","",'Input data'!E194)</f>
        <v/>
      </c>
      <c r="F188" s="4" t="str">
        <f>IF('Input data'!F194="","",'Input data'!F194)</f>
        <v/>
      </c>
      <c r="G188" s="20" t="str">
        <f>IF('Input data'!G194=0,"",'Input data'!G194)</f>
        <v/>
      </c>
      <c r="H188" s="9" t="str">
        <f>IF('Input data'!H194="","",'Input data'!H194)</f>
        <v/>
      </c>
      <c r="I188" s="6" t="str">
        <f>IF('Used data'!I188="No","",IF('Used data'!L188&lt;10,1.1-'Used data'!L188*0.01,IF('Used data'!L188&lt;120,POWER(1.003,'Used data'!L188)/POWER(1.003,10),1.4)))</f>
        <v/>
      </c>
      <c r="J188" s="6" t="str">
        <f>IF('Used data'!I188="No","",IF('Used data'!M188&gt;9,1.41,IF('Used data'!M188&lt;2,0.96+'Used data'!M188*0.02,POWER(1.05,'Used data'!M188)/POWER(1.05,2))))</f>
        <v/>
      </c>
      <c r="K188" s="6" t="str">
        <f>IF('Used data'!I188="No","",IF('Used data'!M188&gt;9,1.15,IF('Used data'!M188&lt;2,0.98+'Used data'!M188*0.01,POWER(1.02,'Used data'!M188)/POWER(1.02,2))))</f>
        <v/>
      </c>
      <c r="L188" s="6" t="str">
        <f>IF('Used data'!I188="No","",IF('Used data'!N188="Partly",0.9,IF('Used data'!N188="Yes",0.75,1)))</f>
        <v/>
      </c>
      <c r="M188" s="6" t="str">
        <f>IF('Used data'!I188="No","",IF('Used data'!N188="Partly",0.97,IF('Used data'!N188="Yes",0.95,1)))</f>
        <v/>
      </c>
      <c r="N188" s="6" t="str">
        <f>IF('Used data'!I188="No","",IF('Used data'!O188&gt;4.25,1.06,IF('Used data'!O188&lt;3.75,1.84-'Used data'!O188*0.24,0.04+'Used data'!O188*0.24)))</f>
        <v/>
      </c>
      <c r="O188" s="6" t="str">
        <f>IF('Used data'!I188="No","",IF('Used data'!P188&gt;1.99,0.81,IF('Used data'!P188&lt;0.2,1.12,1.05-'Used data'!P188*0.1)))</f>
        <v/>
      </c>
      <c r="P188" s="6" t="str">
        <f>IF('Used data'!I188="No","",IF('Used data'!Q188&gt;3,0.96,IF('Used data'!Q188&lt;2,1.12-0.06*'Used data'!Q188,1.08-0.04*'Used data'!Q188)))</f>
        <v/>
      </c>
      <c r="Q188" s="6" t="str">
        <f>IF('Used data'!I188="No","",IF('Used data'!R188="Yes",0.91,1))</f>
        <v/>
      </c>
      <c r="R188" s="6" t="str">
        <f>IF('Used data'!I188="No","",IF('Used data'!R188="Yes",0.96,1))</f>
        <v/>
      </c>
      <c r="S188" s="6" t="str">
        <f>IF('Used data'!I188="No","",IF('Used data'!R188="Yes",0.82,1))</f>
        <v/>
      </c>
      <c r="T188" s="6" t="str">
        <f>IF('Used data'!I188="No","",IF('Used data'!R188="Yes",0.9,1))</f>
        <v/>
      </c>
      <c r="U188" s="6" t="str">
        <f>IF('Used data'!I188="No","",IF('Used data'!R188="Yes",0.93,1))</f>
        <v/>
      </c>
      <c r="V188" s="6" t="str">
        <f>IF('Used data'!I188="No","",IF('Used data'!S188="Yes",0.85,1))</f>
        <v/>
      </c>
      <c r="W188" s="6" t="str">
        <f>IF('Used data'!I188="No","",IF('Used data'!T188&gt;5,1.4,1+0.08*'Used data'!T188))</f>
        <v/>
      </c>
      <c r="X188" s="6" t="str">
        <f>IF('Used data'!I188="No","",IF('Used data'!U188=80,1,POWER((80-0.0058*('Used data'!U188-80)^2+0.2781*('Used data'!U188-80)-0.2343)/80,1.6)))</f>
        <v/>
      </c>
      <c r="Y188" s="6" t="str">
        <f>IF('Used data'!I188="No","",IF('Used data'!U188=80,1,POWER((80-0.0058*('Used data'!U188-80)^2+0.2781*('Used data'!U188-80)-0.2343)/80,1.5)))</f>
        <v/>
      </c>
      <c r="Z188" s="6" t="str">
        <f>IF('Used data'!I188="No","",IF('Used data'!U188=80,1,POWER((80-0.0058*('Used data'!U188-80)^2+0.2781*('Used data'!U188-80)-0.2343)/80,4.6)))</f>
        <v/>
      </c>
      <c r="AA188" s="6" t="str">
        <f>IF('Used data'!I188="No","",IF('Used data'!U188=80,1,POWER((80-0.0058*('Used data'!U188-80)^2+0.2781*('Used data'!U188-80)-0.2343)/80,3.5)))</f>
        <v/>
      </c>
      <c r="AB188" s="6" t="str">
        <f>IF('Used data'!I188="No","",IF('Used data'!U188=80,1,POWER((80-0.0058*('Used data'!U188-80)^2+0.2781*('Used data'!U188-80)-0.2343)/80,1.4)))</f>
        <v/>
      </c>
      <c r="AC188" s="6"/>
      <c r="AD188" s="7" t="str">
        <f>IF('Used data'!I188="No","",EXP(-10.0958)*POWER(H188,0.8138))</f>
        <v/>
      </c>
      <c r="AE188" s="7" t="str">
        <f>IF('Used data'!I188="No","",EXP(-9.9896)*POWER(H188,0.8381))</f>
        <v/>
      </c>
      <c r="AF188" s="7" t="str">
        <f>IF('Used data'!I188="No","",EXP(-12.5826)*POWER(H188,1.148))</f>
        <v/>
      </c>
      <c r="AG188" s="7" t="str">
        <f>IF('Used data'!I188="No","",EXP(-11.3408)*POWER(H188,0.7373))</f>
        <v/>
      </c>
      <c r="AH188" s="7" t="str">
        <f>IF('Used data'!I188="No","",EXP(-10.8985)*POWER(H188,0.841))</f>
        <v/>
      </c>
      <c r="AI188" s="7" t="str">
        <f>IF('Used data'!I188="No","",EXP(-12.4273)*POWER(H188,1.0197))</f>
        <v/>
      </c>
      <c r="AJ188" s="9" t="str">
        <f>IF('Used data'!I188="No","",SUM(AD188:AE188)*740934+AG188*29492829+AH188*4654307+AI188*608667)</f>
        <v/>
      </c>
    </row>
    <row r="189" spans="1:36" x14ac:dyDescent="0.3">
      <c r="A189" s="4" t="str">
        <f>IF('Input data'!A195="","",'Input data'!A195)</f>
        <v/>
      </c>
      <c r="B189" s="4" t="str">
        <f>IF('Input data'!B195="","",'Input data'!B195)</f>
        <v/>
      </c>
      <c r="C189" s="4" t="str">
        <f>IF('Input data'!C195="","",'Input data'!C195)</f>
        <v/>
      </c>
      <c r="D189" s="4" t="str">
        <f>IF('Input data'!D195="","",'Input data'!D195)</f>
        <v/>
      </c>
      <c r="E189" s="4" t="str">
        <f>IF('Input data'!E195="","",'Input data'!E195)</f>
        <v/>
      </c>
      <c r="F189" s="4" t="str">
        <f>IF('Input data'!F195="","",'Input data'!F195)</f>
        <v/>
      </c>
      <c r="G189" s="20" t="str">
        <f>IF('Input data'!G195=0,"",'Input data'!G195)</f>
        <v/>
      </c>
      <c r="H189" s="9" t="str">
        <f>IF('Input data'!H195="","",'Input data'!H195)</f>
        <v/>
      </c>
      <c r="I189" s="6" t="str">
        <f>IF('Used data'!I189="No","",IF('Used data'!L189&lt;10,1.1-'Used data'!L189*0.01,IF('Used data'!L189&lt;120,POWER(1.003,'Used data'!L189)/POWER(1.003,10),1.4)))</f>
        <v/>
      </c>
      <c r="J189" s="6" t="str">
        <f>IF('Used data'!I189="No","",IF('Used data'!M189&gt;9,1.41,IF('Used data'!M189&lt;2,0.96+'Used data'!M189*0.02,POWER(1.05,'Used data'!M189)/POWER(1.05,2))))</f>
        <v/>
      </c>
      <c r="K189" s="6" t="str">
        <f>IF('Used data'!I189="No","",IF('Used data'!M189&gt;9,1.15,IF('Used data'!M189&lt;2,0.98+'Used data'!M189*0.01,POWER(1.02,'Used data'!M189)/POWER(1.02,2))))</f>
        <v/>
      </c>
      <c r="L189" s="6" t="str">
        <f>IF('Used data'!I189="No","",IF('Used data'!N189="Partly",0.9,IF('Used data'!N189="Yes",0.75,1)))</f>
        <v/>
      </c>
      <c r="M189" s="6" t="str">
        <f>IF('Used data'!I189="No","",IF('Used data'!N189="Partly",0.97,IF('Used data'!N189="Yes",0.95,1)))</f>
        <v/>
      </c>
      <c r="N189" s="6" t="str">
        <f>IF('Used data'!I189="No","",IF('Used data'!O189&gt;4.25,1.06,IF('Used data'!O189&lt;3.75,1.84-'Used data'!O189*0.24,0.04+'Used data'!O189*0.24)))</f>
        <v/>
      </c>
      <c r="O189" s="6" t="str">
        <f>IF('Used data'!I189="No","",IF('Used data'!P189&gt;1.99,0.81,IF('Used data'!P189&lt;0.2,1.12,1.05-'Used data'!P189*0.1)))</f>
        <v/>
      </c>
      <c r="P189" s="6" t="str">
        <f>IF('Used data'!I189="No","",IF('Used data'!Q189&gt;3,0.96,IF('Used data'!Q189&lt;2,1.12-0.06*'Used data'!Q189,1.08-0.04*'Used data'!Q189)))</f>
        <v/>
      </c>
      <c r="Q189" s="6" t="str">
        <f>IF('Used data'!I189="No","",IF('Used data'!R189="Yes",0.91,1))</f>
        <v/>
      </c>
      <c r="R189" s="6" t="str">
        <f>IF('Used data'!I189="No","",IF('Used data'!R189="Yes",0.96,1))</f>
        <v/>
      </c>
      <c r="S189" s="6" t="str">
        <f>IF('Used data'!I189="No","",IF('Used data'!R189="Yes",0.82,1))</f>
        <v/>
      </c>
      <c r="T189" s="6" t="str">
        <f>IF('Used data'!I189="No","",IF('Used data'!R189="Yes",0.9,1))</f>
        <v/>
      </c>
      <c r="U189" s="6" t="str">
        <f>IF('Used data'!I189="No","",IF('Used data'!R189="Yes",0.93,1))</f>
        <v/>
      </c>
      <c r="V189" s="6" t="str">
        <f>IF('Used data'!I189="No","",IF('Used data'!S189="Yes",0.85,1))</f>
        <v/>
      </c>
      <c r="W189" s="6" t="str">
        <f>IF('Used data'!I189="No","",IF('Used data'!T189&gt;5,1.4,1+0.08*'Used data'!T189))</f>
        <v/>
      </c>
      <c r="X189" s="6" t="str">
        <f>IF('Used data'!I189="No","",IF('Used data'!U189=80,1,POWER((80-0.0058*('Used data'!U189-80)^2+0.2781*('Used data'!U189-80)-0.2343)/80,1.6)))</f>
        <v/>
      </c>
      <c r="Y189" s="6" t="str">
        <f>IF('Used data'!I189="No","",IF('Used data'!U189=80,1,POWER((80-0.0058*('Used data'!U189-80)^2+0.2781*('Used data'!U189-80)-0.2343)/80,1.5)))</f>
        <v/>
      </c>
      <c r="Z189" s="6" t="str">
        <f>IF('Used data'!I189="No","",IF('Used data'!U189=80,1,POWER((80-0.0058*('Used data'!U189-80)^2+0.2781*('Used data'!U189-80)-0.2343)/80,4.6)))</f>
        <v/>
      </c>
      <c r="AA189" s="6" t="str">
        <f>IF('Used data'!I189="No","",IF('Used data'!U189=80,1,POWER((80-0.0058*('Used data'!U189-80)^2+0.2781*('Used data'!U189-80)-0.2343)/80,3.5)))</f>
        <v/>
      </c>
      <c r="AB189" s="6" t="str">
        <f>IF('Used data'!I189="No","",IF('Used data'!U189=80,1,POWER((80-0.0058*('Used data'!U189-80)^2+0.2781*('Used data'!U189-80)-0.2343)/80,1.4)))</f>
        <v/>
      </c>
      <c r="AC189" s="6"/>
      <c r="AD189" s="7" t="str">
        <f>IF('Used data'!I189="No","",EXP(-10.0958)*POWER(H189,0.8138))</f>
        <v/>
      </c>
      <c r="AE189" s="7" t="str">
        <f>IF('Used data'!I189="No","",EXP(-9.9896)*POWER(H189,0.8381))</f>
        <v/>
      </c>
      <c r="AF189" s="7" t="str">
        <f>IF('Used data'!I189="No","",EXP(-12.5826)*POWER(H189,1.148))</f>
        <v/>
      </c>
      <c r="AG189" s="7" t="str">
        <f>IF('Used data'!I189="No","",EXP(-11.3408)*POWER(H189,0.7373))</f>
        <v/>
      </c>
      <c r="AH189" s="7" t="str">
        <f>IF('Used data'!I189="No","",EXP(-10.8985)*POWER(H189,0.841))</f>
        <v/>
      </c>
      <c r="AI189" s="7" t="str">
        <f>IF('Used data'!I189="No","",EXP(-12.4273)*POWER(H189,1.0197))</f>
        <v/>
      </c>
      <c r="AJ189" s="9" t="str">
        <f>IF('Used data'!I189="No","",SUM(AD189:AE189)*740934+AG189*29492829+AH189*4654307+AI189*608667)</f>
        <v/>
      </c>
    </row>
    <row r="190" spans="1:36" x14ac:dyDescent="0.3">
      <c r="A190" s="4" t="str">
        <f>IF('Input data'!A196="","",'Input data'!A196)</f>
        <v/>
      </c>
      <c r="B190" s="4" t="str">
        <f>IF('Input data'!B196="","",'Input data'!B196)</f>
        <v/>
      </c>
      <c r="C190" s="4" t="str">
        <f>IF('Input data'!C196="","",'Input data'!C196)</f>
        <v/>
      </c>
      <c r="D190" s="4" t="str">
        <f>IF('Input data'!D196="","",'Input data'!D196)</f>
        <v/>
      </c>
      <c r="E190" s="4" t="str">
        <f>IF('Input data'!E196="","",'Input data'!E196)</f>
        <v/>
      </c>
      <c r="F190" s="4" t="str">
        <f>IF('Input data'!F196="","",'Input data'!F196)</f>
        <v/>
      </c>
      <c r="G190" s="20" t="str">
        <f>IF('Input data'!G196=0,"",'Input data'!G196)</f>
        <v/>
      </c>
      <c r="H190" s="9" t="str">
        <f>IF('Input data'!H196="","",'Input data'!H196)</f>
        <v/>
      </c>
      <c r="I190" s="6" t="str">
        <f>IF('Used data'!I190="No","",IF('Used data'!L190&lt;10,1.1-'Used data'!L190*0.01,IF('Used data'!L190&lt;120,POWER(1.003,'Used data'!L190)/POWER(1.003,10),1.4)))</f>
        <v/>
      </c>
      <c r="J190" s="6" t="str">
        <f>IF('Used data'!I190="No","",IF('Used data'!M190&gt;9,1.41,IF('Used data'!M190&lt;2,0.96+'Used data'!M190*0.02,POWER(1.05,'Used data'!M190)/POWER(1.05,2))))</f>
        <v/>
      </c>
      <c r="K190" s="6" t="str">
        <f>IF('Used data'!I190="No","",IF('Used data'!M190&gt;9,1.15,IF('Used data'!M190&lt;2,0.98+'Used data'!M190*0.01,POWER(1.02,'Used data'!M190)/POWER(1.02,2))))</f>
        <v/>
      </c>
      <c r="L190" s="6" t="str">
        <f>IF('Used data'!I190="No","",IF('Used data'!N190="Partly",0.9,IF('Used data'!N190="Yes",0.75,1)))</f>
        <v/>
      </c>
      <c r="M190" s="6" t="str">
        <f>IF('Used data'!I190="No","",IF('Used data'!N190="Partly",0.97,IF('Used data'!N190="Yes",0.95,1)))</f>
        <v/>
      </c>
      <c r="N190" s="6" t="str">
        <f>IF('Used data'!I190="No","",IF('Used data'!O190&gt;4.25,1.06,IF('Used data'!O190&lt;3.75,1.84-'Used data'!O190*0.24,0.04+'Used data'!O190*0.24)))</f>
        <v/>
      </c>
      <c r="O190" s="6" t="str">
        <f>IF('Used data'!I190="No","",IF('Used data'!P190&gt;1.99,0.81,IF('Used data'!P190&lt;0.2,1.12,1.05-'Used data'!P190*0.1)))</f>
        <v/>
      </c>
      <c r="P190" s="6" t="str">
        <f>IF('Used data'!I190="No","",IF('Used data'!Q190&gt;3,0.96,IF('Used data'!Q190&lt;2,1.12-0.06*'Used data'!Q190,1.08-0.04*'Used data'!Q190)))</f>
        <v/>
      </c>
      <c r="Q190" s="6" t="str">
        <f>IF('Used data'!I190="No","",IF('Used data'!R190="Yes",0.91,1))</f>
        <v/>
      </c>
      <c r="R190" s="6" t="str">
        <f>IF('Used data'!I190="No","",IF('Used data'!R190="Yes",0.96,1))</f>
        <v/>
      </c>
      <c r="S190" s="6" t="str">
        <f>IF('Used data'!I190="No","",IF('Used data'!R190="Yes",0.82,1))</f>
        <v/>
      </c>
      <c r="T190" s="6" t="str">
        <f>IF('Used data'!I190="No","",IF('Used data'!R190="Yes",0.9,1))</f>
        <v/>
      </c>
      <c r="U190" s="6" t="str">
        <f>IF('Used data'!I190="No","",IF('Used data'!R190="Yes",0.93,1))</f>
        <v/>
      </c>
      <c r="V190" s="6" t="str">
        <f>IF('Used data'!I190="No","",IF('Used data'!S190="Yes",0.85,1))</f>
        <v/>
      </c>
      <c r="W190" s="6" t="str">
        <f>IF('Used data'!I190="No","",IF('Used data'!T190&gt;5,1.4,1+0.08*'Used data'!T190))</f>
        <v/>
      </c>
      <c r="X190" s="6" t="str">
        <f>IF('Used data'!I190="No","",IF('Used data'!U190=80,1,POWER((80-0.0058*('Used data'!U190-80)^2+0.2781*('Used data'!U190-80)-0.2343)/80,1.6)))</f>
        <v/>
      </c>
      <c r="Y190" s="6" t="str">
        <f>IF('Used data'!I190="No","",IF('Used data'!U190=80,1,POWER((80-0.0058*('Used data'!U190-80)^2+0.2781*('Used data'!U190-80)-0.2343)/80,1.5)))</f>
        <v/>
      </c>
      <c r="Z190" s="6" t="str">
        <f>IF('Used data'!I190="No","",IF('Used data'!U190=80,1,POWER((80-0.0058*('Used data'!U190-80)^2+0.2781*('Used data'!U190-80)-0.2343)/80,4.6)))</f>
        <v/>
      </c>
      <c r="AA190" s="6" t="str">
        <f>IF('Used data'!I190="No","",IF('Used data'!U190=80,1,POWER((80-0.0058*('Used data'!U190-80)^2+0.2781*('Used data'!U190-80)-0.2343)/80,3.5)))</f>
        <v/>
      </c>
      <c r="AB190" s="6" t="str">
        <f>IF('Used data'!I190="No","",IF('Used data'!U190=80,1,POWER((80-0.0058*('Used data'!U190-80)^2+0.2781*('Used data'!U190-80)-0.2343)/80,1.4)))</f>
        <v/>
      </c>
      <c r="AC190" s="6"/>
      <c r="AD190" s="7" t="str">
        <f>IF('Used data'!I190="No","",EXP(-10.0958)*POWER(H190,0.8138))</f>
        <v/>
      </c>
      <c r="AE190" s="7" t="str">
        <f>IF('Used data'!I190="No","",EXP(-9.9896)*POWER(H190,0.8381))</f>
        <v/>
      </c>
      <c r="AF190" s="7" t="str">
        <f>IF('Used data'!I190="No","",EXP(-12.5826)*POWER(H190,1.148))</f>
        <v/>
      </c>
      <c r="AG190" s="7" t="str">
        <f>IF('Used data'!I190="No","",EXP(-11.3408)*POWER(H190,0.7373))</f>
        <v/>
      </c>
      <c r="AH190" s="7" t="str">
        <f>IF('Used data'!I190="No","",EXP(-10.8985)*POWER(H190,0.841))</f>
        <v/>
      </c>
      <c r="AI190" s="7" t="str">
        <f>IF('Used data'!I190="No","",EXP(-12.4273)*POWER(H190,1.0197))</f>
        <v/>
      </c>
      <c r="AJ190" s="9" t="str">
        <f>IF('Used data'!I190="No","",SUM(AD190:AE190)*740934+AG190*29492829+AH190*4654307+AI190*608667)</f>
        <v/>
      </c>
    </row>
    <row r="191" spans="1:36" x14ac:dyDescent="0.3">
      <c r="A191" s="4" t="str">
        <f>IF('Input data'!A197="","",'Input data'!A197)</f>
        <v/>
      </c>
      <c r="B191" s="4" t="str">
        <f>IF('Input data'!B197="","",'Input data'!B197)</f>
        <v/>
      </c>
      <c r="C191" s="4" t="str">
        <f>IF('Input data'!C197="","",'Input data'!C197)</f>
        <v/>
      </c>
      <c r="D191" s="4" t="str">
        <f>IF('Input data'!D197="","",'Input data'!D197)</f>
        <v/>
      </c>
      <c r="E191" s="4" t="str">
        <f>IF('Input data'!E197="","",'Input data'!E197)</f>
        <v/>
      </c>
      <c r="F191" s="4" t="str">
        <f>IF('Input data'!F197="","",'Input data'!F197)</f>
        <v/>
      </c>
      <c r="G191" s="20" t="str">
        <f>IF('Input data'!G197=0,"",'Input data'!G197)</f>
        <v/>
      </c>
      <c r="H191" s="9" t="str">
        <f>IF('Input data'!H197="","",'Input data'!H197)</f>
        <v/>
      </c>
      <c r="I191" s="6" t="str">
        <f>IF('Used data'!I191="No","",IF('Used data'!L191&lt;10,1.1-'Used data'!L191*0.01,IF('Used data'!L191&lt;120,POWER(1.003,'Used data'!L191)/POWER(1.003,10),1.4)))</f>
        <v/>
      </c>
      <c r="J191" s="6" t="str">
        <f>IF('Used data'!I191="No","",IF('Used data'!M191&gt;9,1.41,IF('Used data'!M191&lt;2,0.96+'Used data'!M191*0.02,POWER(1.05,'Used data'!M191)/POWER(1.05,2))))</f>
        <v/>
      </c>
      <c r="K191" s="6" t="str">
        <f>IF('Used data'!I191="No","",IF('Used data'!M191&gt;9,1.15,IF('Used data'!M191&lt;2,0.98+'Used data'!M191*0.01,POWER(1.02,'Used data'!M191)/POWER(1.02,2))))</f>
        <v/>
      </c>
      <c r="L191" s="6" t="str">
        <f>IF('Used data'!I191="No","",IF('Used data'!N191="Partly",0.9,IF('Used data'!N191="Yes",0.75,1)))</f>
        <v/>
      </c>
      <c r="M191" s="6" t="str">
        <f>IF('Used data'!I191="No","",IF('Used data'!N191="Partly",0.97,IF('Used data'!N191="Yes",0.95,1)))</f>
        <v/>
      </c>
      <c r="N191" s="6" t="str">
        <f>IF('Used data'!I191="No","",IF('Used data'!O191&gt;4.25,1.06,IF('Used data'!O191&lt;3.75,1.84-'Used data'!O191*0.24,0.04+'Used data'!O191*0.24)))</f>
        <v/>
      </c>
      <c r="O191" s="6" t="str">
        <f>IF('Used data'!I191="No","",IF('Used data'!P191&gt;1.99,0.81,IF('Used data'!P191&lt;0.2,1.12,1.05-'Used data'!P191*0.1)))</f>
        <v/>
      </c>
      <c r="P191" s="6" t="str">
        <f>IF('Used data'!I191="No","",IF('Used data'!Q191&gt;3,0.96,IF('Used data'!Q191&lt;2,1.12-0.06*'Used data'!Q191,1.08-0.04*'Used data'!Q191)))</f>
        <v/>
      </c>
      <c r="Q191" s="6" t="str">
        <f>IF('Used data'!I191="No","",IF('Used data'!R191="Yes",0.91,1))</f>
        <v/>
      </c>
      <c r="R191" s="6" t="str">
        <f>IF('Used data'!I191="No","",IF('Used data'!R191="Yes",0.96,1))</f>
        <v/>
      </c>
      <c r="S191" s="6" t="str">
        <f>IF('Used data'!I191="No","",IF('Used data'!R191="Yes",0.82,1))</f>
        <v/>
      </c>
      <c r="T191" s="6" t="str">
        <f>IF('Used data'!I191="No","",IF('Used data'!R191="Yes",0.9,1))</f>
        <v/>
      </c>
      <c r="U191" s="6" t="str">
        <f>IF('Used data'!I191="No","",IF('Used data'!R191="Yes",0.93,1))</f>
        <v/>
      </c>
      <c r="V191" s="6" t="str">
        <f>IF('Used data'!I191="No","",IF('Used data'!S191="Yes",0.85,1))</f>
        <v/>
      </c>
      <c r="W191" s="6" t="str">
        <f>IF('Used data'!I191="No","",IF('Used data'!T191&gt;5,1.4,1+0.08*'Used data'!T191))</f>
        <v/>
      </c>
      <c r="X191" s="6" t="str">
        <f>IF('Used data'!I191="No","",IF('Used data'!U191=80,1,POWER((80-0.0058*('Used data'!U191-80)^2+0.2781*('Used data'!U191-80)-0.2343)/80,1.6)))</f>
        <v/>
      </c>
      <c r="Y191" s="6" t="str">
        <f>IF('Used data'!I191="No","",IF('Used data'!U191=80,1,POWER((80-0.0058*('Used data'!U191-80)^2+0.2781*('Used data'!U191-80)-0.2343)/80,1.5)))</f>
        <v/>
      </c>
      <c r="Z191" s="6" t="str">
        <f>IF('Used data'!I191="No","",IF('Used data'!U191=80,1,POWER((80-0.0058*('Used data'!U191-80)^2+0.2781*('Used data'!U191-80)-0.2343)/80,4.6)))</f>
        <v/>
      </c>
      <c r="AA191" s="6" t="str">
        <f>IF('Used data'!I191="No","",IF('Used data'!U191=80,1,POWER((80-0.0058*('Used data'!U191-80)^2+0.2781*('Used data'!U191-80)-0.2343)/80,3.5)))</f>
        <v/>
      </c>
      <c r="AB191" s="6" t="str">
        <f>IF('Used data'!I191="No","",IF('Used data'!U191=80,1,POWER((80-0.0058*('Used data'!U191-80)^2+0.2781*('Used data'!U191-80)-0.2343)/80,1.4)))</f>
        <v/>
      </c>
      <c r="AC191" s="6"/>
      <c r="AD191" s="7" t="str">
        <f>IF('Used data'!I191="No","",EXP(-10.0958)*POWER(H191,0.8138))</f>
        <v/>
      </c>
      <c r="AE191" s="7" t="str">
        <f>IF('Used data'!I191="No","",EXP(-9.9896)*POWER(H191,0.8381))</f>
        <v/>
      </c>
      <c r="AF191" s="7" t="str">
        <f>IF('Used data'!I191="No","",EXP(-12.5826)*POWER(H191,1.148))</f>
        <v/>
      </c>
      <c r="AG191" s="7" t="str">
        <f>IF('Used data'!I191="No","",EXP(-11.3408)*POWER(H191,0.7373))</f>
        <v/>
      </c>
      <c r="AH191" s="7" t="str">
        <f>IF('Used data'!I191="No","",EXP(-10.8985)*POWER(H191,0.841))</f>
        <v/>
      </c>
      <c r="AI191" s="7" t="str">
        <f>IF('Used data'!I191="No","",EXP(-12.4273)*POWER(H191,1.0197))</f>
        <v/>
      </c>
      <c r="AJ191" s="9" t="str">
        <f>IF('Used data'!I191="No","",SUM(AD191:AE191)*740934+AG191*29492829+AH191*4654307+AI191*608667)</f>
        <v/>
      </c>
    </row>
    <row r="192" spans="1:36" x14ac:dyDescent="0.3">
      <c r="A192" s="4" t="str">
        <f>IF('Input data'!A198="","",'Input data'!A198)</f>
        <v/>
      </c>
      <c r="B192" s="4" t="str">
        <f>IF('Input data'!B198="","",'Input data'!B198)</f>
        <v/>
      </c>
      <c r="C192" s="4" t="str">
        <f>IF('Input data'!C198="","",'Input data'!C198)</f>
        <v/>
      </c>
      <c r="D192" s="4" t="str">
        <f>IF('Input data'!D198="","",'Input data'!D198)</f>
        <v/>
      </c>
      <c r="E192" s="4" t="str">
        <f>IF('Input data'!E198="","",'Input data'!E198)</f>
        <v/>
      </c>
      <c r="F192" s="4" t="str">
        <f>IF('Input data'!F198="","",'Input data'!F198)</f>
        <v/>
      </c>
      <c r="G192" s="20" t="str">
        <f>IF('Input data'!G198=0,"",'Input data'!G198)</f>
        <v/>
      </c>
      <c r="H192" s="9" t="str">
        <f>IF('Input data'!H198="","",'Input data'!H198)</f>
        <v/>
      </c>
      <c r="I192" s="6" t="str">
        <f>IF('Used data'!I192="No","",IF('Used data'!L192&lt;10,1.1-'Used data'!L192*0.01,IF('Used data'!L192&lt;120,POWER(1.003,'Used data'!L192)/POWER(1.003,10),1.4)))</f>
        <v/>
      </c>
      <c r="J192" s="6" t="str">
        <f>IF('Used data'!I192="No","",IF('Used data'!M192&gt;9,1.41,IF('Used data'!M192&lt;2,0.96+'Used data'!M192*0.02,POWER(1.05,'Used data'!M192)/POWER(1.05,2))))</f>
        <v/>
      </c>
      <c r="K192" s="6" t="str">
        <f>IF('Used data'!I192="No","",IF('Used data'!M192&gt;9,1.15,IF('Used data'!M192&lt;2,0.98+'Used data'!M192*0.01,POWER(1.02,'Used data'!M192)/POWER(1.02,2))))</f>
        <v/>
      </c>
      <c r="L192" s="6" t="str">
        <f>IF('Used data'!I192="No","",IF('Used data'!N192="Partly",0.9,IF('Used data'!N192="Yes",0.75,1)))</f>
        <v/>
      </c>
      <c r="M192" s="6" t="str">
        <f>IF('Used data'!I192="No","",IF('Used data'!N192="Partly",0.97,IF('Used data'!N192="Yes",0.95,1)))</f>
        <v/>
      </c>
      <c r="N192" s="6" t="str">
        <f>IF('Used data'!I192="No","",IF('Used data'!O192&gt;4.25,1.06,IF('Used data'!O192&lt;3.75,1.84-'Used data'!O192*0.24,0.04+'Used data'!O192*0.24)))</f>
        <v/>
      </c>
      <c r="O192" s="6" t="str">
        <f>IF('Used data'!I192="No","",IF('Used data'!P192&gt;1.99,0.81,IF('Used data'!P192&lt;0.2,1.12,1.05-'Used data'!P192*0.1)))</f>
        <v/>
      </c>
      <c r="P192" s="6" t="str">
        <f>IF('Used data'!I192="No","",IF('Used data'!Q192&gt;3,0.96,IF('Used data'!Q192&lt;2,1.12-0.06*'Used data'!Q192,1.08-0.04*'Used data'!Q192)))</f>
        <v/>
      </c>
      <c r="Q192" s="6" t="str">
        <f>IF('Used data'!I192="No","",IF('Used data'!R192="Yes",0.91,1))</f>
        <v/>
      </c>
      <c r="R192" s="6" t="str">
        <f>IF('Used data'!I192="No","",IF('Used data'!R192="Yes",0.96,1))</f>
        <v/>
      </c>
      <c r="S192" s="6" t="str">
        <f>IF('Used data'!I192="No","",IF('Used data'!R192="Yes",0.82,1))</f>
        <v/>
      </c>
      <c r="T192" s="6" t="str">
        <f>IF('Used data'!I192="No","",IF('Used data'!R192="Yes",0.9,1))</f>
        <v/>
      </c>
      <c r="U192" s="6" t="str">
        <f>IF('Used data'!I192="No","",IF('Used data'!R192="Yes",0.93,1))</f>
        <v/>
      </c>
      <c r="V192" s="6" t="str">
        <f>IF('Used data'!I192="No","",IF('Used data'!S192="Yes",0.85,1))</f>
        <v/>
      </c>
      <c r="W192" s="6" t="str">
        <f>IF('Used data'!I192="No","",IF('Used data'!T192&gt;5,1.4,1+0.08*'Used data'!T192))</f>
        <v/>
      </c>
      <c r="X192" s="6" t="str">
        <f>IF('Used data'!I192="No","",IF('Used data'!U192=80,1,POWER((80-0.0058*('Used data'!U192-80)^2+0.2781*('Used data'!U192-80)-0.2343)/80,1.6)))</f>
        <v/>
      </c>
      <c r="Y192" s="6" t="str">
        <f>IF('Used data'!I192="No","",IF('Used data'!U192=80,1,POWER((80-0.0058*('Used data'!U192-80)^2+0.2781*('Used data'!U192-80)-0.2343)/80,1.5)))</f>
        <v/>
      </c>
      <c r="Z192" s="6" t="str">
        <f>IF('Used data'!I192="No","",IF('Used data'!U192=80,1,POWER((80-0.0058*('Used data'!U192-80)^2+0.2781*('Used data'!U192-80)-0.2343)/80,4.6)))</f>
        <v/>
      </c>
      <c r="AA192" s="6" t="str">
        <f>IF('Used data'!I192="No","",IF('Used data'!U192=80,1,POWER((80-0.0058*('Used data'!U192-80)^2+0.2781*('Used data'!U192-80)-0.2343)/80,3.5)))</f>
        <v/>
      </c>
      <c r="AB192" s="6" t="str">
        <f>IF('Used data'!I192="No","",IF('Used data'!U192=80,1,POWER((80-0.0058*('Used data'!U192-80)^2+0.2781*('Used data'!U192-80)-0.2343)/80,1.4)))</f>
        <v/>
      </c>
      <c r="AC192" s="6"/>
      <c r="AD192" s="7" t="str">
        <f>IF('Used data'!I192="No","",EXP(-10.0958)*POWER(H192,0.8138))</f>
        <v/>
      </c>
      <c r="AE192" s="7" t="str">
        <f>IF('Used data'!I192="No","",EXP(-9.9896)*POWER(H192,0.8381))</f>
        <v/>
      </c>
      <c r="AF192" s="7" t="str">
        <f>IF('Used data'!I192="No","",EXP(-12.5826)*POWER(H192,1.148))</f>
        <v/>
      </c>
      <c r="AG192" s="7" t="str">
        <f>IF('Used data'!I192="No","",EXP(-11.3408)*POWER(H192,0.7373))</f>
        <v/>
      </c>
      <c r="AH192" s="7" t="str">
        <f>IF('Used data'!I192="No","",EXP(-10.8985)*POWER(H192,0.841))</f>
        <v/>
      </c>
      <c r="AI192" s="7" t="str">
        <f>IF('Used data'!I192="No","",EXP(-12.4273)*POWER(H192,1.0197))</f>
        <v/>
      </c>
      <c r="AJ192" s="9" t="str">
        <f>IF('Used data'!I192="No","",SUM(AD192:AE192)*740934+AG192*29492829+AH192*4654307+AI192*608667)</f>
        <v/>
      </c>
    </row>
    <row r="193" spans="1:36" x14ac:dyDescent="0.3">
      <c r="A193" s="4" t="str">
        <f>IF('Input data'!A199="","",'Input data'!A199)</f>
        <v/>
      </c>
      <c r="B193" s="4" t="str">
        <f>IF('Input data'!B199="","",'Input data'!B199)</f>
        <v/>
      </c>
      <c r="C193" s="4" t="str">
        <f>IF('Input data'!C199="","",'Input data'!C199)</f>
        <v/>
      </c>
      <c r="D193" s="4" t="str">
        <f>IF('Input data'!D199="","",'Input data'!D199)</f>
        <v/>
      </c>
      <c r="E193" s="4" t="str">
        <f>IF('Input data'!E199="","",'Input data'!E199)</f>
        <v/>
      </c>
      <c r="F193" s="4" t="str">
        <f>IF('Input data'!F199="","",'Input data'!F199)</f>
        <v/>
      </c>
      <c r="G193" s="20" t="str">
        <f>IF('Input data'!G199=0,"",'Input data'!G199)</f>
        <v/>
      </c>
      <c r="H193" s="9" t="str">
        <f>IF('Input data'!H199="","",'Input data'!H199)</f>
        <v/>
      </c>
      <c r="I193" s="6" t="str">
        <f>IF('Used data'!I193="No","",IF('Used data'!L193&lt;10,1.1-'Used data'!L193*0.01,IF('Used data'!L193&lt;120,POWER(1.003,'Used data'!L193)/POWER(1.003,10),1.4)))</f>
        <v/>
      </c>
      <c r="J193" s="6" t="str">
        <f>IF('Used data'!I193="No","",IF('Used data'!M193&gt;9,1.41,IF('Used data'!M193&lt;2,0.96+'Used data'!M193*0.02,POWER(1.05,'Used data'!M193)/POWER(1.05,2))))</f>
        <v/>
      </c>
      <c r="K193" s="6" t="str">
        <f>IF('Used data'!I193="No","",IF('Used data'!M193&gt;9,1.15,IF('Used data'!M193&lt;2,0.98+'Used data'!M193*0.01,POWER(1.02,'Used data'!M193)/POWER(1.02,2))))</f>
        <v/>
      </c>
      <c r="L193" s="6" t="str">
        <f>IF('Used data'!I193="No","",IF('Used data'!N193="Partly",0.9,IF('Used data'!N193="Yes",0.75,1)))</f>
        <v/>
      </c>
      <c r="M193" s="6" t="str">
        <f>IF('Used data'!I193="No","",IF('Used data'!N193="Partly",0.97,IF('Used data'!N193="Yes",0.95,1)))</f>
        <v/>
      </c>
      <c r="N193" s="6" t="str">
        <f>IF('Used data'!I193="No","",IF('Used data'!O193&gt;4.25,1.06,IF('Used data'!O193&lt;3.75,1.84-'Used data'!O193*0.24,0.04+'Used data'!O193*0.24)))</f>
        <v/>
      </c>
      <c r="O193" s="6" t="str">
        <f>IF('Used data'!I193="No","",IF('Used data'!P193&gt;1.99,0.81,IF('Used data'!P193&lt;0.2,1.12,1.05-'Used data'!P193*0.1)))</f>
        <v/>
      </c>
      <c r="P193" s="6" t="str">
        <f>IF('Used data'!I193="No","",IF('Used data'!Q193&gt;3,0.96,IF('Used data'!Q193&lt;2,1.12-0.06*'Used data'!Q193,1.08-0.04*'Used data'!Q193)))</f>
        <v/>
      </c>
      <c r="Q193" s="6" t="str">
        <f>IF('Used data'!I193="No","",IF('Used data'!R193="Yes",0.91,1))</f>
        <v/>
      </c>
      <c r="R193" s="6" t="str">
        <f>IF('Used data'!I193="No","",IF('Used data'!R193="Yes",0.96,1))</f>
        <v/>
      </c>
      <c r="S193" s="6" t="str">
        <f>IF('Used data'!I193="No","",IF('Used data'!R193="Yes",0.82,1))</f>
        <v/>
      </c>
      <c r="T193" s="6" t="str">
        <f>IF('Used data'!I193="No","",IF('Used data'!R193="Yes",0.9,1))</f>
        <v/>
      </c>
      <c r="U193" s="6" t="str">
        <f>IF('Used data'!I193="No","",IF('Used data'!R193="Yes",0.93,1))</f>
        <v/>
      </c>
      <c r="V193" s="6" t="str">
        <f>IF('Used data'!I193="No","",IF('Used data'!S193="Yes",0.85,1))</f>
        <v/>
      </c>
      <c r="W193" s="6" t="str">
        <f>IF('Used data'!I193="No","",IF('Used data'!T193&gt;5,1.4,1+0.08*'Used data'!T193))</f>
        <v/>
      </c>
      <c r="X193" s="6" t="str">
        <f>IF('Used data'!I193="No","",IF('Used data'!U193=80,1,POWER((80-0.0058*('Used data'!U193-80)^2+0.2781*('Used data'!U193-80)-0.2343)/80,1.6)))</f>
        <v/>
      </c>
      <c r="Y193" s="6" t="str">
        <f>IF('Used data'!I193="No","",IF('Used data'!U193=80,1,POWER((80-0.0058*('Used data'!U193-80)^2+0.2781*('Used data'!U193-80)-0.2343)/80,1.5)))</f>
        <v/>
      </c>
      <c r="Z193" s="6" t="str">
        <f>IF('Used data'!I193="No","",IF('Used data'!U193=80,1,POWER((80-0.0058*('Used data'!U193-80)^2+0.2781*('Used data'!U193-80)-0.2343)/80,4.6)))</f>
        <v/>
      </c>
      <c r="AA193" s="6" t="str">
        <f>IF('Used data'!I193="No","",IF('Used data'!U193=80,1,POWER((80-0.0058*('Used data'!U193-80)^2+0.2781*('Used data'!U193-80)-0.2343)/80,3.5)))</f>
        <v/>
      </c>
      <c r="AB193" s="6" t="str">
        <f>IF('Used data'!I193="No","",IF('Used data'!U193=80,1,POWER((80-0.0058*('Used data'!U193-80)^2+0.2781*('Used data'!U193-80)-0.2343)/80,1.4)))</f>
        <v/>
      </c>
      <c r="AC193" s="6"/>
      <c r="AD193" s="7" t="str">
        <f>IF('Used data'!I193="No","",EXP(-10.0958)*POWER(H193,0.8138))</f>
        <v/>
      </c>
      <c r="AE193" s="7" t="str">
        <f>IF('Used data'!I193="No","",EXP(-9.9896)*POWER(H193,0.8381))</f>
        <v/>
      </c>
      <c r="AF193" s="7" t="str">
        <f>IF('Used data'!I193="No","",EXP(-12.5826)*POWER(H193,1.148))</f>
        <v/>
      </c>
      <c r="AG193" s="7" t="str">
        <f>IF('Used data'!I193="No","",EXP(-11.3408)*POWER(H193,0.7373))</f>
        <v/>
      </c>
      <c r="AH193" s="7" t="str">
        <f>IF('Used data'!I193="No","",EXP(-10.8985)*POWER(H193,0.841))</f>
        <v/>
      </c>
      <c r="AI193" s="7" t="str">
        <f>IF('Used data'!I193="No","",EXP(-12.4273)*POWER(H193,1.0197))</f>
        <v/>
      </c>
      <c r="AJ193" s="9" t="str">
        <f>IF('Used data'!I193="No","",SUM(AD193:AE193)*740934+AG193*29492829+AH193*4654307+AI193*608667)</f>
        <v/>
      </c>
    </row>
    <row r="194" spans="1:36" x14ac:dyDescent="0.3">
      <c r="A194" s="4" t="str">
        <f>IF('Input data'!A200="","",'Input data'!A200)</f>
        <v/>
      </c>
      <c r="B194" s="4" t="str">
        <f>IF('Input data'!B200="","",'Input data'!B200)</f>
        <v/>
      </c>
      <c r="C194" s="4" t="str">
        <f>IF('Input data'!C200="","",'Input data'!C200)</f>
        <v/>
      </c>
      <c r="D194" s="4" t="str">
        <f>IF('Input data'!D200="","",'Input data'!D200)</f>
        <v/>
      </c>
      <c r="E194" s="4" t="str">
        <f>IF('Input data'!E200="","",'Input data'!E200)</f>
        <v/>
      </c>
      <c r="F194" s="4" t="str">
        <f>IF('Input data'!F200="","",'Input data'!F200)</f>
        <v/>
      </c>
      <c r="G194" s="20" t="str">
        <f>IF('Input data'!G200=0,"",'Input data'!G200)</f>
        <v/>
      </c>
      <c r="H194" s="9" t="str">
        <f>IF('Input data'!H200="","",'Input data'!H200)</f>
        <v/>
      </c>
      <c r="I194" s="6" t="str">
        <f>IF('Used data'!I194="No","",IF('Used data'!L194&lt;10,1.1-'Used data'!L194*0.01,IF('Used data'!L194&lt;120,POWER(1.003,'Used data'!L194)/POWER(1.003,10),1.4)))</f>
        <v/>
      </c>
      <c r="J194" s="6" t="str">
        <f>IF('Used data'!I194="No","",IF('Used data'!M194&gt;9,1.41,IF('Used data'!M194&lt;2,0.96+'Used data'!M194*0.02,POWER(1.05,'Used data'!M194)/POWER(1.05,2))))</f>
        <v/>
      </c>
      <c r="K194" s="6" t="str">
        <f>IF('Used data'!I194="No","",IF('Used data'!M194&gt;9,1.15,IF('Used data'!M194&lt;2,0.98+'Used data'!M194*0.01,POWER(1.02,'Used data'!M194)/POWER(1.02,2))))</f>
        <v/>
      </c>
      <c r="L194" s="6" t="str">
        <f>IF('Used data'!I194="No","",IF('Used data'!N194="Partly",0.9,IF('Used data'!N194="Yes",0.75,1)))</f>
        <v/>
      </c>
      <c r="M194" s="6" t="str">
        <f>IF('Used data'!I194="No","",IF('Used data'!N194="Partly",0.97,IF('Used data'!N194="Yes",0.95,1)))</f>
        <v/>
      </c>
      <c r="N194" s="6" t="str">
        <f>IF('Used data'!I194="No","",IF('Used data'!O194&gt;4.25,1.06,IF('Used data'!O194&lt;3.75,1.84-'Used data'!O194*0.24,0.04+'Used data'!O194*0.24)))</f>
        <v/>
      </c>
      <c r="O194" s="6" t="str">
        <f>IF('Used data'!I194="No","",IF('Used data'!P194&gt;1.99,0.81,IF('Used data'!P194&lt;0.2,1.12,1.05-'Used data'!P194*0.1)))</f>
        <v/>
      </c>
      <c r="P194" s="6" t="str">
        <f>IF('Used data'!I194="No","",IF('Used data'!Q194&gt;3,0.96,IF('Used data'!Q194&lt;2,1.12-0.06*'Used data'!Q194,1.08-0.04*'Used data'!Q194)))</f>
        <v/>
      </c>
      <c r="Q194" s="6" t="str">
        <f>IF('Used data'!I194="No","",IF('Used data'!R194="Yes",0.91,1))</f>
        <v/>
      </c>
      <c r="R194" s="6" t="str">
        <f>IF('Used data'!I194="No","",IF('Used data'!R194="Yes",0.96,1))</f>
        <v/>
      </c>
      <c r="S194" s="6" t="str">
        <f>IF('Used data'!I194="No","",IF('Used data'!R194="Yes",0.82,1))</f>
        <v/>
      </c>
      <c r="T194" s="6" t="str">
        <f>IF('Used data'!I194="No","",IF('Used data'!R194="Yes",0.9,1))</f>
        <v/>
      </c>
      <c r="U194" s="6" t="str">
        <f>IF('Used data'!I194="No","",IF('Used data'!R194="Yes",0.93,1))</f>
        <v/>
      </c>
      <c r="V194" s="6" t="str">
        <f>IF('Used data'!I194="No","",IF('Used data'!S194="Yes",0.85,1))</f>
        <v/>
      </c>
      <c r="W194" s="6" t="str">
        <f>IF('Used data'!I194="No","",IF('Used data'!T194&gt;5,1.4,1+0.08*'Used data'!T194))</f>
        <v/>
      </c>
      <c r="X194" s="6" t="str">
        <f>IF('Used data'!I194="No","",IF('Used data'!U194=80,1,POWER((80-0.0058*('Used data'!U194-80)^2+0.2781*('Used data'!U194-80)-0.2343)/80,1.6)))</f>
        <v/>
      </c>
      <c r="Y194" s="6" t="str">
        <f>IF('Used data'!I194="No","",IF('Used data'!U194=80,1,POWER((80-0.0058*('Used data'!U194-80)^2+0.2781*('Used data'!U194-80)-0.2343)/80,1.5)))</f>
        <v/>
      </c>
      <c r="Z194" s="6" t="str">
        <f>IF('Used data'!I194="No","",IF('Used data'!U194=80,1,POWER((80-0.0058*('Used data'!U194-80)^2+0.2781*('Used data'!U194-80)-0.2343)/80,4.6)))</f>
        <v/>
      </c>
      <c r="AA194" s="6" t="str">
        <f>IF('Used data'!I194="No","",IF('Used data'!U194=80,1,POWER((80-0.0058*('Used data'!U194-80)^2+0.2781*('Used data'!U194-80)-0.2343)/80,3.5)))</f>
        <v/>
      </c>
      <c r="AB194" s="6" t="str">
        <f>IF('Used data'!I194="No","",IF('Used data'!U194=80,1,POWER((80-0.0058*('Used data'!U194-80)^2+0.2781*('Used data'!U194-80)-0.2343)/80,1.4)))</f>
        <v/>
      </c>
      <c r="AC194" s="6"/>
      <c r="AD194" s="7" t="str">
        <f>IF('Used data'!I194="No","",EXP(-10.0958)*POWER(H194,0.8138))</f>
        <v/>
      </c>
      <c r="AE194" s="7" t="str">
        <f>IF('Used data'!I194="No","",EXP(-9.9896)*POWER(H194,0.8381))</f>
        <v/>
      </c>
      <c r="AF194" s="7" t="str">
        <f>IF('Used data'!I194="No","",EXP(-12.5826)*POWER(H194,1.148))</f>
        <v/>
      </c>
      <c r="AG194" s="7" t="str">
        <f>IF('Used data'!I194="No","",EXP(-11.3408)*POWER(H194,0.7373))</f>
        <v/>
      </c>
      <c r="AH194" s="7" t="str">
        <f>IF('Used data'!I194="No","",EXP(-10.8985)*POWER(H194,0.841))</f>
        <v/>
      </c>
      <c r="AI194" s="7" t="str">
        <f>IF('Used data'!I194="No","",EXP(-12.4273)*POWER(H194,1.0197))</f>
        <v/>
      </c>
      <c r="AJ194" s="9" t="str">
        <f>IF('Used data'!I194="No","",SUM(AD194:AE194)*740934+AG194*29492829+AH194*4654307+AI194*608667)</f>
        <v/>
      </c>
    </row>
    <row r="195" spans="1:36" x14ac:dyDescent="0.3">
      <c r="A195" s="4" t="str">
        <f>IF('Input data'!A201="","",'Input data'!A201)</f>
        <v/>
      </c>
      <c r="B195" s="4" t="str">
        <f>IF('Input data'!B201="","",'Input data'!B201)</f>
        <v/>
      </c>
      <c r="C195" s="4" t="str">
        <f>IF('Input data'!C201="","",'Input data'!C201)</f>
        <v/>
      </c>
      <c r="D195" s="4" t="str">
        <f>IF('Input data'!D201="","",'Input data'!D201)</f>
        <v/>
      </c>
      <c r="E195" s="4" t="str">
        <f>IF('Input data'!E201="","",'Input data'!E201)</f>
        <v/>
      </c>
      <c r="F195" s="4" t="str">
        <f>IF('Input data'!F201="","",'Input data'!F201)</f>
        <v/>
      </c>
      <c r="G195" s="20" t="str">
        <f>IF('Input data'!G201=0,"",'Input data'!G201)</f>
        <v/>
      </c>
      <c r="H195" s="9" t="str">
        <f>IF('Input data'!H201="","",'Input data'!H201)</f>
        <v/>
      </c>
      <c r="I195" s="6" t="str">
        <f>IF('Used data'!I195="No","",IF('Used data'!L195&lt;10,1.1-'Used data'!L195*0.01,IF('Used data'!L195&lt;120,POWER(1.003,'Used data'!L195)/POWER(1.003,10),1.4)))</f>
        <v/>
      </c>
      <c r="J195" s="6" t="str">
        <f>IF('Used data'!I195="No","",IF('Used data'!M195&gt;9,1.41,IF('Used data'!M195&lt;2,0.96+'Used data'!M195*0.02,POWER(1.05,'Used data'!M195)/POWER(1.05,2))))</f>
        <v/>
      </c>
      <c r="K195" s="6" t="str">
        <f>IF('Used data'!I195="No","",IF('Used data'!M195&gt;9,1.15,IF('Used data'!M195&lt;2,0.98+'Used data'!M195*0.01,POWER(1.02,'Used data'!M195)/POWER(1.02,2))))</f>
        <v/>
      </c>
      <c r="L195" s="6" t="str">
        <f>IF('Used data'!I195="No","",IF('Used data'!N195="Partly",0.9,IF('Used data'!N195="Yes",0.75,1)))</f>
        <v/>
      </c>
      <c r="M195" s="6" t="str">
        <f>IF('Used data'!I195="No","",IF('Used data'!N195="Partly",0.97,IF('Used data'!N195="Yes",0.95,1)))</f>
        <v/>
      </c>
      <c r="N195" s="6" t="str">
        <f>IF('Used data'!I195="No","",IF('Used data'!O195&gt;4.25,1.06,IF('Used data'!O195&lt;3.75,1.84-'Used data'!O195*0.24,0.04+'Used data'!O195*0.24)))</f>
        <v/>
      </c>
      <c r="O195" s="6" t="str">
        <f>IF('Used data'!I195="No","",IF('Used data'!P195&gt;1.99,0.81,IF('Used data'!P195&lt;0.2,1.12,1.05-'Used data'!P195*0.1)))</f>
        <v/>
      </c>
      <c r="P195" s="6" t="str">
        <f>IF('Used data'!I195="No","",IF('Used data'!Q195&gt;3,0.96,IF('Used data'!Q195&lt;2,1.12-0.06*'Used data'!Q195,1.08-0.04*'Used data'!Q195)))</f>
        <v/>
      </c>
      <c r="Q195" s="6" t="str">
        <f>IF('Used data'!I195="No","",IF('Used data'!R195="Yes",0.91,1))</f>
        <v/>
      </c>
      <c r="R195" s="6" t="str">
        <f>IF('Used data'!I195="No","",IF('Used data'!R195="Yes",0.96,1))</f>
        <v/>
      </c>
      <c r="S195" s="6" t="str">
        <f>IF('Used data'!I195="No","",IF('Used data'!R195="Yes",0.82,1))</f>
        <v/>
      </c>
      <c r="T195" s="6" t="str">
        <f>IF('Used data'!I195="No","",IF('Used data'!R195="Yes",0.9,1))</f>
        <v/>
      </c>
      <c r="U195" s="6" t="str">
        <f>IF('Used data'!I195="No","",IF('Used data'!R195="Yes",0.93,1))</f>
        <v/>
      </c>
      <c r="V195" s="6" t="str">
        <f>IF('Used data'!I195="No","",IF('Used data'!S195="Yes",0.85,1))</f>
        <v/>
      </c>
      <c r="W195" s="6" t="str">
        <f>IF('Used data'!I195="No","",IF('Used data'!T195&gt;5,1.4,1+0.08*'Used data'!T195))</f>
        <v/>
      </c>
      <c r="X195" s="6" t="str">
        <f>IF('Used data'!I195="No","",IF('Used data'!U195=80,1,POWER((80-0.0058*('Used data'!U195-80)^2+0.2781*('Used data'!U195-80)-0.2343)/80,1.6)))</f>
        <v/>
      </c>
      <c r="Y195" s="6" t="str">
        <f>IF('Used data'!I195="No","",IF('Used data'!U195=80,1,POWER((80-0.0058*('Used data'!U195-80)^2+0.2781*('Used data'!U195-80)-0.2343)/80,1.5)))</f>
        <v/>
      </c>
      <c r="Z195" s="6" t="str">
        <f>IF('Used data'!I195="No","",IF('Used data'!U195=80,1,POWER((80-0.0058*('Used data'!U195-80)^2+0.2781*('Used data'!U195-80)-0.2343)/80,4.6)))</f>
        <v/>
      </c>
      <c r="AA195" s="6" t="str">
        <f>IF('Used data'!I195="No","",IF('Used data'!U195=80,1,POWER((80-0.0058*('Used data'!U195-80)^2+0.2781*('Used data'!U195-80)-0.2343)/80,3.5)))</f>
        <v/>
      </c>
      <c r="AB195" s="6" t="str">
        <f>IF('Used data'!I195="No","",IF('Used data'!U195=80,1,POWER((80-0.0058*('Used data'!U195-80)^2+0.2781*('Used data'!U195-80)-0.2343)/80,1.4)))</f>
        <v/>
      </c>
      <c r="AC195" s="6"/>
      <c r="AD195" s="7" t="str">
        <f>IF('Used data'!I195="No","",EXP(-10.0958)*POWER(H195,0.8138))</f>
        <v/>
      </c>
      <c r="AE195" s="7" t="str">
        <f>IF('Used data'!I195="No","",EXP(-9.9896)*POWER(H195,0.8381))</f>
        <v/>
      </c>
      <c r="AF195" s="7" t="str">
        <f>IF('Used data'!I195="No","",EXP(-12.5826)*POWER(H195,1.148))</f>
        <v/>
      </c>
      <c r="AG195" s="7" t="str">
        <f>IF('Used data'!I195="No","",EXP(-11.3408)*POWER(H195,0.7373))</f>
        <v/>
      </c>
      <c r="AH195" s="7" t="str">
        <f>IF('Used data'!I195="No","",EXP(-10.8985)*POWER(H195,0.841))</f>
        <v/>
      </c>
      <c r="AI195" s="7" t="str">
        <f>IF('Used data'!I195="No","",EXP(-12.4273)*POWER(H195,1.0197))</f>
        <v/>
      </c>
      <c r="AJ195" s="9" t="str">
        <f>IF('Used data'!I195="No","",SUM(AD195:AE195)*740934+AG195*29492829+AH195*4654307+AI195*608667)</f>
        <v/>
      </c>
    </row>
    <row r="196" spans="1:36" x14ac:dyDescent="0.3">
      <c r="A196" s="4" t="str">
        <f>IF('Input data'!A202="","",'Input data'!A202)</f>
        <v/>
      </c>
      <c r="B196" s="4" t="str">
        <f>IF('Input data'!B202="","",'Input data'!B202)</f>
        <v/>
      </c>
      <c r="C196" s="4" t="str">
        <f>IF('Input data'!C202="","",'Input data'!C202)</f>
        <v/>
      </c>
      <c r="D196" s="4" t="str">
        <f>IF('Input data'!D202="","",'Input data'!D202)</f>
        <v/>
      </c>
      <c r="E196" s="4" t="str">
        <f>IF('Input data'!E202="","",'Input data'!E202)</f>
        <v/>
      </c>
      <c r="F196" s="4" t="str">
        <f>IF('Input data'!F202="","",'Input data'!F202)</f>
        <v/>
      </c>
      <c r="G196" s="20" t="str">
        <f>IF('Input data'!G202=0,"",'Input data'!G202)</f>
        <v/>
      </c>
      <c r="H196" s="9" t="str">
        <f>IF('Input data'!H202="","",'Input data'!H202)</f>
        <v/>
      </c>
      <c r="I196" s="6" t="str">
        <f>IF('Used data'!I196="No","",IF('Used data'!L196&lt;10,1.1-'Used data'!L196*0.01,IF('Used data'!L196&lt;120,POWER(1.003,'Used data'!L196)/POWER(1.003,10),1.4)))</f>
        <v/>
      </c>
      <c r="J196" s="6" t="str">
        <f>IF('Used data'!I196="No","",IF('Used data'!M196&gt;9,1.41,IF('Used data'!M196&lt;2,0.96+'Used data'!M196*0.02,POWER(1.05,'Used data'!M196)/POWER(1.05,2))))</f>
        <v/>
      </c>
      <c r="K196" s="6" t="str">
        <f>IF('Used data'!I196="No","",IF('Used data'!M196&gt;9,1.15,IF('Used data'!M196&lt;2,0.98+'Used data'!M196*0.01,POWER(1.02,'Used data'!M196)/POWER(1.02,2))))</f>
        <v/>
      </c>
      <c r="L196" s="6" t="str">
        <f>IF('Used data'!I196="No","",IF('Used data'!N196="Partly",0.9,IF('Used data'!N196="Yes",0.75,1)))</f>
        <v/>
      </c>
      <c r="M196" s="6" t="str">
        <f>IF('Used data'!I196="No","",IF('Used data'!N196="Partly",0.97,IF('Used data'!N196="Yes",0.95,1)))</f>
        <v/>
      </c>
      <c r="N196" s="6" t="str">
        <f>IF('Used data'!I196="No","",IF('Used data'!O196&gt;4.25,1.06,IF('Used data'!O196&lt;3.75,1.84-'Used data'!O196*0.24,0.04+'Used data'!O196*0.24)))</f>
        <v/>
      </c>
      <c r="O196" s="6" t="str">
        <f>IF('Used data'!I196="No","",IF('Used data'!P196&gt;1.99,0.81,IF('Used data'!P196&lt;0.2,1.12,1.05-'Used data'!P196*0.1)))</f>
        <v/>
      </c>
      <c r="P196" s="6" t="str">
        <f>IF('Used data'!I196="No","",IF('Used data'!Q196&gt;3,0.96,IF('Used data'!Q196&lt;2,1.12-0.06*'Used data'!Q196,1.08-0.04*'Used data'!Q196)))</f>
        <v/>
      </c>
      <c r="Q196" s="6" t="str">
        <f>IF('Used data'!I196="No","",IF('Used data'!R196="Yes",0.91,1))</f>
        <v/>
      </c>
      <c r="R196" s="6" t="str">
        <f>IF('Used data'!I196="No","",IF('Used data'!R196="Yes",0.96,1))</f>
        <v/>
      </c>
      <c r="S196" s="6" t="str">
        <f>IF('Used data'!I196="No","",IF('Used data'!R196="Yes",0.82,1))</f>
        <v/>
      </c>
      <c r="T196" s="6" t="str">
        <f>IF('Used data'!I196="No","",IF('Used data'!R196="Yes",0.9,1))</f>
        <v/>
      </c>
      <c r="U196" s="6" t="str">
        <f>IF('Used data'!I196="No","",IF('Used data'!R196="Yes",0.93,1))</f>
        <v/>
      </c>
      <c r="V196" s="6" t="str">
        <f>IF('Used data'!I196="No","",IF('Used data'!S196="Yes",0.85,1))</f>
        <v/>
      </c>
      <c r="W196" s="6" t="str">
        <f>IF('Used data'!I196="No","",IF('Used data'!T196&gt;5,1.4,1+0.08*'Used data'!T196))</f>
        <v/>
      </c>
      <c r="X196" s="6" t="str">
        <f>IF('Used data'!I196="No","",IF('Used data'!U196=80,1,POWER((80-0.0058*('Used data'!U196-80)^2+0.2781*('Used data'!U196-80)-0.2343)/80,1.6)))</f>
        <v/>
      </c>
      <c r="Y196" s="6" t="str">
        <f>IF('Used data'!I196="No","",IF('Used data'!U196=80,1,POWER((80-0.0058*('Used data'!U196-80)^2+0.2781*('Used data'!U196-80)-0.2343)/80,1.5)))</f>
        <v/>
      </c>
      <c r="Z196" s="6" t="str">
        <f>IF('Used data'!I196="No","",IF('Used data'!U196=80,1,POWER((80-0.0058*('Used data'!U196-80)^2+0.2781*('Used data'!U196-80)-0.2343)/80,4.6)))</f>
        <v/>
      </c>
      <c r="AA196" s="6" t="str">
        <f>IF('Used data'!I196="No","",IF('Used data'!U196=80,1,POWER((80-0.0058*('Used data'!U196-80)^2+0.2781*('Used data'!U196-80)-0.2343)/80,3.5)))</f>
        <v/>
      </c>
      <c r="AB196" s="6" t="str">
        <f>IF('Used data'!I196="No","",IF('Used data'!U196=80,1,POWER((80-0.0058*('Used data'!U196-80)^2+0.2781*('Used data'!U196-80)-0.2343)/80,1.4)))</f>
        <v/>
      </c>
      <c r="AC196" s="6"/>
      <c r="AD196" s="7" t="str">
        <f>IF('Used data'!I196="No","",EXP(-10.0958)*POWER(H196,0.8138))</f>
        <v/>
      </c>
      <c r="AE196" s="7" t="str">
        <f>IF('Used data'!I196="No","",EXP(-9.9896)*POWER(H196,0.8381))</f>
        <v/>
      </c>
      <c r="AF196" s="7" t="str">
        <f>IF('Used data'!I196="No","",EXP(-12.5826)*POWER(H196,1.148))</f>
        <v/>
      </c>
      <c r="AG196" s="7" t="str">
        <f>IF('Used data'!I196="No","",EXP(-11.3408)*POWER(H196,0.7373))</f>
        <v/>
      </c>
      <c r="AH196" s="7" t="str">
        <f>IF('Used data'!I196="No","",EXP(-10.8985)*POWER(H196,0.841))</f>
        <v/>
      </c>
      <c r="AI196" s="7" t="str">
        <f>IF('Used data'!I196="No","",EXP(-12.4273)*POWER(H196,1.0197))</f>
        <v/>
      </c>
      <c r="AJ196" s="9" t="str">
        <f>IF('Used data'!I196="No","",SUM(AD196:AE196)*740934+AG196*29492829+AH196*4654307+AI196*608667)</f>
        <v/>
      </c>
    </row>
    <row r="197" spans="1:36" x14ac:dyDescent="0.3">
      <c r="A197" s="4" t="str">
        <f>IF('Input data'!A203="","",'Input data'!A203)</f>
        <v/>
      </c>
      <c r="B197" s="4" t="str">
        <f>IF('Input data'!B203="","",'Input data'!B203)</f>
        <v/>
      </c>
      <c r="C197" s="4" t="str">
        <f>IF('Input data'!C203="","",'Input data'!C203)</f>
        <v/>
      </c>
      <c r="D197" s="4" t="str">
        <f>IF('Input data'!D203="","",'Input data'!D203)</f>
        <v/>
      </c>
      <c r="E197" s="4" t="str">
        <f>IF('Input data'!E203="","",'Input data'!E203)</f>
        <v/>
      </c>
      <c r="F197" s="4" t="str">
        <f>IF('Input data'!F203="","",'Input data'!F203)</f>
        <v/>
      </c>
      <c r="G197" s="20" t="str">
        <f>IF('Input data'!G203=0,"",'Input data'!G203)</f>
        <v/>
      </c>
      <c r="H197" s="9" t="str">
        <f>IF('Input data'!H203="","",'Input data'!H203)</f>
        <v/>
      </c>
      <c r="I197" s="6" t="str">
        <f>IF('Used data'!I197="No","",IF('Used data'!L197&lt;10,1.1-'Used data'!L197*0.01,IF('Used data'!L197&lt;120,POWER(1.003,'Used data'!L197)/POWER(1.003,10),1.4)))</f>
        <v/>
      </c>
      <c r="J197" s="6" t="str">
        <f>IF('Used data'!I197="No","",IF('Used data'!M197&gt;9,1.41,IF('Used data'!M197&lt;2,0.96+'Used data'!M197*0.02,POWER(1.05,'Used data'!M197)/POWER(1.05,2))))</f>
        <v/>
      </c>
      <c r="K197" s="6" t="str">
        <f>IF('Used data'!I197="No","",IF('Used data'!M197&gt;9,1.15,IF('Used data'!M197&lt;2,0.98+'Used data'!M197*0.01,POWER(1.02,'Used data'!M197)/POWER(1.02,2))))</f>
        <v/>
      </c>
      <c r="L197" s="6" t="str">
        <f>IF('Used data'!I197="No","",IF('Used data'!N197="Partly",0.9,IF('Used data'!N197="Yes",0.75,1)))</f>
        <v/>
      </c>
      <c r="M197" s="6" t="str">
        <f>IF('Used data'!I197="No","",IF('Used data'!N197="Partly",0.97,IF('Used data'!N197="Yes",0.95,1)))</f>
        <v/>
      </c>
      <c r="N197" s="6" t="str">
        <f>IF('Used data'!I197="No","",IF('Used data'!O197&gt;4.25,1.06,IF('Used data'!O197&lt;3.75,1.84-'Used data'!O197*0.24,0.04+'Used data'!O197*0.24)))</f>
        <v/>
      </c>
      <c r="O197" s="6" t="str">
        <f>IF('Used data'!I197="No","",IF('Used data'!P197&gt;1.99,0.81,IF('Used data'!P197&lt;0.2,1.12,1.05-'Used data'!P197*0.1)))</f>
        <v/>
      </c>
      <c r="P197" s="6" t="str">
        <f>IF('Used data'!I197="No","",IF('Used data'!Q197&gt;3,0.96,IF('Used data'!Q197&lt;2,1.12-0.06*'Used data'!Q197,1.08-0.04*'Used data'!Q197)))</f>
        <v/>
      </c>
      <c r="Q197" s="6" t="str">
        <f>IF('Used data'!I197="No","",IF('Used data'!R197="Yes",0.91,1))</f>
        <v/>
      </c>
      <c r="R197" s="6" t="str">
        <f>IF('Used data'!I197="No","",IF('Used data'!R197="Yes",0.96,1))</f>
        <v/>
      </c>
      <c r="S197" s="6" t="str">
        <f>IF('Used data'!I197="No","",IF('Used data'!R197="Yes",0.82,1))</f>
        <v/>
      </c>
      <c r="T197" s="6" t="str">
        <f>IF('Used data'!I197="No","",IF('Used data'!R197="Yes",0.9,1))</f>
        <v/>
      </c>
      <c r="U197" s="6" t="str">
        <f>IF('Used data'!I197="No","",IF('Used data'!R197="Yes",0.93,1))</f>
        <v/>
      </c>
      <c r="V197" s="6" t="str">
        <f>IF('Used data'!I197="No","",IF('Used data'!S197="Yes",0.85,1))</f>
        <v/>
      </c>
      <c r="W197" s="6" t="str">
        <f>IF('Used data'!I197="No","",IF('Used data'!T197&gt;5,1.4,1+0.08*'Used data'!T197))</f>
        <v/>
      </c>
      <c r="X197" s="6" t="str">
        <f>IF('Used data'!I197="No","",IF('Used data'!U197=80,1,POWER((80-0.0058*('Used data'!U197-80)^2+0.2781*('Used data'!U197-80)-0.2343)/80,1.6)))</f>
        <v/>
      </c>
      <c r="Y197" s="6" t="str">
        <f>IF('Used data'!I197="No","",IF('Used data'!U197=80,1,POWER((80-0.0058*('Used data'!U197-80)^2+0.2781*('Used data'!U197-80)-0.2343)/80,1.5)))</f>
        <v/>
      </c>
      <c r="Z197" s="6" t="str">
        <f>IF('Used data'!I197="No","",IF('Used data'!U197=80,1,POWER((80-0.0058*('Used data'!U197-80)^2+0.2781*('Used data'!U197-80)-0.2343)/80,4.6)))</f>
        <v/>
      </c>
      <c r="AA197" s="6" t="str">
        <f>IF('Used data'!I197="No","",IF('Used data'!U197=80,1,POWER((80-0.0058*('Used data'!U197-80)^2+0.2781*('Used data'!U197-80)-0.2343)/80,3.5)))</f>
        <v/>
      </c>
      <c r="AB197" s="6" t="str">
        <f>IF('Used data'!I197="No","",IF('Used data'!U197=80,1,POWER((80-0.0058*('Used data'!U197-80)^2+0.2781*('Used data'!U197-80)-0.2343)/80,1.4)))</f>
        <v/>
      </c>
      <c r="AC197" s="6"/>
      <c r="AD197" s="7" t="str">
        <f>IF('Used data'!I197="No","",EXP(-10.0958)*POWER(H197,0.8138))</f>
        <v/>
      </c>
      <c r="AE197" s="7" t="str">
        <f>IF('Used data'!I197="No","",EXP(-9.9896)*POWER(H197,0.8381))</f>
        <v/>
      </c>
      <c r="AF197" s="7" t="str">
        <f>IF('Used data'!I197="No","",EXP(-12.5826)*POWER(H197,1.148))</f>
        <v/>
      </c>
      <c r="AG197" s="7" t="str">
        <f>IF('Used data'!I197="No","",EXP(-11.3408)*POWER(H197,0.7373))</f>
        <v/>
      </c>
      <c r="AH197" s="7" t="str">
        <f>IF('Used data'!I197="No","",EXP(-10.8985)*POWER(H197,0.841))</f>
        <v/>
      </c>
      <c r="AI197" s="7" t="str">
        <f>IF('Used data'!I197="No","",EXP(-12.4273)*POWER(H197,1.0197))</f>
        <v/>
      </c>
      <c r="AJ197" s="9" t="str">
        <f>IF('Used data'!I197="No","",SUM(AD197:AE197)*740934+AG197*29492829+AH197*4654307+AI197*608667)</f>
        <v/>
      </c>
    </row>
    <row r="198" spans="1:36" x14ac:dyDescent="0.3">
      <c r="A198" s="4" t="str">
        <f>IF('Input data'!A204="","",'Input data'!A204)</f>
        <v/>
      </c>
      <c r="B198" s="4" t="str">
        <f>IF('Input data'!B204="","",'Input data'!B204)</f>
        <v/>
      </c>
      <c r="C198" s="4" t="str">
        <f>IF('Input data'!C204="","",'Input data'!C204)</f>
        <v/>
      </c>
      <c r="D198" s="4" t="str">
        <f>IF('Input data'!D204="","",'Input data'!D204)</f>
        <v/>
      </c>
      <c r="E198" s="4" t="str">
        <f>IF('Input data'!E204="","",'Input data'!E204)</f>
        <v/>
      </c>
      <c r="F198" s="4" t="str">
        <f>IF('Input data'!F204="","",'Input data'!F204)</f>
        <v/>
      </c>
      <c r="G198" s="20" t="str">
        <f>IF('Input data'!G204=0,"",'Input data'!G204)</f>
        <v/>
      </c>
      <c r="H198" s="9" t="str">
        <f>IF('Input data'!H204="","",'Input data'!H204)</f>
        <v/>
      </c>
      <c r="I198" s="6" t="str">
        <f>IF('Used data'!I198="No","",IF('Used data'!L198&lt;10,1.1-'Used data'!L198*0.01,IF('Used data'!L198&lt;120,POWER(1.003,'Used data'!L198)/POWER(1.003,10),1.4)))</f>
        <v/>
      </c>
      <c r="J198" s="6" t="str">
        <f>IF('Used data'!I198="No","",IF('Used data'!M198&gt;9,1.41,IF('Used data'!M198&lt;2,0.96+'Used data'!M198*0.02,POWER(1.05,'Used data'!M198)/POWER(1.05,2))))</f>
        <v/>
      </c>
      <c r="K198" s="6" t="str">
        <f>IF('Used data'!I198="No","",IF('Used data'!M198&gt;9,1.15,IF('Used data'!M198&lt;2,0.98+'Used data'!M198*0.01,POWER(1.02,'Used data'!M198)/POWER(1.02,2))))</f>
        <v/>
      </c>
      <c r="L198" s="6" t="str">
        <f>IF('Used data'!I198="No","",IF('Used data'!N198="Partly",0.9,IF('Used data'!N198="Yes",0.75,1)))</f>
        <v/>
      </c>
      <c r="M198" s="6" t="str">
        <f>IF('Used data'!I198="No","",IF('Used data'!N198="Partly",0.97,IF('Used data'!N198="Yes",0.95,1)))</f>
        <v/>
      </c>
      <c r="N198" s="6" t="str">
        <f>IF('Used data'!I198="No","",IF('Used data'!O198&gt;4.25,1.06,IF('Used data'!O198&lt;3.75,1.84-'Used data'!O198*0.24,0.04+'Used data'!O198*0.24)))</f>
        <v/>
      </c>
      <c r="O198" s="6" t="str">
        <f>IF('Used data'!I198="No","",IF('Used data'!P198&gt;1.99,0.81,IF('Used data'!P198&lt;0.2,1.12,1.05-'Used data'!P198*0.1)))</f>
        <v/>
      </c>
      <c r="P198" s="6" t="str">
        <f>IF('Used data'!I198="No","",IF('Used data'!Q198&gt;3,0.96,IF('Used data'!Q198&lt;2,1.12-0.06*'Used data'!Q198,1.08-0.04*'Used data'!Q198)))</f>
        <v/>
      </c>
      <c r="Q198" s="6" t="str">
        <f>IF('Used data'!I198="No","",IF('Used data'!R198="Yes",0.91,1))</f>
        <v/>
      </c>
      <c r="R198" s="6" t="str">
        <f>IF('Used data'!I198="No","",IF('Used data'!R198="Yes",0.96,1))</f>
        <v/>
      </c>
      <c r="S198" s="6" t="str">
        <f>IF('Used data'!I198="No","",IF('Used data'!R198="Yes",0.82,1))</f>
        <v/>
      </c>
      <c r="T198" s="6" t="str">
        <f>IF('Used data'!I198="No","",IF('Used data'!R198="Yes",0.9,1))</f>
        <v/>
      </c>
      <c r="U198" s="6" t="str">
        <f>IF('Used data'!I198="No","",IF('Used data'!R198="Yes",0.93,1))</f>
        <v/>
      </c>
      <c r="V198" s="6" t="str">
        <f>IF('Used data'!I198="No","",IF('Used data'!S198="Yes",0.85,1))</f>
        <v/>
      </c>
      <c r="W198" s="6" t="str">
        <f>IF('Used data'!I198="No","",IF('Used data'!T198&gt;5,1.4,1+0.08*'Used data'!T198))</f>
        <v/>
      </c>
      <c r="X198" s="6" t="str">
        <f>IF('Used data'!I198="No","",IF('Used data'!U198=80,1,POWER((80-0.0058*('Used data'!U198-80)^2+0.2781*('Used data'!U198-80)-0.2343)/80,1.6)))</f>
        <v/>
      </c>
      <c r="Y198" s="6" t="str">
        <f>IF('Used data'!I198="No","",IF('Used data'!U198=80,1,POWER((80-0.0058*('Used data'!U198-80)^2+0.2781*('Used data'!U198-80)-0.2343)/80,1.5)))</f>
        <v/>
      </c>
      <c r="Z198" s="6" t="str">
        <f>IF('Used data'!I198="No","",IF('Used data'!U198=80,1,POWER((80-0.0058*('Used data'!U198-80)^2+0.2781*('Used data'!U198-80)-0.2343)/80,4.6)))</f>
        <v/>
      </c>
      <c r="AA198" s="6" t="str">
        <f>IF('Used data'!I198="No","",IF('Used data'!U198=80,1,POWER((80-0.0058*('Used data'!U198-80)^2+0.2781*('Used data'!U198-80)-0.2343)/80,3.5)))</f>
        <v/>
      </c>
      <c r="AB198" s="6" t="str">
        <f>IF('Used data'!I198="No","",IF('Used data'!U198=80,1,POWER((80-0.0058*('Used data'!U198-80)^2+0.2781*('Used data'!U198-80)-0.2343)/80,1.4)))</f>
        <v/>
      </c>
      <c r="AC198" s="6"/>
      <c r="AD198" s="7" t="str">
        <f>IF('Used data'!I198="No","",EXP(-10.0958)*POWER(H198,0.8138))</f>
        <v/>
      </c>
      <c r="AE198" s="7" t="str">
        <f>IF('Used data'!I198="No","",EXP(-9.9896)*POWER(H198,0.8381))</f>
        <v/>
      </c>
      <c r="AF198" s="7" t="str">
        <f>IF('Used data'!I198="No","",EXP(-12.5826)*POWER(H198,1.148))</f>
        <v/>
      </c>
      <c r="AG198" s="7" t="str">
        <f>IF('Used data'!I198="No","",EXP(-11.3408)*POWER(H198,0.7373))</f>
        <v/>
      </c>
      <c r="AH198" s="7" t="str">
        <f>IF('Used data'!I198="No","",EXP(-10.8985)*POWER(H198,0.841))</f>
        <v/>
      </c>
      <c r="AI198" s="7" t="str">
        <f>IF('Used data'!I198="No","",EXP(-12.4273)*POWER(H198,1.0197))</f>
        <v/>
      </c>
      <c r="AJ198" s="9" t="str">
        <f>IF('Used data'!I198="No","",SUM(AD198:AE198)*740934+AG198*29492829+AH198*4654307+AI198*608667)</f>
        <v/>
      </c>
    </row>
    <row r="199" spans="1:36" x14ac:dyDescent="0.3">
      <c r="A199" s="4" t="str">
        <f>IF('Input data'!A205="","",'Input data'!A205)</f>
        <v/>
      </c>
      <c r="B199" s="4" t="str">
        <f>IF('Input data'!B205="","",'Input data'!B205)</f>
        <v/>
      </c>
      <c r="C199" s="4" t="str">
        <f>IF('Input data'!C205="","",'Input data'!C205)</f>
        <v/>
      </c>
      <c r="D199" s="4" t="str">
        <f>IF('Input data'!D205="","",'Input data'!D205)</f>
        <v/>
      </c>
      <c r="E199" s="4" t="str">
        <f>IF('Input data'!E205="","",'Input data'!E205)</f>
        <v/>
      </c>
      <c r="F199" s="4" t="str">
        <f>IF('Input data'!F205="","",'Input data'!F205)</f>
        <v/>
      </c>
      <c r="G199" s="20" t="str">
        <f>IF('Input data'!G205=0,"",'Input data'!G205)</f>
        <v/>
      </c>
      <c r="H199" s="9" t="str">
        <f>IF('Input data'!H205="","",'Input data'!H205)</f>
        <v/>
      </c>
      <c r="I199" s="6" t="str">
        <f>IF('Used data'!I199="No","",IF('Used data'!L199&lt;10,1.1-'Used data'!L199*0.01,IF('Used data'!L199&lt;120,POWER(1.003,'Used data'!L199)/POWER(1.003,10),1.4)))</f>
        <v/>
      </c>
      <c r="J199" s="6" t="str">
        <f>IF('Used data'!I199="No","",IF('Used data'!M199&gt;9,1.41,IF('Used data'!M199&lt;2,0.96+'Used data'!M199*0.02,POWER(1.05,'Used data'!M199)/POWER(1.05,2))))</f>
        <v/>
      </c>
      <c r="K199" s="6" t="str">
        <f>IF('Used data'!I199="No","",IF('Used data'!M199&gt;9,1.15,IF('Used data'!M199&lt;2,0.98+'Used data'!M199*0.01,POWER(1.02,'Used data'!M199)/POWER(1.02,2))))</f>
        <v/>
      </c>
      <c r="L199" s="6" t="str">
        <f>IF('Used data'!I199="No","",IF('Used data'!N199="Partly",0.9,IF('Used data'!N199="Yes",0.75,1)))</f>
        <v/>
      </c>
      <c r="M199" s="6" t="str">
        <f>IF('Used data'!I199="No","",IF('Used data'!N199="Partly",0.97,IF('Used data'!N199="Yes",0.95,1)))</f>
        <v/>
      </c>
      <c r="N199" s="6" t="str">
        <f>IF('Used data'!I199="No","",IF('Used data'!O199&gt;4.25,1.06,IF('Used data'!O199&lt;3.75,1.84-'Used data'!O199*0.24,0.04+'Used data'!O199*0.24)))</f>
        <v/>
      </c>
      <c r="O199" s="6" t="str">
        <f>IF('Used data'!I199="No","",IF('Used data'!P199&gt;1.99,0.81,IF('Used data'!P199&lt;0.2,1.12,1.05-'Used data'!P199*0.1)))</f>
        <v/>
      </c>
      <c r="P199" s="6" t="str">
        <f>IF('Used data'!I199="No","",IF('Used data'!Q199&gt;3,0.96,IF('Used data'!Q199&lt;2,1.12-0.06*'Used data'!Q199,1.08-0.04*'Used data'!Q199)))</f>
        <v/>
      </c>
      <c r="Q199" s="6" t="str">
        <f>IF('Used data'!I199="No","",IF('Used data'!R199="Yes",0.91,1))</f>
        <v/>
      </c>
      <c r="R199" s="6" t="str">
        <f>IF('Used data'!I199="No","",IF('Used data'!R199="Yes",0.96,1))</f>
        <v/>
      </c>
      <c r="S199" s="6" t="str">
        <f>IF('Used data'!I199="No","",IF('Used data'!R199="Yes",0.82,1))</f>
        <v/>
      </c>
      <c r="T199" s="6" t="str">
        <f>IF('Used data'!I199="No","",IF('Used data'!R199="Yes",0.9,1))</f>
        <v/>
      </c>
      <c r="U199" s="6" t="str">
        <f>IF('Used data'!I199="No","",IF('Used data'!R199="Yes",0.93,1))</f>
        <v/>
      </c>
      <c r="V199" s="6" t="str">
        <f>IF('Used data'!I199="No","",IF('Used data'!S199="Yes",0.85,1))</f>
        <v/>
      </c>
      <c r="W199" s="6" t="str">
        <f>IF('Used data'!I199="No","",IF('Used data'!T199&gt;5,1.4,1+0.08*'Used data'!T199))</f>
        <v/>
      </c>
      <c r="X199" s="6" t="str">
        <f>IF('Used data'!I199="No","",IF('Used data'!U199=80,1,POWER((80-0.0058*('Used data'!U199-80)^2+0.2781*('Used data'!U199-80)-0.2343)/80,1.6)))</f>
        <v/>
      </c>
      <c r="Y199" s="6" t="str">
        <f>IF('Used data'!I199="No","",IF('Used data'!U199=80,1,POWER((80-0.0058*('Used data'!U199-80)^2+0.2781*('Used data'!U199-80)-0.2343)/80,1.5)))</f>
        <v/>
      </c>
      <c r="Z199" s="6" t="str">
        <f>IF('Used data'!I199="No","",IF('Used data'!U199=80,1,POWER((80-0.0058*('Used data'!U199-80)^2+0.2781*('Used data'!U199-80)-0.2343)/80,4.6)))</f>
        <v/>
      </c>
      <c r="AA199" s="6" t="str">
        <f>IF('Used data'!I199="No","",IF('Used data'!U199=80,1,POWER((80-0.0058*('Used data'!U199-80)^2+0.2781*('Used data'!U199-80)-0.2343)/80,3.5)))</f>
        <v/>
      </c>
      <c r="AB199" s="6" t="str">
        <f>IF('Used data'!I199="No","",IF('Used data'!U199=80,1,POWER((80-0.0058*('Used data'!U199-80)^2+0.2781*('Used data'!U199-80)-0.2343)/80,1.4)))</f>
        <v/>
      </c>
      <c r="AC199" s="6"/>
      <c r="AD199" s="7" t="str">
        <f>IF('Used data'!I199="No","",EXP(-10.0958)*POWER(H199,0.8138))</f>
        <v/>
      </c>
      <c r="AE199" s="7" t="str">
        <f>IF('Used data'!I199="No","",EXP(-9.9896)*POWER(H199,0.8381))</f>
        <v/>
      </c>
      <c r="AF199" s="7" t="str">
        <f>IF('Used data'!I199="No","",EXP(-12.5826)*POWER(H199,1.148))</f>
        <v/>
      </c>
      <c r="AG199" s="7" t="str">
        <f>IF('Used data'!I199="No","",EXP(-11.3408)*POWER(H199,0.7373))</f>
        <v/>
      </c>
      <c r="AH199" s="7" t="str">
        <f>IF('Used data'!I199="No","",EXP(-10.8985)*POWER(H199,0.841))</f>
        <v/>
      </c>
      <c r="AI199" s="7" t="str">
        <f>IF('Used data'!I199="No","",EXP(-12.4273)*POWER(H199,1.0197))</f>
        <v/>
      </c>
      <c r="AJ199" s="9" t="str">
        <f>IF('Used data'!I199="No","",SUM(AD199:AE199)*740934+AG199*29492829+AH199*4654307+AI199*608667)</f>
        <v/>
      </c>
    </row>
    <row r="200" spans="1:36" x14ac:dyDescent="0.3">
      <c r="A200" s="4" t="str">
        <f>IF('Input data'!A206="","",'Input data'!A206)</f>
        <v/>
      </c>
      <c r="B200" s="4" t="str">
        <f>IF('Input data'!B206="","",'Input data'!B206)</f>
        <v/>
      </c>
      <c r="C200" s="4" t="str">
        <f>IF('Input data'!C206="","",'Input data'!C206)</f>
        <v/>
      </c>
      <c r="D200" s="4" t="str">
        <f>IF('Input data'!D206="","",'Input data'!D206)</f>
        <v/>
      </c>
      <c r="E200" s="4" t="str">
        <f>IF('Input data'!E206="","",'Input data'!E206)</f>
        <v/>
      </c>
      <c r="F200" s="4" t="str">
        <f>IF('Input data'!F206="","",'Input data'!F206)</f>
        <v/>
      </c>
      <c r="G200" s="20" t="str">
        <f>IF('Input data'!G206=0,"",'Input data'!G206)</f>
        <v/>
      </c>
      <c r="H200" s="9" t="str">
        <f>IF('Input data'!H206="","",'Input data'!H206)</f>
        <v/>
      </c>
      <c r="I200" s="6" t="str">
        <f>IF('Used data'!I200="No","",IF('Used data'!L200&lt;10,1.1-'Used data'!L200*0.01,IF('Used data'!L200&lt;120,POWER(1.003,'Used data'!L200)/POWER(1.003,10),1.4)))</f>
        <v/>
      </c>
      <c r="J200" s="6" t="str">
        <f>IF('Used data'!I200="No","",IF('Used data'!M200&gt;9,1.41,IF('Used data'!M200&lt;2,0.96+'Used data'!M200*0.02,POWER(1.05,'Used data'!M200)/POWER(1.05,2))))</f>
        <v/>
      </c>
      <c r="K200" s="6" t="str">
        <f>IF('Used data'!I200="No","",IF('Used data'!M200&gt;9,1.15,IF('Used data'!M200&lt;2,0.98+'Used data'!M200*0.01,POWER(1.02,'Used data'!M200)/POWER(1.02,2))))</f>
        <v/>
      </c>
      <c r="L200" s="6" t="str">
        <f>IF('Used data'!I200="No","",IF('Used data'!N200="Partly",0.9,IF('Used data'!N200="Yes",0.75,1)))</f>
        <v/>
      </c>
      <c r="M200" s="6" t="str">
        <f>IF('Used data'!I200="No","",IF('Used data'!N200="Partly",0.97,IF('Used data'!N200="Yes",0.95,1)))</f>
        <v/>
      </c>
      <c r="N200" s="6" t="str">
        <f>IF('Used data'!I200="No","",IF('Used data'!O200&gt;4.25,1.06,IF('Used data'!O200&lt;3.75,1.84-'Used data'!O200*0.24,0.04+'Used data'!O200*0.24)))</f>
        <v/>
      </c>
      <c r="O200" s="6" t="str">
        <f>IF('Used data'!I200="No","",IF('Used data'!P200&gt;1.99,0.81,IF('Used data'!P200&lt;0.2,1.12,1.05-'Used data'!P200*0.1)))</f>
        <v/>
      </c>
      <c r="P200" s="6" t="str">
        <f>IF('Used data'!I200="No","",IF('Used data'!Q200&gt;3,0.96,IF('Used data'!Q200&lt;2,1.12-0.06*'Used data'!Q200,1.08-0.04*'Used data'!Q200)))</f>
        <v/>
      </c>
      <c r="Q200" s="6" t="str">
        <f>IF('Used data'!I200="No","",IF('Used data'!R200="Yes",0.91,1))</f>
        <v/>
      </c>
      <c r="R200" s="6" t="str">
        <f>IF('Used data'!I200="No","",IF('Used data'!R200="Yes",0.96,1))</f>
        <v/>
      </c>
      <c r="S200" s="6" t="str">
        <f>IF('Used data'!I200="No","",IF('Used data'!R200="Yes",0.82,1))</f>
        <v/>
      </c>
      <c r="T200" s="6" t="str">
        <f>IF('Used data'!I200="No","",IF('Used data'!R200="Yes",0.9,1))</f>
        <v/>
      </c>
      <c r="U200" s="6" t="str">
        <f>IF('Used data'!I200="No","",IF('Used data'!R200="Yes",0.93,1))</f>
        <v/>
      </c>
      <c r="V200" s="6" t="str">
        <f>IF('Used data'!I200="No","",IF('Used data'!S200="Yes",0.85,1))</f>
        <v/>
      </c>
      <c r="W200" s="6" t="str">
        <f>IF('Used data'!I200="No","",IF('Used data'!T200&gt;5,1.4,1+0.08*'Used data'!T200))</f>
        <v/>
      </c>
      <c r="X200" s="6" t="str">
        <f>IF('Used data'!I200="No","",IF('Used data'!U200=80,1,POWER((80-0.0058*('Used data'!U200-80)^2+0.2781*('Used data'!U200-80)-0.2343)/80,1.6)))</f>
        <v/>
      </c>
      <c r="Y200" s="6" t="str">
        <f>IF('Used data'!I200="No","",IF('Used data'!U200=80,1,POWER((80-0.0058*('Used data'!U200-80)^2+0.2781*('Used data'!U200-80)-0.2343)/80,1.5)))</f>
        <v/>
      </c>
      <c r="Z200" s="6" t="str">
        <f>IF('Used data'!I200="No","",IF('Used data'!U200=80,1,POWER((80-0.0058*('Used data'!U200-80)^2+0.2781*('Used data'!U200-80)-0.2343)/80,4.6)))</f>
        <v/>
      </c>
      <c r="AA200" s="6" t="str">
        <f>IF('Used data'!I200="No","",IF('Used data'!U200=80,1,POWER((80-0.0058*('Used data'!U200-80)^2+0.2781*('Used data'!U200-80)-0.2343)/80,3.5)))</f>
        <v/>
      </c>
      <c r="AB200" s="6" t="str">
        <f>IF('Used data'!I200="No","",IF('Used data'!U200=80,1,POWER((80-0.0058*('Used data'!U200-80)^2+0.2781*('Used data'!U200-80)-0.2343)/80,1.4)))</f>
        <v/>
      </c>
      <c r="AC200" s="6"/>
      <c r="AD200" s="7" t="str">
        <f>IF('Used data'!I200="No","",EXP(-10.0958)*POWER(H200,0.8138))</f>
        <v/>
      </c>
      <c r="AE200" s="7" t="str">
        <f>IF('Used data'!I200="No","",EXP(-9.9896)*POWER(H200,0.8381))</f>
        <v/>
      </c>
      <c r="AF200" s="7" t="str">
        <f>IF('Used data'!I200="No","",EXP(-12.5826)*POWER(H200,1.148))</f>
        <v/>
      </c>
      <c r="AG200" s="7" t="str">
        <f>IF('Used data'!I200="No","",EXP(-11.3408)*POWER(H200,0.7373))</f>
        <v/>
      </c>
      <c r="AH200" s="7" t="str">
        <f>IF('Used data'!I200="No","",EXP(-10.8985)*POWER(H200,0.841))</f>
        <v/>
      </c>
      <c r="AI200" s="7" t="str">
        <f>IF('Used data'!I200="No","",EXP(-12.4273)*POWER(H200,1.0197))</f>
        <v/>
      </c>
      <c r="AJ200" s="9" t="str">
        <f>IF('Used data'!I200="No","",SUM(AD200:AE200)*740934+AG200*29492829+AH200*4654307+AI200*608667)</f>
        <v/>
      </c>
    </row>
    <row r="201" spans="1:36" x14ac:dyDescent="0.3">
      <c r="A201" s="4" t="str">
        <f>IF('Input data'!A207="","",'Input data'!A207)</f>
        <v/>
      </c>
      <c r="B201" s="4" t="str">
        <f>IF('Input data'!B207="","",'Input data'!B207)</f>
        <v/>
      </c>
      <c r="C201" s="4" t="str">
        <f>IF('Input data'!C207="","",'Input data'!C207)</f>
        <v/>
      </c>
      <c r="D201" s="4" t="str">
        <f>IF('Input data'!D207="","",'Input data'!D207)</f>
        <v/>
      </c>
      <c r="E201" s="4" t="str">
        <f>IF('Input data'!E207="","",'Input data'!E207)</f>
        <v/>
      </c>
      <c r="F201" s="4" t="str">
        <f>IF('Input data'!F207="","",'Input data'!F207)</f>
        <v/>
      </c>
      <c r="G201" s="20" t="str">
        <f>IF('Input data'!G207=0,"",'Input data'!G207)</f>
        <v/>
      </c>
      <c r="H201" s="9" t="str">
        <f>IF('Input data'!H207="","",'Input data'!H207)</f>
        <v/>
      </c>
      <c r="I201" s="6" t="str">
        <f>IF('Used data'!I201="No","",IF('Used data'!L201&lt;10,1.1-'Used data'!L201*0.01,IF('Used data'!L201&lt;120,POWER(1.003,'Used data'!L201)/POWER(1.003,10),1.4)))</f>
        <v/>
      </c>
      <c r="J201" s="6" t="str">
        <f>IF('Used data'!I201="No","",IF('Used data'!M201&gt;9,1.41,IF('Used data'!M201&lt;2,0.96+'Used data'!M201*0.02,POWER(1.05,'Used data'!M201)/POWER(1.05,2))))</f>
        <v/>
      </c>
      <c r="K201" s="6" t="str">
        <f>IF('Used data'!I201="No","",IF('Used data'!M201&gt;9,1.15,IF('Used data'!M201&lt;2,0.98+'Used data'!M201*0.01,POWER(1.02,'Used data'!M201)/POWER(1.02,2))))</f>
        <v/>
      </c>
      <c r="L201" s="6" t="str">
        <f>IF('Used data'!I201="No","",IF('Used data'!N201="Partly",0.9,IF('Used data'!N201="Yes",0.75,1)))</f>
        <v/>
      </c>
      <c r="M201" s="6" t="str">
        <f>IF('Used data'!I201="No","",IF('Used data'!N201="Partly",0.97,IF('Used data'!N201="Yes",0.95,1)))</f>
        <v/>
      </c>
      <c r="N201" s="6" t="str">
        <f>IF('Used data'!I201="No","",IF('Used data'!O201&gt;4.25,1.06,IF('Used data'!O201&lt;3.75,1.84-'Used data'!O201*0.24,0.04+'Used data'!O201*0.24)))</f>
        <v/>
      </c>
      <c r="O201" s="6" t="str">
        <f>IF('Used data'!I201="No","",IF('Used data'!P201&gt;1.99,0.81,IF('Used data'!P201&lt;0.2,1.12,1.05-'Used data'!P201*0.1)))</f>
        <v/>
      </c>
      <c r="P201" s="6" t="str">
        <f>IF('Used data'!I201="No","",IF('Used data'!Q201&gt;3,0.96,IF('Used data'!Q201&lt;2,1.12-0.06*'Used data'!Q201,1.08-0.04*'Used data'!Q201)))</f>
        <v/>
      </c>
      <c r="Q201" s="6" t="str">
        <f>IF('Used data'!I201="No","",IF('Used data'!R201="Yes",0.91,1))</f>
        <v/>
      </c>
      <c r="R201" s="6" t="str">
        <f>IF('Used data'!I201="No","",IF('Used data'!R201="Yes",0.96,1))</f>
        <v/>
      </c>
      <c r="S201" s="6" t="str">
        <f>IF('Used data'!I201="No","",IF('Used data'!R201="Yes",0.82,1))</f>
        <v/>
      </c>
      <c r="T201" s="6" t="str">
        <f>IF('Used data'!I201="No","",IF('Used data'!R201="Yes",0.9,1))</f>
        <v/>
      </c>
      <c r="U201" s="6" t="str">
        <f>IF('Used data'!I201="No","",IF('Used data'!R201="Yes",0.93,1))</f>
        <v/>
      </c>
      <c r="V201" s="6" t="str">
        <f>IF('Used data'!I201="No","",IF('Used data'!S201="Yes",0.85,1))</f>
        <v/>
      </c>
      <c r="W201" s="6" t="str">
        <f>IF('Used data'!I201="No","",IF('Used data'!T201&gt;5,1.4,1+0.08*'Used data'!T201))</f>
        <v/>
      </c>
      <c r="X201" s="6" t="str">
        <f>IF('Used data'!I201="No","",IF('Used data'!U201=80,1,POWER((80-0.0058*('Used data'!U201-80)^2+0.2781*('Used data'!U201-80)-0.2343)/80,1.6)))</f>
        <v/>
      </c>
      <c r="Y201" s="6" t="str">
        <f>IF('Used data'!I201="No","",IF('Used data'!U201=80,1,POWER((80-0.0058*('Used data'!U201-80)^2+0.2781*('Used data'!U201-80)-0.2343)/80,1.5)))</f>
        <v/>
      </c>
      <c r="Z201" s="6" t="str">
        <f>IF('Used data'!I201="No","",IF('Used data'!U201=80,1,POWER((80-0.0058*('Used data'!U201-80)^2+0.2781*('Used data'!U201-80)-0.2343)/80,4.6)))</f>
        <v/>
      </c>
      <c r="AA201" s="6" t="str">
        <f>IF('Used data'!I201="No","",IF('Used data'!U201=80,1,POWER((80-0.0058*('Used data'!U201-80)^2+0.2781*('Used data'!U201-80)-0.2343)/80,3.5)))</f>
        <v/>
      </c>
      <c r="AB201" s="6" t="str">
        <f>IF('Used data'!I201="No","",IF('Used data'!U201=80,1,POWER((80-0.0058*('Used data'!U201-80)^2+0.2781*('Used data'!U201-80)-0.2343)/80,1.4)))</f>
        <v/>
      </c>
      <c r="AC201" s="6"/>
      <c r="AD201" s="7" t="str">
        <f>IF('Used data'!I201="No","",EXP(-10.0958)*POWER(H201,0.8138))</f>
        <v/>
      </c>
      <c r="AE201" s="7" t="str">
        <f>IF('Used data'!I201="No","",EXP(-9.9896)*POWER(H201,0.8381))</f>
        <v/>
      </c>
      <c r="AF201" s="7" t="str">
        <f>IF('Used data'!I201="No","",EXP(-12.5826)*POWER(H201,1.148))</f>
        <v/>
      </c>
      <c r="AG201" s="7" t="str">
        <f>IF('Used data'!I201="No","",EXP(-11.3408)*POWER(H201,0.7373))</f>
        <v/>
      </c>
      <c r="AH201" s="7" t="str">
        <f>IF('Used data'!I201="No","",EXP(-10.8985)*POWER(H201,0.841))</f>
        <v/>
      </c>
      <c r="AI201" s="7" t="str">
        <f>IF('Used data'!I201="No","",EXP(-12.4273)*POWER(H201,1.0197))</f>
        <v/>
      </c>
      <c r="AJ201" s="9" t="str">
        <f>IF('Used data'!I201="No","",SUM(AD201:AE201)*740934+AG201*29492829+AH201*4654307+AI201*608667)</f>
        <v/>
      </c>
    </row>
    <row r="202" spans="1:36" x14ac:dyDescent="0.3">
      <c r="A202" s="4" t="str">
        <f>IF('Input data'!A208="","",'Input data'!A208)</f>
        <v/>
      </c>
      <c r="B202" s="4" t="str">
        <f>IF('Input data'!B208="","",'Input data'!B208)</f>
        <v/>
      </c>
      <c r="C202" s="4" t="str">
        <f>IF('Input data'!C208="","",'Input data'!C208)</f>
        <v/>
      </c>
      <c r="D202" s="4" t="str">
        <f>IF('Input data'!D208="","",'Input data'!D208)</f>
        <v/>
      </c>
      <c r="E202" s="4" t="str">
        <f>IF('Input data'!E208="","",'Input data'!E208)</f>
        <v/>
      </c>
      <c r="F202" s="4" t="str">
        <f>IF('Input data'!F208="","",'Input data'!F208)</f>
        <v/>
      </c>
      <c r="G202" s="20" t="str">
        <f>IF('Input data'!G208=0,"",'Input data'!G208)</f>
        <v/>
      </c>
      <c r="H202" s="9" t="str">
        <f>IF('Input data'!H208="","",'Input data'!H208)</f>
        <v/>
      </c>
      <c r="I202" s="6" t="str">
        <f>IF('Used data'!I202="No","",IF('Used data'!L202&lt;10,1.1-'Used data'!L202*0.01,IF('Used data'!L202&lt;120,POWER(1.003,'Used data'!L202)/POWER(1.003,10),1.4)))</f>
        <v/>
      </c>
      <c r="J202" s="6" t="str">
        <f>IF('Used data'!I202="No","",IF('Used data'!M202&gt;9,1.41,IF('Used data'!M202&lt;2,0.96+'Used data'!M202*0.02,POWER(1.05,'Used data'!M202)/POWER(1.05,2))))</f>
        <v/>
      </c>
      <c r="K202" s="6" t="str">
        <f>IF('Used data'!I202="No","",IF('Used data'!M202&gt;9,1.15,IF('Used data'!M202&lt;2,0.98+'Used data'!M202*0.01,POWER(1.02,'Used data'!M202)/POWER(1.02,2))))</f>
        <v/>
      </c>
      <c r="L202" s="6" t="str">
        <f>IF('Used data'!I202="No","",IF('Used data'!N202="Partly",0.9,IF('Used data'!N202="Yes",0.75,1)))</f>
        <v/>
      </c>
      <c r="M202" s="6" t="str">
        <f>IF('Used data'!I202="No","",IF('Used data'!N202="Partly",0.97,IF('Used data'!N202="Yes",0.95,1)))</f>
        <v/>
      </c>
      <c r="N202" s="6" t="str">
        <f>IF('Used data'!I202="No","",IF('Used data'!O202&gt;4.25,1.06,IF('Used data'!O202&lt;3.75,1.84-'Used data'!O202*0.24,0.04+'Used data'!O202*0.24)))</f>
        <v/>
      </c>
      <c r="O202" s="6" t="str">
        <f>IF('Used data'!I202="No","",IF('Used data'!P202&gt;1.99,0.81,IF('Used data'!P202&lt;0.2,1.12,1.05-'Used data'!P202*0.1)))</f>
        <v/>
      </c>
      <c r="P202" s="6" t="str">
        <f>IF('Used data'!I202="No","",IF('Used data'!Q202&gt;3,0.96,IF('Used data'!Q202&lt;2,1.12-0.06*'Used data'!Q202,1.08-0.04*'Used data'!Q202)))</f>
        <v/>
      </c>
      <c r="Q202" s="6" t="str">
        <f>IF('Used data'!I202="No","",IF('Used data'!R202="Yes",0.91,1))</f>
        <v/>
      </c>
      <c r="R202" s="6" t="str">
        <f>IF('Used data'!I202="No","",IF('Used data'!R202="Yes",0.96,1))</f>
        <v/>
      </c>
      <c r="S202" s="6" t="str">
        <f>IF('Used data'!I202="No","",IF('Used data'!R202="Yes",0.82,1))</f>
        <v/>
      </c>
      <c r="T202" s="6" t="str">
        <f>IF('Used data'!I202="No","",IF('Used data'!R202="Yes",0.9,1))</f>
        <v/>
      </c>
      <c r="U202" s="6" t="str">
        <f>IF('Used data'!I202="No","",IF('Used data'!R202="Yes",0.93,1))</f>
        <v/>
      </c>
      <c r="V202" s="6" t="str">
        <f>IF('Used data'!I202="No","",IF('Used data'!S202="Yes",0.85,1))</f>
        <v/>
      </c>
      <c r="W202" s="6" t="str">
        <f>IF('Used data'!I202="No","",IF('Used data'!T202&gt;5,1.4,1+0.08*'Used data'!T202))</f>
        <v/>
      </c>
      <c r="X202" s="6" t="str">
        <f>IF('Used data'!I202="No","",IF('Used data'!U202=80,1,POWER((80-0.0058*('Used data'!U202-80)^2+0.2781*('Used data'!U202-80)-0.2343)/80,1.6)))</f>
        <v/>
      </c>
      <c r="Y202" s="6" t="str">
        <f>IF('Used data'!I202="No","",IF('Used data'!U202=80,1,POWER((80-0.0058*('Used data'!U202-80)^2+0.2781*('Used data'!U202-80)-0.2343)/80,1.5)))</f>
        <v/>
      </c>
      <c r="Z202" s="6" t="str">
        <f>IF('Used data'!I202="No","",IF('Used data'!U202=80,1,POWER((80-0.0058*('Used data'!U202-80)^2+0.2781*('Used data'!U202-80)-0.2343)/80,4.6)))</f>
        <v/>
      </c>
      <c r="AA202" s="6" t="str">
        <f>IF('Used data'!I202="No","",IF('Used data'!U202=80,1,POWER((80-0.0058*('Used data'!U202-80)^2+0.2781*('Used data'!U202-80)-0.2343)/80,3.5)))</f>
        <v/>
      </c>
      <c r="AB202" s="6" t="str">
        <f>IF('Used data'!I202="No","",IF('Used data'!U202=80,1,POWER((80-0.0058*('Used data'!U202-80)^2+0.2781*('Used data'!U202-80)-0.2343)/80,1.4)))</f>
        <v/>
      </c>
      <c r="AC202" s="6"/>
      <c r="AD202" s="7" t="str">
        <f>IF('Used data'!I202="No","",EXP(-10.0958)*POWER(H202,0.8138))</f>
        <v/>
      </c>
      <c r="AE202" s="7" t="str">
        <f>IF('Used data'!I202="No","",EXP(-9.9896)*POWER(H202,0.8381))</f>
        <v/>
      </c>
      <c r="AF202" s="7" t="str">
        <f>IF('Used data'!I202="No","",EXP(-12.5826)*POWER(H202,1.148))</f>
        <v/>
      </c>
      <c r="AG202" s="7" t="str">
        <f>IF('Used data'!I202="No","",EXP(-11.3408)*POWER(H202,0.7373))</f>
        <v/>
      </c>
      <c r="AH202" s="7" t="str">
        <f>IF('Used data'!I202="No","",EXP(-10.8985)*POWER(H202,0.841))</f>
        <v/>
      </c>
      <c r="AI202" s="7" t="str">
        <f>IF('Used data'!I202="No","",EXP(-12.4273)*POWER(H202,1.0197))</f>
        <v/>
      </c>
      <c r="AJ202" s="9" t="str">
        <f>IF('Used data'!I202="No","",SUM(AD202:AE202)*740934+AG202*29492829+AH202*4654307+AI202*608667)</f>
        <v/>
      </c>
    </row>
    <row r="203" spans="1:36" x14ac:dyDescent="0.3">
      <c r="A203" s="4" t="str">
        <f>IF('Input data'!A209="","",'Input data'!A209)</f>
        <v/>
      </c>
      <c r="B203" s="4" t="str">
        <f>IF('Input data'!B209="","",'Input data'!B209)</f>
        <v/>
      </c>
      <c r="C203" s="4" t="str">
        <f>IF('Input data'!C209="","",'Input data'!C209)</f>
        <v/>
      </c>
      <c r="D203" s="4" t="str">
        <f>IF('Input data'!D209="","",'Input data'!D209)</f>
        <v/>
      </c>
      <c r="E203" s="4" t="str">
        <f>IF('Input data'!E209="","",'Input data'!E209)</f>
        <v/>
      </c>
      <c r="F203" s="4" t="str">
        <f>IF('Input data'!F209="","",'Input data'!F209)</f>
        <v/>
      </c>
      <c r="G203" s="20" t="str">
        <f>IF('Input data'!G209=0,"",'Input data'!G209)</f>
        <v/>
      </c>
      <c r="H203" s="9" t="str">
        <f>IF('Input data'!H209="","",'Input data'!H209)</f>
        <v/>
      </c>
      <c r="I203" s="6" t="str">
        <f>IF('Used data'!I203="No","",IF('Used data'!L203&lt;10,1.1-'Used data'!L203*0.01,IF('Used data'!L203&lt;120,POWER(1.003,'Used data'!L203)/POWER(1.003,10),1.4)))</f>
        <v/>
      </c>
      <c r="J203" s="6" t="str">
        <f>IF('Used data'!I203="No","",IF('Used data'!M203&gt;9,1.41,IF('Used data'!M203&lt;2,0.96+'Used data'!M203*0.02,POWER(1.05,'Used data'!M203)/POWER(1.05,2))))</f>
        <v/>
      </c>
      <c r="K203" s="6" t="str">
        <f>IF('Used data'!I203="No","",IF('Used data'!M203&gt;9,1.15,IF('Used data'!M203&lt;2,0.98+'Used data'!M203*0.01,POWER(1.02,'Used data'!M203)/POWER(1.02,2))))</f>
        <v/>
      </c>
      <c r="L203" s="6" t="str">
        <f>IF('Used data'!I203="No","",IF('Used data'!N203="Partly",0.9,IF('Used data'!N203="Yes",0.75,1)))</f>
        <v/>
      </c>
      <c r="M203" s="6" t="str">
        <f>IF('Used data'!I203="No","",IF('Used data'!N203="Partly",0.97,IF('Used data'!N203="Yes",0.95,1)))</f>
        <v/>
      </c>
      <c r="N203" s="6" t="str">
        <f>IF('Used data'!I203="No","",IF('Used data'!O203&gt;4.25,1.06,IF('Used data'!O203&lt;3.75,1.84-'Used data'!O203*0.24,0.04+'Used data'!O203*0.24)))</f>
        <v/>
      </c>
      <c r="O203" s="6" t="str">
        <f>IF('Used data'!I203="No","",IF('Used data'!P203&gt;1.99,0.81,IF('Used data'!P203&lt;0.2,1.12,1.05-'Used data'!P203*0.1)))</f>
        <v/>
      </c>
      <c r="P203" s="6" t="str">
        <f>IF('Used data'!I203="No","",IF('Used data'!Q203&gt;3,0.96,IF('Used data'!Q203&lt;2,1.12-0.06*'Used data'!Q203,1.08-0.04*'Used data'!Q203)))</f>
        <v/>
      </c>
      <c r="Q203" s="6" t="str">
        <f>IF('Used data'!I203="No","",IF('Used data'!R203="Yes",0.91,1))</f>
        <v/>
      </c>
      <c r="R203" s="6" t="str">
        <f>IF('Used data'!I203="No","",IF('Used data'!R203="Yes",0.96,1))</f>
        <v/>
      </c>
      <c r="S203" s="6" t="str">
        <f>IF('Used data'!I203="No","",IF('Used data'!R203="Yes",0.82,1))</f>
        <v/>
      </c>
      <c r="T203" s="6" t="str">
        <f>IF('Used data'!I203="No","",IF('Used data'!R203="Yes",0.9,1))</f>
        <v/>
      </c>
      <c r="U203" s="6" t="str">
        <f>IF('Used data'!I203="No","",IF('Used data'!R203="Yes",0.93,1))</f>
        <v/>
      </c>
      <c r="V203" s="6" t="str">
        <f>IF('Used data'!I203="No","",IF('Used data'!S203="Yes",0.85,1))</f>
        <v/>
      </c>
      <c r="W203" s="6" t="str">
        <f>IF('Used data'!I203="No","",IF('Used data'!T203&gt;5,1.4,1+0.08*'Used data'!T203))</f>
        <v/>
      </c>
      <c r="X203" s="6" t="str">
        <f>IF('Used data'!I203="No","",IF('Used data'!U203=80,1,POWER((80-0.0058*('Used data'!U203-80)^2+0.2781*('Used data'!U203-80)-0.2343)/80,1.6)))</f>
        <v/>
      </c>
      <c r="Y203" s="6" t="str">
        <f>IF('Used data'!I203="No","",IF('Used data'!U203=80,1,POWER((80-0.0058*('Used data'!U203-80)^2+0.2781*('Used data'!U203-80)-0.2343)/80,1.5)))</f>
        <v/>
      </c>
      <c r="Z203" s="6" t="str">
        <f>IF('Used data'!I203="No","",IF('Used data'!U203=80,1,POWER((80-0.0058*('Used data'!U203-80)^2+0.2781*('Used data'!U203-80)-0.2343)/80,4.6)))</f>
        <v/>
      </c>
      <c r="AA203" s="6" t="str">
        <f>IF('Used data'!I203="No","",IF('Used data'!U203=80,1,POWER((80-0.0058*('Used data'!U203-80)^2+0.2781*('Used data'!U203-80)-0.2343)/80,3.5)))</f>
        <v/>
      </c>
      <c r="AB203" s="6" t="str">
        <f>IF('Used data'!I203="No","",IF('Used data'!U203=80,1,POWER((80-0.0058*('Used data'!U203-80)^2+0.2781*('Used data'!U203-80)-0.2343)/80,1.4)))</f>
        <v/>
      </c>
      <c r="AC203" s="6"/>
      <c r="AD203" s="7" t="str">
        <f>IF('Used data'!I203="No","",EXP(-10.0958)*POWER(H203,0.8138))</f>
        <v/>
      </c>
      <c r="AE203" s="7" t="str">
        <f>IF('Used data'!I203="No","",EXP(-9.9896)*POWER(H203,0.8381))</f>
        <v/>
      </c>
      <c r="AF203" s="7" t="str">
        <f>IF('Used data'!I203="No","",EXP(-12.5826)*POWER(H203,1.148))</f>
        <v/>
      </c>
      <c r="AG203" s="7" t="str">
        <f>IF('Used data'!I203="No","",EXP(-11.3408)*POWER(H203,0.7373))</f>
        <v/>
      </c>
      <c r="AH203" s="7" t="str">
        <f>IF('Used data'!I203="No","",EXP(-10.8985)*POWER(H203,0.841))</f>
        <v/>
      </c>
      <c r="AI203" s="7" t="str">
        <f>IF('Used data'!I203="No","",EXP(-12.4273)*POWER(H203,1.0197))</f>
        <v/>
      </c>
      <c r="AJ203" s="9" t="str">
        <f>IF('Used data'!I203="No","",SUM(AD203:AE203)*740934+AG203*29492829+AH203*4654307+AI203*608667)</f>
        <v/>
      </c>
    </row>
    <row r="204" spans="1:36" x14ac:dyDescent="0.3">
      <c r="A204" s="4" t="str">
        <f>IF('Input data'!A210="","",'Input data'!A210)</f>
        <v/>
      </c>
      <c r="B204" s="4" t="str">
        <f>IF('Input data'!B210="","",'Input data'!B210)</f>
        <v/>
      </c>
      <c r="C204" s="4" t="str">
        <f>IF('Input data'!C210="","",'Input data'!C210)</f>
        <v/>
      </c>
      <c r="D204" s="4" t="str">
        <f>IF('Input data'!D210="","",'Input data'!D210)</f>
        <v/>
      </c>
      <c r="E204" s="4" t="str">
        <f>IF('Input data'!E210="","",'Input data'!E210)</f>
        <v/>
      </c>
      <c r="F204" s="4" t="str">
        <f>IF('Input data'!F210="","",'Input data'!F210)</f>
        <v/>
      </c>
      <c r="G204" s="20" t="str">
        <f>IF('Input data'!G210=0,"",'Input data'!G210)</f>
        <v/>
      </c>
      <c r="H204" s="9" t="str">
        <f>IF('Input data'!H210="","",'Input data'!H210)</f>
        <v/>
      </c>
      <c r="I204" s="6" t="str">
        <f>IF('Used data'!I204="No","",IF('Used data'!L204&lt;10,1.1-'Used data'!L204*0.01,IF('Used data'!L204&lt;120,POWER(1.003,'Used data'!L204)/POWER(1.003,10),1.4)))</f>
        <v/>
      </c>
      <c r="J204" s="6" t="str">
        <f>IF('Used data'!I204="No","",IF('Used data'!M204&gt;9,1.41,IF('Used data'!M204&lt;2,0.96+'Used data'!M204*0.02,POWER(1.05,'Used data'!M204)/POWER(1.05,2))))</f>
        <v/>
      </c>
      <c r="K204" s="6" t="str">
        <f>IF('Used data'!I204="No","",IF('Used data'!M204&gt;9,1.15,IF('Used data'!M204&lt;2,0.98+'Used data'!M204*0.01,POWER(1.02,'Used data'!M204)/POWER(1.02,2))))</f>
        <v/>
      </c>
      <c r="L204" s="6" t="str">
        <f>IF('Used data'!I204="No","",IF('Used data'!N204="Partly",0.9,IF('Used data'!N204="Yes",0.75,1)))</f>
        <v/>
      </c>
      <c r="M204" s="6" t="str">
        <f>IF('Used data'!I204="No","",IF('Used data'!N204="Partly",0.97,IF('Used data'!N204="Yes",0.95,1)))</f>
        <v/>
      </c>
      <c r="N204" s="6" t="str">
        <f>IF('Used data'!I204="No","",IF('Used data'!O204&gt;4.25,1.06,IF('Used data'!O204&lt;3.75,1.84-'Used data'!O204*0.24,0.04+'Used data'!O204*0.24)))</f>
        <v/>
      </c>
      <c r="O204" s="6" t="str">
        <f>IF('Used data'!I204="No","",IF('Used data'!P204&gt;1.99,0.81,IF('Used data'!P204&lt;0.2,1.12,1.05-'Used data'!P204*0.1)))</f>
        <v/>
      </c>
      <c r="P204" s="6" t="str">
        <f>IF('Used data'!I204="No","",IF('Used data'!Q204&gt;3,0.96,IF('Used data'!Q204&lt;2,1.12-0.06*'Used data'!Q204,1.08-0.04*'Used data'!Q204)))</f>
        <v/>
      </c>
      <c r="Q204" s="6" t="str">
        <f>IF('Used data'!I204="No","",IF('Used data'!R204="Yes",0.91,1))</f>
        <v/>
      </c>
      <c r="R204" s="6" t="str">
        <f>IF('Used data'!I204="No","",IF('Used data'!R204="Yes",0.96,1))</f>
        <v/>
      </c>
      <c r="S204" s="6" t="str">
        <f>IF('Used data'!I204="No","",IF('Used data'!R204="Yes",0.82,1))</f>
        <v/>
      </c>
      <c r="T204" s="6" t="str">
        <f>IF('Used data'!I204="No","",IF('Used data'!R204="Yes",0.9,1))</f>
        <v/>
      </c>
      <c r="U204" s="6" t="str">
        <f>IF('Used data'!I204="No","",IF('Used data'!R204="Yes",0.93,1))</f>
        <v/>
      </c>
      <c r="V204" s="6" t="str">
        <f>IF('Used data'!I204="No","",IF('Used data'!S204="Yes",0.85,1))</f>
        <v/>
      </c>
      <c r="W204" s="6" t="str">
        <f>IF('Used data'!I204="No","",IF('Used data'!T204&gt;5,1.4,1+0.08*'Used data'!T204))</f>
        <v/>
      </c>
      <c r="X204" s="6" t="str">
        <f>IF('Used data'!I204="No","",IF('Used data'!U204=80,1,POWER((80-0.0058*('Used data'!U204-80)^2+0.2781*('Used data'!U204-80)-0.2343)/80,1.6)))</f>
        <v/>
      </c>
      <c r="Y204" s="6" t="str">
        <f>IF('Used data'!I204="No","",IF('Used data'!U204=80,1,POWER((80-0.0058*('Used data'!U204-80)^2+0.2781*('Used data'!U204-80)-0.2343)/80,1.5)))</f>
        <v/>
      </c>
      <c r="Z204" s="6" t="str">
        <f>IF('Used data'!I204="No","",IF('Used data'!U204=80,1,POWER((80-0.0058*('Used data'!U204-80)^2+0.2781*('Used data'!U204-80)-0.2343)/80,4.6)))</f>
        <v/>
      </c>
      <c r="AA204" s="6" t="str">
        <f>IF('Used data'!I204="No","",IF('Used data'!U204=80,1,POWER((80-0.0058*('Used data'!U204-80)^2+0.2781*('Used data'!U204-80)-0.2343)/80,3.5)))</f>
        <v/>
      </c>
      <c r="AB204" s="6" t="str">
        <f>IF('Used data'!I204="No","",IF('Used data'!U204=80,1,POWER((80-0.0058*('Used data'!U204-80)^2+0.2781*('Used data'!U204-80)-0.2343)/80,1.4)))</f>
        <v/>
      </c>
      <c r="AC204" s="6"/>
      <c r="AD204" s="7" t="str">
        <f>IF('Used data'!I204="No","",EXP(-10.0958)*POWER(H204,0.8138))</f>
        <v/>
      </c>
      <c r="AE204" s="7" t="str">
        <f>IF('Used data'!I204="No","",EXP(-9.9896)*POWER(H204,0.8381))</f>
        <v/>
      </c>
      <c r="AF204" s="7" t="str">
        <f>IF('Used data'!I204="No","",EXP(-12.5826)*POWER(H204,1.148))</f>
        <v/>
      </c>
      <c r="AG204" s="7" t="str">
        <f>IF('Used data'!I204="No","",EXP(-11.3408)*POWER(H204,0.7373))</f>
        <v/>
      </c>
      <c r="AH204" s="7" t="str">
        <f>IF('Used data'!I204="No","",EXP(-10.8985)*POWER(H204,0.841))</f>
        <v/>
      </c>
      <c r="AI204" s="7" t="str">
        <f>IF('Used data'!I204="No","",EXP(-12.4273)*POWER(H204,1.0197))</f>
        <v/>
      </c>
      <c r="AJ204" s="9" t="str">
        <f>IF('Used data'!I204="No","",SUM(AD204:AE204)*740934+AG204*29492829+AH204*4654307+AI204*608667)</f>
        <v/>
      </c>
    </row>
    <row r="205" spans="1:36" x14ac:dyDescent="0.3">
      <c r="A205" s="4" t="str">
        <f>IF('Input data'!A211="","",'Input data'!A211)</f>
        <v/>
      </c>
      <c r="B205" s="4" t="str">
        <f>IF('Input data'!B211="","",'Input data'!B211)</f>
        <v/>
      </c>
      <c r="C205" s="4" t="str">
        <f>IF('Input data'!C211="","",'Input data'!C211)</f>
        <v/>
      </c>
      <c r="D205" s="4" t="str">
        <f>IF('Input data'!D211="","",'Input data'!D211)</f>
        <v/>
      </c>
      <c r="E205" s="4" t="str">
        <f>IF('Input data'!E211="","",'Input data'!E211)</f>
        <v/>
      </c>
      <c r="F205" s="4" t="str">
        <f>IF('Input data'!F211="","",'Input data'!F211)</f>
        <v/>
      </c>
      <c r="G205" s="20" t="str">
        <f>IF('Input data'!G211=0,"",'Input data'!G211)</f>
        <v/>
      </c>
      <c r="H205" s="9" t="str">
        <f>IF('Input data'!H211="","",'Input data'!H211)</f>
        <v/>
      </c>
      <c r="I205" s="6" t="str">
        <f>IF('Used data'!I205="No","",IF('Used data'!L205&lt;10,1.1-'Used data'!L205*0.01,IF('Used data'!L205&lt;120,POWER(1.003,'Used data'!L205)/POWER(1.003,10),1.4)))</f>
        <v/>
      </c>
      <c r="J205" s="6" t="str">
        <f>IF('Used data'!I205="No","",IF('Used data'!M205&gt;9,1.41,IF('Used data'!M205&lt;2,0.96+'Used data'!M205*0.02,POWER(1.05,'Used data'!M205)/POWER(1.05,2))))</f>
        <v/>
      </c>
      <c r="K205" s="6" t="str">
        <f>IF('Used data'!I205="No","",IF('Used data'!M205&gt;9,1.15,IF('Used data'!M205&lt;2,0.98+'Used data'!M205*0.01,POWER(1.02,'Used data'!M205)/POWER(1.02,2))))</f>
        <v/>
      </c>
      <c r="L205" s="6" t="str">
        <f>IF('Used data'!I205="No","",IF('Used data'!N205="Partly",0.9,IF('Used data'!N205="Yes",0.75,1)))</f>
        <v/>
      </c>
      <c r="M205" s="6" t="str">
        <f>IF('Used data'!I205="No","",IF('Used data'!N205="Partly",0.97,IF('Used data'!N205="Yes",0.95,1)))</f>
        <v/>
      </c>
      <c r="N205" s="6" t="str">
        <f>IF('Used data'!I205="No","",IF('Used data'!O205&gt;4.25,1.06,IF('Used data'!O205&lt;3.75,1.84-'Used data'!O205*0.24,0.04+'Used data'!O205*0.24)))</f>
        <v/>
      </c>
      <c r="O205" s="6" t="str">
        <f>IF('Used data'!I205="No","",IF('Used data'!P205&gt;1.99,0.81,IF('Used data'!P205&lt;0.2,1.12,1.05-'Used data'!P205*0.1)))</f>
        <v/>
      </c>
      <c r="P205" s="6" t="str">
        <f>IF('Used data'!I205="No","",IF('Used data'!Q205&gt;3,0.96,IF('Used data'!Q205&lt;2,1.12-0.06*'Used data'!Q205,1.08-0.04*'Used data'!Q205)))</f>
        <v/>
      </c>
      <c r="Q205" s="6" t="str">
        <f>IF('Used data'!I205="No","",IF('Used data'!R205="Yes",0.91,1))</f>
        <v/>
      </c>
      <c r="R205" s="6" t="str">
        <f>IF('Used data'!I205="No","",IF('Used data'!R205="Yes",0.96,1))</f>
        <v/>
      </c>
      <c r="S205" s="6" t="str">
        <f>IF('Used data'!I205="No","",IF('Used data'!R205="Yes",0.82,1))</f>
        <v/>
      </c>
      <c r="T205" s="6" t="str">
        <f>IF('Used data'!I205="No","",IF('Used data'!R205="Yes",0.9,1))</f>
        <v/>
      </c>
      <c r="U205" s="6" t="str">
        <f>IF('Used data'!I205="No","",IF('Used data'!R205="Yes",0.93,1))</f>
        <v/>
      </c>
      <c r="V205" s="6" t="str">
        <f>IF('Used data'!I205="No","",IF('Used data'!S205="Yes",0.85,1))</f>
        <v/>
      </c>
      <c r="W205" s="6" t="str">
        <f>IF('Used data'!I205="No","",IF('Used data'!T205&gt;5,1.4,1+0.08*'Used data'!T205))</f>
        <v/>
      </c>
      <c r="X205" s="6" t="str">
        <f>IF('Used data'!I205="No","",IF('Used data'!U205=80,1,POWER((80-0.0058*('Used data'!U205-80)^2+0.2781*('Used data'!U205-80)-0.2343)/80,1.6)))</f>
        <v/>
      </c>
      <c r="Y205" s="6" t="str">
        <f>IF('Used data'!I205="No","",IF('Used data'!U205=80,1,POWER((80-0.0058*('Used data'!U205-80)^2+0.2781*('Used data'!U205-80)-0.2343)/80,1.5)))</f>
        <v/>
      </c>
      <c r="Z205" s="6" t="str">
        <f>IF('Used data'!I205="No","",IF('Used data'!U205=80,1,POWER((80-0.0058*('Used data'!U205-80)^2+0.2781*('Used data'!U205-80)-0.2343)/80,4.6)))</f>
        <v/>
      </c>
      <c r="AA205" s="6" t="str">
        <f>IF('Used data'!I205="No","",IF('Used data'!U205=80,1,POWER((80-0.0058*('Used data'!U205-80)^2+0.2781*('Used data'!U205-80)-0.2343)/80,3.5)))</f>
        <v/>
      </c>
      <c r="AB205" s="6" t="str">
        <f>IF('Used data'!I205="No","",IF('Used data'!U205=80,1,POWER((80-0.0058*('Used data'!U205-80)^2+0.2781*('Used data'!U205-80)-0.2343)/80,1.4)))</f>
        <v/>
      </c>
      <c r="AC205" s="6"/>
      <c r="AD205" s="7" t="str">
        <f>IF('Used data'!I205="No","",EXP(-10.0958)*POWER(H205,0.8138))</f>
        <v/>
      </c>
      <c r="AE205" s="7" t="str">
        <f>IF('Used data'!I205="No","",EXP(-9.9896)*POWER(H205,0.8381))</f>
        <v/>
      </c>
      <c r="AF205" s="7" t="str">
        <f>IF('Used data'!I205="No","",EXP(-12.5826)*POWER(H205,1.148))</f>
        <v/>
      </c>
      <c r="AG205" s="7" t="str">
        <f>IF('Used data'!I205="No","",EXP(-11.3408)*POWER(H205,0.7373))</f>
        <v/>
      </c>
      <c r="AH205" s="7" t="str">
        <f>IF('Used data'!I205="No","",EXP(-10.8985)*POWER(H205,0.841))</f>
        <v/>
      </c>
      <c r="AI205" s="7" t="str">
        <f>IF('Used data'!I205="No","",EXP(-12.4273)*POWER(H205,1.0197))</f>
        <v/>
      </c>
      <c r="AJ205" s="9" t="str">
        <f>IF('Used data'!I205="No","",SUM(AD205:AE205)*740934+AG205*29492829+AH205*4654307+AI205*608667)</f>
        <v/>
      </c>
    </row>
    <row r="206" spans="1:36" x14ac:dyDescent="0.3">
      <c r="A206" s="4" t="str">
        <f>IF('Input data'!A212="","",'Input data'!A212)</f>
        <v/>
      </c>
      <c r="B206" s="4" t="str">
        <f>IF('Input data'!B212="","",'Input data'!B212)</f>
        <v/>
      </c>
      <c r="C206" s="4" t="str">
        <f>IF('Input data'!C212="","",'Input data'!C212)</f>
        <v/>
      </c>
      <c r="D206" s="4" t="str">
        <f>IF('Input data'!D212="","",'Input data'!D212)</f>
        <v/>
      </c>
      <c r="E206" s="4" t="str">
        <f>IF('Input data'!E212="","",'Input data'!E212)</f>
        <v/>
      </c>
      <c r="F206" s="4" t="str">
        <f>IF('Input data'!F212="","",'Input data'!F212)</f>
        <v/>
      </c>
      <c r="G206" s="20" t="str">
        <f>IF('Input data'!G212=0,"",'Input data'!G212)</f>
        <v/>
      </c>
      <c r="H206" s="9" t="str">
        <f>IF('Input data'!H212="","",'Input data'!H212)</f>
        <v/>
      </c>
      <c r="I206" s="6" t="str">
        <f>IF('Used data'!I206="No","",IF('Used data'!L206&lt;10,1.1-'Used data'!L206*0.01,IF('Used data'!L206&lt;120,POWER(1.003,'Used data'!L206)/POWER(1.003,10),1.4)))</f>
        <v/>
      </c>
      <c r="J206" s="6" t="str">
        <f>IF('Used data'!I206="No","",IF('Used data'!M206&gt;9,1.41,IF('Used data'!M206&lt;2,0.96+'Used data'!M206*0.02,POWER(1.05,'Used data'!M206)/POWER(1.05,2))))</f>
        <v/>
      </c>
      <c r="K206" s="6" t="str">
        <f>IF('Used data'!I206="No","",IF('Used data'!M206&gt;9,1.15,IF('Used data'!M206&lt;2,0.98+'Used data'!M206*0.01,POWER(1.02,'Used data'!M206)/POWER(1.02,2))))</f>
        <v/>
      </c>
      <c r="L206" s="6" t="str">
        <f>IF('Used data'!I206="No","",IF('Used data'!N206="Partly",0.9,IF('Used data'!N206="Yes",0.75,1)))</f>
        <v/>
      </c>
      <c r="M206" s="6" t="str">
        <f>IF('Used data'!I206="No","",IF('Used data'!N206="Partly",0.97,IF('Used data'!N206="Yes",0.95,1)))</f>
        <v/>
      </c>
      <c r="N206" s="6" t="str">
        <f>IF('Used data'!I206="No","",IF('Used data'!O206&gt;4.25,1.06,IF('Used data'!O206&lt;3.75,1.84-'Used data'!O206*0.24,0.04+'Used data'!O206*0.24)))</f>
        <v/>
      </c>
      <c r="O206" s="6" t="str">
        <f>IF('Used data'!I206="No","",IF('Used data'!P206&gt;1.99,0.81,IF('Used data'!P206&lt;0.2,1.12,1.05-'Used data'!P206*0.1)))</f>
        <v/>
      </c>
      <c r="P206" s="6" t="str">
        <f>IF('Used data'!I206="No","",IF('Used data'!Q206&gt;3,0.96,IF('Used data'!Q206&lt;2,1.12-0.06*'Used data'!Q206,1.08-0.04*'Used data'!Q206)))</f>
        <v/>
      </c>
      <c r="Q206" s="6" t="str">
        <f>IF('Used data'!I206="No","",IF('Used data'!R206="Yes",0.91,1))</f>
        <v/>
      </c>
      <c r="R206" s="6" t="str">
        <f>IF('Used data'!I206="No","",IF('Used data'!R206="Yes",0.96,1))</f>
        <v/>
      </c>
      <c r="S206" s="6" t="str">
        <f>IF('Used data'!I206="No","",IF('Used data'!R206="Yes",0.82,1))</f>
        <v/>
      </c>
      <c r="T206" s="6" t="str">
        <f>IF('Used data'!I206="No","",IF('Used data'!R206="Yes",0.9,1))</f>
        <v/>
      </c>
      <c r="U206" s="6" t="str">
        <f>IF('Used data'!I206="No","",IF('Used data'!R206="Yes",0.93,1))</f>
        <v/>
      </c>
      <c r="V206" s="6" t="str">
        <f>IF('Used data'!I206="No","",IF('Used data'!S206="Yes",0.85,1))</f>
        <v/>
      </c>
      <c r="W206" s="6" t="str">
        <f>IF('Used data'!I206="No","",IF('Used data'!T206&gt;5,1.4,1+0.08*'Used data'!T206))</f>
        <v/>
      </c>
      <c r="X206" s="6" t="str">
        <f>IF('Used data'!I206="No","",IF('Used data'!U206=80,1,POWER((80-0.0058*('Used data'!U206-80)^2+0.2781*('Used data'!U206-80)-0.2343)/80,1.6)))</f>
        <v/>
      </c>
      <c r="Y206" s="6" t="str">
        <f>IF('Used data'!I206="No","",IF('Used data'!U206=80,1,POWER((80-0.0058*('Used data'!U206-80)^2+0.2781*('Used data'!U206-80)-0.2343)/80,1.5)))</f>
        <v/>
      </c>
      <c r="Z206" s="6" t="str">
        <f>IF('Used data'!I206="No","",IF('Used data'!U206=80,1,POWER((80-0.0058*('Used data'!U206-80)^2+0.2781*('Used data'!U206-80)-0.2343)/80,4.6)))</f>
        <v/>
      </c>
      <c r="AA206" s="6" t="str">
        <f>IF('Used data'!I206="No","",IF('Used data'!U206=80,1,POWER((80-0.0058*('Used data'!U206-80)^2+0.2781*('Used data'!U206-80)-0.2343)/80,3.5)))</f>
        <v/>
      </c>
      <c r="AB206" s="6" t="str">
        <f>IF('Used data'!I206="No","",IF('Used data'!U206=80,1,POWER((80-0.0058*('Used data'!U206-80)^2+0.2781*('Used data'!U206-80)-0.2343)/80,1.4)))</f>
        <v/>
      </c>
      <c r="AC206" s="6"/>
      <c r="AD206" s="7" t="str">
        <f>IF('Used data'!I206="No","",EXP(-10.0958)*POWER(H206,0.8138))</f>
        <v/>
      </c>
      <c r="AE206" s="7" t="str">
        <f>IF('Used data'!I206="No","",EXP(-9.9896)*POWER(H206,0.8381))</f>
        <v/>
      </c>
      <c r="AF206" s="7" t="str">
        <f>IF('Used data'!I206="No","",EXP(-12.5826)*POWER(H206,1.148))</f>
        <v/>
      </c>
      <c r="AG206" s="7" t="str">
        <f>IF('Used data'!I206="No","",EXP(-11.3408)*POWER(H206,0.7373))</f>
        <v/>
      </c>
      <c r="AH206" s="7" t="str">
        <f>IF('Used data'!I206="No","",EXP(-10.8985)*POWER(H206,0.841))</f>
        <v/>
      </c>
      <c r="AI206" s="7" t="str">
        <f>IF('Used data'!I206="No","",EXP(-12.4273)*POWER(H206,1.0197))</f>
        <v/>
      </c>
      <c r="AJ206" s="9" t="str">
        <f>IF('Used data'!I206="No","",SUM(AD206:AE206)*740934+AG206*29492829+AH206*4654307+AI206*608667)</f>
        <v/>
      </c>
    </row>
    <row r="207" spans="1:36" x14ac:dyDescent="0.3">
      <c r="A207" s="4" t="str">
        <f>IF('Input data'!A213="","",'Input data'!A213)</f>
        <v/>
      </c>
      <c r="B207" s="4" t="str">
        <f>IF('Input data'!B213="","",'Input data'!B213)</f>
        <v/>
      </c>
      <c r="C207" s="4" t="str">
        <f>IF('Input data'!C213="","",'Input data'!C213)</f>
        <v/>
      </c>
      <c r="D207" s="4" t="str">
        <f>IF('Input data'!D213="","",'Input data'!D213)</f>
        <v/>
      </c>
      <c r="E207" s="4" t="str">
        <f>IF('Input data'!E213="","",'Input data'!E213)</f>
        <v/>
      </c>
      <c r="F207" s="4" t="str">
        <f>IF('Input data'!F213="","",'Input data'!F213)</f>
        <v/>
      </c>
      <c r="G207" s="20" t="str">
        <f>IF('Input data'!G213=0,"",'Input data'!G213)</f>
        <v/>
      </c>
      <c r="H207" s="9" t="str">
        <f>IF('Input data'!H213="","",'Input data'!H213)</f>
        <v/>
      </c>
      <c r="I207" s="6" t="str">
        <f>IF('Used data'!I207="No","",IF('Used data'!L207&lt;10,1.1-'Used data'!L207*0.01,IF('Used data'!L207&lt;120,POWER(1.003,'Used data'!L207)/POWER(1.003,10),1.4)))</f>
        <v/>
      </c>
      <c r="J207" s="6" t="str">
        <f>IF('Used data'!I207="No","",IF('Used data'!M207&gt;9,1.41,IF('Used data'!M207&lt;2,0.96+'Used data'!M207*0.02,POWER(1.05,'Used data'!M207)/POWER(1.05,2))))</f>
        <v/>
      </c>
      <c r="K207" s="6" t="str">
        <f>IF('Used data'!I207="No","",IF('Used data'!M207&gt;9,1.15,IF('Used data'!M207&lt;2,0.98+'Used data'!M207*0.01,POWER(1.02,'Used data'!M207)/POWER(1.02,2))))</f>
        <v/>
      </c>
      <c r="L207" s="6" t="str">
        <f>IF('Used data'!I207="No","",IF('Used data'!N207="Partly",0.9,IF('Used data'!N207="Yes",0.75,1)))</f>
        <v/>
      </c>
      <c r="M207" s="6" t="str">
        <f>IF('Used data'!I207="No","",IF('Used data'!N207="Partly",0.97,IF('Used data'!N207="Yes",0.95,1)))</f>
        <v/>
      </c>
      <c r="N207" s="6" t="str">
        <f>IF('Used data'!I207="No","",IF('Used data'!O207&gt;4.25,1.06,IF('Used data'!O207&lt;3.75,1.84-'Used data'!O207*0.24,0.04+'Used data'!O207*0.24)))</f>
        <v/>
      </c>
      <c r="O207" s="6" t="str">
        <f>IF('Used data'!I207="No","",IF('Used data'!P207&gt;1.99,0.81,IF('Used data'!P207&lt;0.2,1.12,1.05-'Used data'!P207*0.1)))</f>
        <v/>
      </c>
      <c r="P207" s="6" t="str">
        <f>IF('Used data'!I207="No","",IF('Used data'!Q207&gt;3,0.96,IF('Used data'!Q207&lt;2,1.12-0.06*'Used data'!Q207,1.08-0.04*'Used data'!Q207)))</f>
        <v/>
      </c>
      <c r="Q207" s="6" t="str">
        <f>IF('Used data'!I207="No","",IF('Used data'!R207="Yes",0.91,1))</f>
        <v/>
      </c>
      <c r="R207" s="6" t="str">
        <f>IF('Used data'!I207="No","",IF('Used data'!R207="Yes",0.96,1))</f>
        <v/>
      </c>
      <c r="S207" s="6" t="str">
        <f>IF('Used data'!I207="No","",IF('Used data'!R207="Yes",0.82,1))</f>
        <v/>
      </c>
      <c r="T207" s="6" t="str">
        <f>IF('Used data'!I207="No","",IF('Used data'!R207="Yes",0.9,1))</f>
        <v/>
      </c>
      <c r="U207" s="6" t="str">
        <f>IF('Used data'!I207="No","",IF('Used data'!R207="Yes",0.93,1))</f>
        <v/>
      </c>
      <c r="V207" s="6" t="str">
        <f>IF('Used data'!I207="No","",IF('Used data'!S207="Yes",0.85,1))</f>
        <v/>
      </c>
      <c r="W207" s="6" t="str">
        <f>IF('Used data'!I207="No","",IF('Used data'!T207&gt;5,1.4,1+0.08*'Used data'!T207))</f>
        <v/>
      </c>
      <c r="X207" s="6" t="str">
        <f>IF('Used data'!I207="No","",IF('Used data'!U207=80,1,POWER((80-0.0058*('Used data'!U207-80)^2+0.2781*('Used data'!U207-80)-0.2343)/80,1.6)))</f>
        <v/>
      </c>
      <c r="Y207" s="6" t="str">
        <f>IF('Used data'!I207="No","",IF('Used data'!U207=80,1,POWER((80-0.0058*('Used data'!U207-80)^2+0.2781*('Used data'!U207-80)-0.2343)/80,1.5)))</f>
        <v/>
      </c>
      <c r="Z207" s="6" t="str">
        <f>IF('Used data'!I207="No","",IF('Used data'!U207=80,1,POWER((80-0.0058*('Used data'!U207-80)^2+0.2781*('Used data'!U207-80)-0.2343)/80,4.6)))</f>
        <v/>
      </c>
      <c r="AA207" s="6" t="str">
        <f>IF('Used data'!I207="No","",IF('Used data'!U207=80,1,POWER((80-0.0058*('Used data'!U207-80)^2+0.2781*('Used data'!U207-80)-0.2343)/80,3.5)))</f>
        <v/>
      </c>
      <c r="AB207" s="6" t="str">
        <f>IF('Used data'!I207="No","",IF('Used data'!U207=80,1,POWER((80-0.0058*('Used data'!U207-80)^2+0.2781*('Used data'!U207-80)-0.2343)/80,1.4)))</f>
        <v/>
      </c>
      <c r="AC207" s="6"/>
      <c r="AD207" s="7" t="str">
        <f>IF('Used data'!I207="No","",EXP(-10.0958)*POWER(H207,0.8138))</f>
        <v/>
      </c>
      <c r="AE207" s="7" t="str">
        <f>IF('Used data'!I207="No","",EXP(-9.9896)*POWER(H207,0.8381))</f>
        <v/>
      </c>
      <c r="AF207" s="7" t="str">
        <f>IF('Used data'!I207="No","",EXP(-12.5826)*POWER(H207,1.148))</f>
        <v/>
      </c>
      <c r="AG207" s="7" t="str">
        <f>IF('Used data'!I207="No","",EXP(-11.3408)*POWER(H207,0.7373))</f>
        <v/>
      </c>
      <c r="AH207" s="7" t="str">
        <f>IF('Used data'!I207="No","",EXP(-10.8985)*POWER(H207,0.841))</f>
        <v/>
      </c>
      <c r="AI207" s="7" t="str">
        <f>IF('Used data'!I207="No","",EXP(-12.4273)*POWER(H207,1.0197))</f>
        <v/>
      </c>
      <c r="AJ207" s="9" t="str">
        <f>IF('Used data'!I207="No","",SUM(AD207:AE207)*740934+AG207*29492829+AH207*4654307+AI207*608667)</f>
        <v/>
      </c>
    </row>
    <row r="208" spans="1:36" x14ac:dyDescent="0.3">
      <c r="A208" s="4" t="str">
        <f>IF('Input data'!A214="","",'Input data'!A214)</f>
        <v/>
      </c>
      <c r="B208" s="4" t="str">
        <f>IF('Input data'!B214="","",'Input data'!B214)</f>
        <v/>
      </c>
      <c r="C208" s="4" t="str">
        <f>IF('Input data'!C214="","",'Input data'!C214)</f>
        <v/>
      </c>
      <c r="D208" s="4" t="str">
        <f>IF('Input data'!D214="","",'Input data'!D214)</f>
        <v/>
      </c>
      <c r="E208" s="4" t="str">
        <f>IF('Input data'!E214="","",'Input data'!E214)</f>
        <v/>
      </c>
      <c r="F208" s="4" t="str">
        <f>IF('Input data'!F214="","",'Input data'!F214)</f>
        <v/>
      </c>
      <c r="G208" s="20" t="str">
        <f>IF('Input data'!G214=0,"",'Input data'!G214)</f>
        <v/>
      </c>
      <c r="H208" s="9" t="str">
        <f>IF('Input data'!H214="","",'Input data'!H214)</f>
        <v/>
      </c>
      <c r="I208" s="6" t="str">
        <f>IF('Used data'!I208="No","",IF('Used data'!L208&lt;10,1.1-'Used data'!L208*0.01,IF('Used data'!L208&lt;120,POWER(1.003,'Used data'!L208)/POWER(1.003,10),1.4)))</f>
        <v/>
      </c>
      <c r="J208" s="6" t="str">
        <f>IF('Used data'!I208="No","",IF('Used data'!M208&gt;9,1.41,IF('Used data'!M208&lt;2,0.96+'Used data'!M208*0.02,POWER(1.05,'Used data'!M208)/POWER(1.05,2))))</f>
        <v/>
      </c>
      <c r="K208" s="6" t="str">
        <f>IF('Used data'!I208="No","",IF('Used data'!M208&gt;9,1.15,IF('Used data'!M208&lt;2,0.98+'Used data'!M208*0.01,POWER(1.02,'Used data'!M208)/POWER(1.02,2))))</f>
        <v/>
      </c>
      <c r="L208" s="6" t="str">
        <f>IF('Used data'!I208="No","",IF('Used data'!N208="Partly",0.9,IF('Used data'!N208="Yes",0.75,1)))</f>
        <v/>
      </c>
      <c r="M208" s="6" t="str">
        <f>IF('Used data'!I208="No","",IF('Used data'!N208="Partly",0.97,IF('Used data'!N208="Yes",0.95,1)))</f>
        <v/>
      </c>
      <c r="N208" s="6" t="str">
        <f>IF('Used data'!I208="No","",IF('Used data'!O208&gt;4.25,1.06,IF('Used data'!O208&lt;3.75,1.84-'Used data'!O208*0.24,0.04+'Used data'!O208*0.24)))</f>
        <v/>
      </c>
      <c r="O208" s="6" t="str">
        <f>IF('Used data'!I208="No","",IF('Used data'!P208&gt;1.99,0.81,IF('Used data'!P208&lt;0.2,1.12,1.05-'Used data'!P208*0.1)))</f>
        <v/>
      </c>
      <c r="P208" s="6" t="str">
        <f>IF('Used data'!I208="No","",IF('Used data'!Q208&gt;3,0.96,IF('Used data'!Q208&lt;2,1.12-0.06*'Used data'!Q208,1.08-0.04*'Used data'!Q208)))</f>
        <v/>
      </c>
      <c r="Q208" s="6" t="str">
        <f>IF('Used data'!I208="No","",IF('Used data'!R208="Yes",0.91,1))</f>
        <v/>
      </c>
      <c r="R208" s="6" t="str">
        <f>IF('Used data'!I208="No","",IF('Used data'!R208="Yes",0.96,1))</f>
        <v/>
      </c>
      <c r="S208" s="6" t="str">
        <f>IF('Used data'!I208="No","",IF('Used data'!R208="Yes",0.82,1))</f>
        <v/>
      </c>
      <c r="T208" s="6" t="str">
        <f>IF('Used data'!I208="No","",IF('Used data'!R208="Yes",0.9,1))</f>
        <v/>
      </c>
      <c r="U208" s="6" t="str">
        <f>IF('Used data'!I208="No","",IF('Used data'!R208="Yes",0.93,1))</f>
        <v/>
      </c>
      <c r="V208" s="6" t="str">
        <f>IF('Used data'!I208="No","",IF('Used data'!S208="Yes",0.85,1))</f>
        <v/>
      </c>
      <c r="W208" s="6" t="str">
        <f>IF('Used data'!I208="No","",IF('Used data'!T208&gt;5,1.4,1+0.08*'Used data'!T208))</f>
        <v/>
      </c>
      <c r="X208" s="6" t="str">
        <f>IF('Used data'!I208="No","",IF('Used data'!U208=80,1,POWER((80-0.0058*('Used data'!U208-80)^2+0.2781*('Used data'!U208-80)-0.2343)/80,1.6)))</f>
        <v/>
      </c>
      <c r="Y208" s="6" t="str">
        <f>IF('Used data'!I208="No","",IF('Used data'!U208=80,1,POWER((80-0.0058*('Used data'!U208-80)^2+0.2781*('Used data'!U208-80)-0.2343)/80,1.5)))</f>
        <v/>
      </c>
      <c r="Z208" s="6" t="str">
        <f>IF('Used data'!I208="No","",IF('Used data'!U208=80,1,POWER((80-0.0058*('Used data'!U208-80)^2+0.2781*('Used data'!U208-80)-0.2343)/80,4.6)))</f>
        <v/>
      </c>
      <c r="AA208" s="6" t="str">
        <f>IF('Used data'!I208="No","",IF('Used data'!U208=80,1,POWER((80-0.0058*('Used data'!U208-80)^2+0.2781*('Used data'!U208-80)-0.2343)/80,3.5)))</f>
        <v/>
      </c>
      <c r="AB208" s="6" t="str">
        <f>IF('Used data'!I208="No","",IF('Used data'!U208=80,1,POWER((80-0.0058*('Used data'!U208-80)^2+0.2781*('Used data'!U208-80)-0.2343)/80,1.4)))</f>
        <v/>
      </c>
      <c r="AC208" s="6"/>
      <c r="AD208" s="7" t="str">
        <f>IF('Used data'!I208="No","",EXP(-10.0958)*POWER(H208,0.8138))</f>
        <v/>
      </c>
      <c r="AE208" s="7" t="str">
        <f>IF('Used data'!I208="No","",EXP(-9.9896)*POWER(H208,0.8381))</f>
        <v/>
      </c>
      <c r="AF208" s="7" t="str">
        <f>IF('Used data'!I208="No","",EXP(-12.5826)*POWER(H208,1.148))</f>
        <v/>
      </c>
      <c r="AG208" s="7" t="str">
        <f>IF('Used data'!I208="No","",EXP(-11.3408)*POWER(H208,0.7373))</f>
        <v/>
      </c>
      <c r="AH208" s="7" t="str">
        <f>IF('Used data'!I208="No","",EXP(-10.8985)*POWER(H208,0.841))</f>
        <v/>
      </c>
      <c r="AI208" s="7" t="str">
        <f>IF('Used data'!I208="No","",EXP(-12.4273)*POWER(H208,1.0197))</f>
        <v/>
      </c>
      <c r="AJ208" s="9" t="str">
        <f>IF('Used data'!I208="No","",SUM(AD208:AE208)*740934+AG208*29492829+AH208*4654307+AI208*608667)</f>
        <v/>
      </c>
    </row>
    <row r="209" spans="1:36" x14ac:dyDescent="0.3">
      <c r="A209" s="4" t="str">
        <f>IF('Input data'!A215="","",'Input data'!A215)</f>
        <v/>
      </c>
      <c r="B209" s="4" t="str">
        <f>IF('Input data'!B215="","",'Input data'!B215)</f>
        <v/>
      </c>
      <c r="C209" s="4" t="str">
        <f>IF('Input data'!C215="","",'Input data'!C215)</f>
        <v/>
      </c>
      <c r="D209" s="4" t="str">
        <f>IF('Input data'!D215="","",'Input data'!D215)</f>
        <v/>
      </c>
      <c r="E209" s="4" t="str">
        <f>IF('Input data'!E215="","",'Input data'!E215)</f>
        <v/>
      </c>
      <c r="F209" s="4" t="str">
        <f>IF('Input data'!F215="","",'Input data'!F215)</f>
        <v/>
      </c>
      <c r="G209" s="20" t="str">
        <f>IF('Input data'!G215=0,"",'Input data'!G215)</f>
        <v/>
      </c>
      <c r="H209" s="9" t="str">
        <f>IF('Input data'!H215="","",'Input data'!H215)</f>
        <v/>
      </c>
      <c r="I209" s="6" t="str">
        <f>IF('Used data'!I209="No","",IF('Used data'!L209&lt;10,1.1-'Used data'!L209*0.01,IF('Used data'!L209&lt;120,POWER(1.003,'Used data'!L209)/POWER(1.003,10),1.4)))</f>
        <v/>
      </c>
      <c r="J209" s="6" t="str">
        <f>IF('Used data'!I209="No","",IF('Used data'!M209&gt;9,1.41,IF('Used data'!M209&lt;2,0.96+'Used data'!M209*0.02,POWER(1.05,'Used data'!M209)/POWER(1.05,2))))</f>
        <v/>
      </c>
      <c r="K209" s="6" t="str">
        <f>IF('Used data'!I209="No","",IF('Used data'!M209&gt;9,1.15,IF('Used data'!M209&lt;2,0.98+'Used data'!M209*0.01,POWER(1.02,'Used data'!M209)/POWER(1.02,2))))</f>
        <v/>
      </c>
      <c r="L209" s="6" t="str">
        <f>IF('Used data'!I209="No","",IF('Used data'!N209="Partly",0.9,IF('Used data'!N209="Yes",0.75,1)))</f>
        <v/>
      </c>
      <c r="M209" s="6" t="str">
        <f>IF('Used data'!I209="No","",IF('Used data'!N209="Partly",0.97,IF('Used data'!N209="Yes",0.95,1)))</f>
        <v/>
      </c>
      <c r="N209" s="6" t="str">
        <f>IF('Used data'!I209="No","",IF('Used data'!O209&gt;4.25,1.06,IF('Used data'!O209&lt;3.75,1.84-'Used data'!O209*0.24,0.04+'Used data'!O209*0.24)))</f>
        <v/>
      </c>
      <c r="O209" s="6" t="str">
        <f>IF('Used data'!I209="No","",IF('Used data'!P209&gt;1.99,0.81,IF('Used data'!P209&lt;0.2,1.12,1.05-'Used data'!P209*0.1)))</f>
        <v/>
      </c>
      <c r="P209" s="6" t="str">
        <f>IF('Used data'!I209="No","",IF('Used data'!Q209&gt;3,0.96,IF('Used data'!Q209&lt;2,1.12-0.06*'Used data'!Q209,1.08-0.04*'Used data'!Q209)))</f>
        <v/>
      </c>
      <c r="Q209" s="6" t="str">
        <f>IF('Used data'!I209="No","",IF('Used data'!R209="Yes",0.91,1))</f>
        <v/>
      </c>
      <c r="R209" s="6" t="str">
        <f>IF('Used data'!I209="No","",IF('Used data'!R209="Yes",0.96,1))</f>
        <v/>
      </c>
      <c r="S209" s="6" t="str">
        <f>IF('Used data'!I209="No","",IF('Used data'!R209="Yes",0.82,1))</f>
        <v/>
      </c>
      <c r="T209" s="6" t="str">
        <f>IF('Used data'!I209="No","",IF('Used data'!R209="Yes",0.9,1))</f>
        <v/>
      </c>
      <c r="U209" s="6" t="str">
        <f>IF('Used data'!I209="No","",IF('Used data'!R209="Yes",0.93,1))</f>
        <v/>
      </c>
      <c r="V209" s="6" t="str">
        <f>IF('Used data'!I209="No","",IF('Used data'!S209="Yes",0.85,1))</f>
        <v/>
      </c>
      <c r="W209" s="6" t="str">
        <f>IF('Used data'!I209="No","",IF('Used data'!T209&gt;5,1.4,1+0.08*'Used data'!T209))</f>
        <v/>
      </c>
      <c r="X209" s="6" t="str">
        <f>IF('Used data'!I209="No","",IF('Used data'!U209=80,1,POWER((80-0.0058*('Used data'!U209-80)^2+0.2781*('Used data'!U209-80)-0.2343)/80,1.6)))</f>
        <v/>
      </c>
      <c r="Y209" s="6" t="str">
        <f>IF('Used data'!I209="No","",IF('Used data'!U209=80,1,POWER((80-0.0058*('Used data'!U209-80)^2+0.2781*('Used data'!U209-80)-0.2343)/80,1.5)))</f>
        <v/>
      </c>
      <c r="Z209" s="6" t="str">
        <f>IF('Used data'!I209="No","",IF('Used data'!U209=80,1,POWER((80-0.0058*('Used data'!U209-80)^2+0.2781*('Used data'!U209-80)-0.2343)/80,4.6)))</f>
        <v/>
      </c>
      <c r="AA209" s="6" t="str">
        <f>IF('Used data'!I209="No","",IF('Used data'!U209=80,1,POWER((80-0.0058*('Used data'!U209-80)^2+0.2781*('Used data'!U209-80)-0.2343)/80,3.5)))</f>
        <v/>
      </c>
      <c r="AB209" s="6" t="str">
        <f>IF('Used data'!I209="No","",IF('Used data'!U209=80,1,POWER((80-0.0058*('Used data'!U209-80)^2+0.2781*('Used data'!U209-80)-0.2343)/80,1.4)))</f>
        <v/>
      </c>
      <c r="AC209" s="6"/>
      <c r="AD209" s="7" t="str">
        <f>IF('Used data'!I209="No","",EXP(-10.0958)*POWER(H209,0.8138))</f>
        <v/>
      </c>
      <c r="AE209" s="7" t="str">
        <f>IF('Used data'!I209="No","",EXP(-9.9896)*POWER(H209,0.8381))</f>
        <v/>
      </c>
      <c r="AF209" s="7" t="str">
        <f>IF('Used data'!I209="No","",EXP(-12.5826)*POWER(H209,1.148))</f>
        <v/>
      </c>
      <c r="AG209" s="7" t="str">
        <f>IF('Used data'!I209="No","",EXP(-11.3408)*POWER(H209,0.7373))</f>
        <v/>
      </c>
      <c r="AH209" s="7" t="str">
        <f>IF('Used data'!I209="No","",EXP(-10.8985)*POWER(H209,0.841))</f>
        <v/>
      </c>
      <c r="AI209" s="7" t="str">
        <f>IF('Used data'!I209="No","",EXP(-12.4273)*POWER(H209,1.0197))</f>
        <v/>
      </c>
      <c r="AJ209" s="9" t="str">
        <f>IF('Used data'!I209="No","",SUM(AD209:AE209)*740934+AG209*29492829+AH209*4654307+AI209*608667)</f>
        <v/>
      </c>
    </row>
    <row r="210" spans="1:36" x14ac:dyDescent="0.3">
      <c r="A210" s="4" t="str">
        <f>IF('Input data'!A216="","",'Input data'!A216)</f>
        <v/>
      </c>
      <c r="B210" s="4" t="str">
        <f>IF('Input data'!B216="","",'Input data'!B216)</f>
        <v/>
      </c>
      <c r="C210" s="4" t="str">
        <f>IF('Input data'!C216="","",'Input data'!C216)</f>
        <v/>
      </c>
      <c r="D210" s="4" t="str">
        <f>IF('Input data'!D216="","",'Input data'!D216)</f>
        <v/>
      </c>
      <c r="E210" s="4" t="str">
        <f>IF('Input data'!E216="","",'Input data'!E216)</f>
        <v/>
      </c>
      <c r="F210" s="4" t="str">
        <f>IF('Input data'!F216="","",'Input data'!F216)</f>
        <v/>
      </c>
      <c r="G210" s="20" t="str">
        <f>IF('Input data'!G216=0,"",'Input data'!G216)</f>
        <v/>
      </c>
      <c r="H210" s="9" t="str">
        <f>IF('Input data'!H216="","",'Input data'!H216)</f>
        <v/>
      </c>
      <c r="I210" s="6" t="str">
        <f>IF('Used data'!I210="No","",IF('Used data'!L210&lt;10,1.1-'Used data'!L210*0.01,IF('Used data'!L210&lt;120,POWER(1.003,'Used data'!L210)/POWER(1.003,10),1.4)))</f>
        <v/>
      </c>
      <c r="J210" s="6" t="str">
        <f>IF('Used data'!I210="No","",IF('Used data'!M210&gt;9,1.41,IF('Used data'!M210&lt;2,0.96+'Used data'!M210*0.02,POWER(1.05,'Used data'!M210)/POWER(1.05,2))))</f>
        <v/>
      </c>
      <c r="K210" s="6" t="str">
        <f>IF('Used data'!I210="No","",IF('Used data'!M210&gt;9,1.15,IF('Used data'!M210&lt;2,0.98+'Used data'!M210*0.01,POWER(1.02,'Used data'!M210)/POWER(1.02,2))))</f>
        <v/>
      </c>
      <c r="L210" s="6" t="str">
        <f>IF('Used data'!I210="No","",IF('Used data'!N210="Partly",0.9,IF('Used data'!N210="Yes",0.75,1)))</f>
        <v/>
      </c>
      <c r="M210" s="6" t="str">
        <f>IF('Used data'!I210="No","",IF('Used data'!N210="Partly",0.97,IF('Used data'!N210="Yes",0.95,1)))</f>
        <v/>
      </c>
      <c r="N210" s="6" t="str">
        <f>IF('Used data'!I210="No","",IF('Used data'!O210&gt;4.25,1.06,IF('Used data'!O210&lt;3.75,1.84-'Used data'!O210*0.24,0.04+'Used data'!O210*0.24)))</f>
        <v/>
      </c>
      <c r="O210" s="6" t="str">
        <f>IF('Used data'!I210="No","",IF('Used data'!P210&gt;1.99,0.81,IF('Used data'!P210&lt;0.2,1.12,1.05-'Used data'!P210*0.1)))</f>
        <v/>
      </c>
      <c r="P210" s="6" t="str">
        <f>IF('Used data'!I210="No","",IF('Used data'!Q210&gt;3,0.96,IF('Used data'!Q210&lt;2,1.12-0.06*'Used data'!Q210,1.08-0.04*'Used data'!Q210)))</f>
        <v/>
      </c>
      <c r="Q210" s="6" t="str">
        <f>IF('Used data'!I210="No","",IF('Used data'!R210="Yes",0.91,1))</f>
        <v/>
      </c>
      <c r="R210" s="6" t="str">
        <f>IF('Used data'!I210="No","",IF('Used data'!R210="Yes",0.96,1))</f>
        <v/>
      </c>
      <c r="S210" s="6" t="str">
        <f>IF('Used data'!I210="No","",IF('Used data'!R210="Yes",0.82,1))</f>
        <v/>
      </c>
      <c r="T210" s="6" t="str">
        <f>IF('Used data'!I210="No","",IF('Used data'!R210="Yes",0.9,1))</f>
        <v/>
      </c>
      <c r="U210" s="6" t="str">
        <f>IF('Used data'!I210="No","",IF('Used data'!R210="Yes",0.93,1))</f>
        <v/>
      </c>
      <c r="V210" s="6" t="str">
        <f>IF('Used data'!I210="No","",IF('Used data'!S210="Yes",0.85,1))</f>
        <v/>
      </c>
      <c r="W210" s="6" t="str">
        <f>IF('Used data'!I210="No","",IF('Used data'!T210&gt;5,1.4,1+0.08*'Used data'!T210))</f>
        <v/>
      </c>
      <c r="X210" s="6" t="str">
        <f>IF('Used data'!I210="No","",IF('Used data'!U210=80,1,POWER((80-0.0058*('Used data'!U210-80)^2+0.2781*('Used data'!U210-80)-0.2343)/80,1.6)))</f>
        <v/>
      </c>
      <c r="Y210" s="6" t="str">
        <f>IF('Used data'!I210="No","",IF('Used data'!U210=80,1,POWER((80-0.0058*('Used data'!U210-80)^2+0.2781*('Used data'!U210-80)-0.2343)/80,1.5)))</f>
        <v/>
      </c>
      <c r="Z210" s="6" t="str">
        <f>IF('Used data'!I210="No","",IF('Used data'!U210=80,1,POWER((80-0.0058*('Used data'!U210-80)^2+0.2781*('Used data'!U210-80)-0.2343)/80,4.6)))</f>
        <v/>
      </c>
      <c r="AA210" s="6" t="str">
        <f>IF('Used data'!I210="No","",IF('Used data'!U210=80,1,POWER((80-0.0058*('Used data'!U210-80)^2+0.2781*('Used data'!U210-80)-0.2343)/80,3.5)))</f>
        <v/>
      </c>
      <c r="AB210" s="6" t="str">
        <f>IF('Used data'!I210="No","",IF('Used data'!U210=80,1,POWER((80-0.0058*('Used data'!U210-80)^2+0.2781*('Used data'!U210-80)-0.2343)/80,1.4)))</f>
        <v/>
      </c>
      <c r="AC210" s="6"/>
      <c r="AD210" s="7" t="str">
        <f>IF('Used data'!I210="No","",EXP(-10.0958)*POWER(H210,0.8138))</f>
        <v/>
      </c>
      <c r="AE210" s="7" t="str">
        <f>IF('Used data'!I210="No","",EXP(-9.9896)*POWER(H210,0.8381))</f>
        <v/>
      </c>
      <c r="AF210" s="7" t="str">
        <f>IF('Used data'!I210="No","",EXP(-12.5826)*POWER(H210,1.148))</f>
        <v/>
      </c>
      <c r="AG210" s="7" t="str">
        <f>IF('Used data'!I210="No","",EXP(-11.3408)*POWER(H210,0.7373))</f>
        <v/>
      </c>
      <c r="AH210" s="7" t="str">
        <f>IF('Used data'!I210="No","",EXP(-10.8985)*POWER(H210,0.841))</f>
        <v/>
      </c>
      <c r="AI210" s="7" t="str">
        <f>IF('Used data'!I210="No","",EXP(-12.4273)*POWER(H210,1.0197))</f>
        <v/>
      </c>
      <c r="AJ210" s="9" t="str">
        <f>IF('Used data'!I210="No","",SUM(AD210:AE210)*740934+AG210*29492829+AH210*4654307+AI210*608667)</f>
        <v/>
      </c>
    </row>
    <row r="211" spans="1:36" x14ac:dyDescent="0.3">
      <c r="A211" s="4" t="str">
        <f>IF('Input data'!A217="","",'Input data'!A217)</f>
        <v/>
      </c>
      <c r="B211" s="4" t="str">
        <f>IF('Input data'!B217="","",'Input data'!B217)</f>
        <v/>
      </c>
      <c r="C211" s="4" t="str">
        <f>IF('Input data'!C217="","",'Input data'!C217)</f>
        <v/>
      </c>
      <c r="D211" s="4" t="str">
        <f>IF('Input data'!D217="","",'Input data'!D217)</f>
        <v/>
      </c>
      <c r="E211" s="4" t="str">
        <f>IF('Input data'!E217="","",'Input data'!E217)</f>
        <v/>
      </c>
      <c r="F211" s="4" t="str">
        <f>IF('Input data'!F217="","",'Input data'!F217)</f>
        <v/>
      </c>
      <c r="G211" s="20" t="str">
        <f>IF('Input data'!G217=0,"",'Input data'!G217)</f>
        <v/>
      </c>
      <c r="H211" s="9" t="str">
        <f>IF('Input data'!H217="","",'Input data'!H217)</f>
        <v/>
      </c>
      <c r="I211" s="6" t="str">
        <f>IF('Used data'!I211="No","",IF('Used data'!L211&lt;10,1.1-'Used data'!L211*0.01,IF('Used data'!L211&lt;120,POWER(1.003,'Used data'!L211)/POWER(1.003,10),1.4)))</f>
        <v/>
      </c>
      <c r="J211" s="6" t="str">
        <f>IF('Used data'!I211="No","",IF('Used data'!M211&gt;9,1.41,IF('Used data'!M211&lt;2,0.96+'Used data'!M211*0.02,POWER(1.05,'Used data'!M211)/POWER(1.05,2))))</f>
        <v/>
      </c>
      <c r="K211" s="6" t="str">
        <f>IF('Used data'!I211="No","",IF('Used data'!M211&gt;9,1.15,IF('Used data'!M211&lt;2,0.98+'Used data'!M211*0.01,POWER(1.02,'Used data'!M211)/POWER(1.02,2))))</f>
        <v/>
      </c>
      <c r="L211" s="6" t="str">
        <f>IF('Used data'!I211="No","",IF('Used data'!N211="Partly",0.9,IF('Used data'!N211="Yes",0.75,1)))</f>
        <v/>
      </c>
      <c r="M211" s="6" t="str">
        <f>IF('Used data'!I211="No","",IF('Used data'!N211="Partly",0.97,IF('Used data'!N211="Yes",0.95,1)))</f>
        <v/>
      </c>
      <c r="N211" s="6" t="str">
        <f>IF('Used data'!I211="No","",IF('Used data'!O211&gt;4.25,1.06,IF('Used data'!O211&lt;3.75,1.84-'Used data'!O211*0.24,0.04+'Used data'!O211*0.24)))</f>
        <v/>
      </c>
      <c r="O211" s="6" t="str">
        <f>IF('Used data'!I211="No","",IF('Used data'!P211&gt;1.99,0.81,IF('Used data'!P211&lt;0.2,1.12,1.05-'Used data'!P211*0.1)))</f>
        <v/>
      </c>
      <c r="P211" s="6" t="str">
        <f>IF('Used data'!I211="No","",IF('Used data'!Q211&gt;3,0.96,IF('Used data'!Q211&lt;2,1.12-0.06*'Used data'!Q211,1.08-0.04*'Used data'!Q211)))</f>
        <v/>
      </c>
      <c r="Q211" s="6" t="str">
        <f>IF('Used data'!I211="No","",IF('Used data'!R211="Yes",0.91,1))</f>
        <v/>
      </c>
      <c r="R211" s="6" t="str">
        <f>IF('Used data'!I211="No","",IF('Used data'!R211="Yes",0.96,1))</f>
        <v/>
      </c>
      <c r="S211" s="6" t="str">
        <f>IF('Used data'!I211="No","",IF('Used data'!R211="Yes",0.82,1))</f>
        <v/>
      </c>
      <c r="T211" s="6" t="str">
        <f>IF('Used data'!I211="No","",IF('Used data'!R211="Yes",0.9,1))</f>
        <v/>
      </c>
      <c r="U211" s="6" t="str">
        <f>IF('Used data'!I211="No","",IF('Used data'!R211="Yes",0.93,1))</f>
        <v/>
      </c>
      <c r="V211" s="6" t="str">
        <f>IF('Used data'!I211="No","",IF('Used data'!S211="Yes",0.85,1))</f>
        <v/>
      </c>
      <c r="W211" s="6" t="str">
        <f>IF('Used data'!I211="No","",IF('Used data'!T211&gt;5,1.4,1+0.08*'Used data'!T211))</f>
        <v/>
      </c>
      <c r="X211" s="6" t="str">
        <f>IF('Used data'!I211="No","",IF('Used data'!U211=80,1,POWER((80-0.0058*('Used data'!U211-80)^2+0.2781*('Used data'!U211-80)-0.2343)/80,1.6)))</f>
        <v/>
      </c>
      <c r="Y211" s="6" t="str">
        <f>IF('Used data'!I211="No","",IF('Used data'!U211=80,1,POWER((80-0.0058*('Used data'!U211-80)^2+0.2781*('Used data'!U211-80)-0.2343)/80,1.5)))</f>
        <v/>
      </c>
      <c r="Z211" s="6" t="str">
        <f>IF('Used data'!I211="No","",IF('Used data'!U211=80,1,POWER((80-0.0058*('Used data'!U211-80)^2+0.2781*('Used data'!U211-80)-0.2343)/80,4.6)))</f>
        <v/>
      </c>
      <c r="AA211" s="6" t="str">
        <f>IF('Used data'!I211="No","",IF('Used data'!U211=80,1,POWER((80-0.0058*('Used data'!U211-80)^2+0.2781*('Used data'!U211-80)-0.2343)/80,3.5)))</f>
        <v/>
      </c>
      <c r="AB211" s="6" t="str">
        <f>IF('Used data'!I211="No","",IF('Used data'!U211=80,1,POWER((80-0.0058*('Used data'!U211-80)^2+0.2781*('Used data'!U211-80)-0.2343)/80,1.4)))</f>
        <v/>
      </c>
      <c r="AC211" s="6"/>
      <c r="AD211" s="7" t="str">
        <f>IF('Used data'!I211="No","",EXP(-10.0958)*POWER(H211,0.8138))</f>
        <v/>
      </c>
      <c r="AE211" s="7" t="str">
        <f>IF('Used data'!I211="No","",EXP(-9.9896)*POWER(H211,0.8381))</f>
        <v/>
      </c>
      <c r="AF211" s="7" t="str">
        <f>IF('Used data'!I211="No","",EXP(-12.5826)*POWER(H211,1.148))</f>
        <v/>
      </c>
      <c r="AG211" s="7" t="str">
        <f>IF('Used data'!I211="No","",EXP(-11.3408)*POWER(H211,0.7373))</f>
        <v/>
      </c>
      <c r="AH211" s="7" t="str">
        <f>IF('Used data'!I211="No","",EXP(-10.8985)*POWER(H211,0.841))</f>
        <v/>
      </c>
      <c r="AI211" s="7" t="str">
        <f>IF('Used data'!I211="No","",EXP(-12.4273)*POWER(H211,1.0197))</f>
        <v/>
      </c>
      <c r="AJ211" s="9" t="str">
        <f>IF('Used data'!I211="No","",SUM(AD211:AE211)*740934+AG211*29492829+AH211*4654307+AI211*608667)</f>
        <v/>
      </c>
    </row>
    <row r="212" spans="1:36" x14ac:dyDescent="0.3">
      <c r="A212" s="4" t="str">
        <f>IF('Input data'!A218="","",'Input data'!A218)</f>
        <v/>
      </c>
      <c r="B212" s="4" t="str">
        <f>IF('Input data'!B218="","",'Input data'!B218)</f>
        <v/>
      </c>
      <c r="C212" s="4" t="str">
        <f>IF('Input data'!C218="","",'Input data'!C218)</f>
        <v/>
      </c>
      <c r="D212" s="4" t="str">
        <f>IF('Input data'!D218="","",'Input data'!D218)</f>
        <v/>
      </c>
      <c r="E212" s="4" t="str">
        <f>IF('Input data'!E218="","",'Input data'!E218)</f>
        <v/>
      </c>
      <c r="F212" s="4" t="str">
        <f>IF('Input data'!F218="","",'Input data'!F218)</f>
        <v/>
      </c>
      <c r="G212" s="20" t="str">
        <f>IF('Input data'!G218=0,"",'Input data'!G218)</f>
        <v/>
      </c>
      <c r="H212" s="9" t="str">
        <f>IF('Input data'!H218="","",'Input data'!H218)</f>
        <v/>
      </c>
      <c r="I212" s="6" t="str">
        <f>IF('Used data'!I212="No","",IF('Used data'!L212&lt;10,1.1-'Used data'!L212*0.01,IF('Used data'!L212&lt;120,POWER(1.003,'Used data'!L212)/POWER(1.003,10),1.4)))</f>
        <v/>
      </c>
      <c r="J212" s="6" t="str">
        <f>IF('Used data'!I212="No","",IF('Used data'!M212&gt;9,1.41,IF('Used data'!M212&lt;2,0.96+'Used data'!M212*0.02,POWER(1.05,'Used data'!M212)/POWER(1.05,2))))</f>
        <v/>
      </c>
      <c r="K212" s="6" t="str">
        <f>IF('Used data'!I212="No","",IF('Used data'!M212&gt;9,1.15,IF('Used data'!M212&lt;2,0.98+'Used data'!M212*0.01,POWER(1.02,'Used data'!M212)/POWER(1.02,2))))</f>
        <v/>
      </c>
      <c r="L212" s="6" t="str">
        <f>IF('Used data'!I212="No","",IF('Used data'!N212="Partly",0.9,IF('Used data'!N212="Yes",0.75,1)))</f>
        <v/>
      </c>
      <c r="M212" s="6" t="str">
        <f>IF('Used data'!I212="No","",IF('Used data'!N212="Partly",0.97,IF('Used data'!N212="Yes",0.95,1)))</f>
        <v/>
      </c>
      <c r="N212" s="6" t="str">
        <f>IF('Used data'!I212="No","",IF('Used data'!O212&gt;4.25,1.06,IF('Used data'!O212&lt;3.75,1.84-'Used data'!O212*0.24,0.04+'Used data'!O212*0.24)))</f>
        <v/>
      </c>
      <c r="O212" s="6" t="str">
        <f>IF('Used data'!I212="No","",IF('Used data'!P212&gt;1.99,0.81,IF('Used data'!P212&lt;0.2,1.12,1.05-'Used data'!P212*0.1)))</f>
        <v/>
      </c>
      <c r="P212" s="6" t="str">
        <f>IF('Used data'!I212="No","",IF('Used data'!Q212&gt;3,0.96,IF('Used data'!Q212&lt;2,1.12-0.06*'Used data'!Q212,1.08-0.04*'Used data'!Q212)))</f>
        <v/>
      </c>
      <c r="Q212" s="6" t="str">
        <f>IF('Used data'!I212="No","",IF('Used data'!R212="Yes",0.91,1))</f>
        <v/>
      </c>
      <c r="R212" s="6" t="str">
        <f>IF('Used data'!I212="No","",IF('Used data'!R212="Yes",0.96,1))</f>
        <v/>
      </c>
      <c r="S212" s="6" t="str">
        <f>IF('Used data'!I212="No","",IF('Used data'!R212="Yes",0.82,1))</f>
        <v/>
      </c>
      <c r="T212" s="6" t="str">
        <f>IF('Used data'!I212="No","",IF('Used data'!R212="Yes",0.9,1))</f>
        <v/>
      </c>
      <c r="U212" s="6" t="str">
        <f>IF('Used data'!I212="No","",IF('Used data'!R212="Yes",0.93,1))</f>
        <v/>
      </c>
      <c r="V212" s="6" t="str">
        <f>IF('Used data'!I212="No","",IF('Used data'!S212="Yes",0.85,1))</f>
        <v/>
      </c>
      <c r="W212" s="6" t="str">
        <f>IF('Used data'!I212="No","",IF('Used data'!T212&gt;5,1.4,1+0.08*'Used data'!T212))</f>
        <v/>
      </c>
      <c r="X212" s="6" t="str">
        <f>IF('Used data'!I212="No","",IF('Used data'!U212=80,1,POWER((80-0.0058*('Used data'!U212-80)^2+0.2781*('Used data'!U212-80)-0.2343)/80,1.6)))</f>
        <v/>
      </c>
      <c r="Y212" s="6" t="str">
        <f>IF('Used data'!I212="No","",IF('Used data'!U212=80,1,POWER((80-0.0058*('Used data'!U212-80)^2+0.2781*('Used data'!U212-80)-0.2343)/80,1.5)))</f>
        <v/>
      </c>
      <c r="Z212" s="6" t="str">
        <f>IF('Used data'!I212="No","",IF('Used data'!U212=80,1,POWER((80-0.0058*('Used data'!U212-80)^2+0.2781*('Used data'!U212-80)-0.2343)/80,4.6)))</f>
        <v/>
      </c>
      <c r="AA212" s="6" t="str">
        <f>IF('Used data'!I212="No","",IF('Used data'!U212=80,1,POWER((80-0.0058*('Used data'!U212-80)^2+0.2781*('Used data'!U212-80)-0.2343)/80,3.5)))</f>
        <v/>
      </c>
      <c r="AB212" s="6" t="str">
        <f>IF('Used data'!I212="No","",IF('Used data'!U212=80,1,POWER((80-0.0058*('Used data'!U212-80)^2+0.2781*('Used data'!U212-80)-0.2343)/80,1.4)))</f>
        <v/>
      </c>
      <c r="AC212" s="6"/>
      <c r="AD212" s="7" t="str">
        <f>IF('Used data'!I212="No","",EXP(-10.0958)*POWER(H212,0.8138))</f>
        <v/>
      </c>
      <c r="AE212" s="7" t="str">
        <f>IF('Used data'!I212="No","",EXP(-9.9896)*POWER(H212,0.8381))</f>
        <v/>
      </c>
      <c r="AF212" s="7" t="str">
        <f>IF('Used data'!I212="No","",EXP(-12.5826)*POWER(H212,1.148))</f>
        <v/>
      </c>
      <c r="AG212" s="7" t="str">
        <f>IF('Used data'!I212="No","",EXP(-11.3408)*POWER(H212,0.7373))</f>
        <v/>
      </c>
      <c r="AH212" s="7" t="str">
        <f>IF('Used data'!I212="No","",EXP(-10.8985)*POWER(H212,0.841))</f>
        <v/>
      </c>
      <c r="AI212" s="7" t="str">
        <f>IF('Used data'!I212="No","",EXP(-12.4273)*POWER(H212,1.0197))</f>
        <v/>
      </c>
      <c r="AJ212" s="9" t="str">
        <f>IF('Used data'!I212="No","",SUM(AD212:AE212)*740934+AG212*29492829+AH212*4654307+AI212*608667)</f>
        <v/>
      </c>
    </row>
    <row r="213" spans="1:36" x14ac:dyDescent="0.3">
      <c r="A213" s="4" t="str">
        <f>IF('Input data'!A219="","",'Input data'!A219)</f>
        <v/>
      </c>
      <c r="B213" s="4" t="str">
        <f>IF('Input data'!B219="","",'Input data'!B219)</f>
        <v/>
      </c>
      <c r="C213" s="4" t="str">
        <f>IF('Input data'!C219="","",'Input data'!C219)</f>
        <v/>
      </c>
      <c r="D213" s="4" t="str">
        <f>IF('Input data'!D219="","",'Input data'!D219)</f>
        <v/>
      </c>
      <c r="E213" s="4" t="str">
        <f>IF('Input data'!E219="","",'Input data'!E219)</f>
        <v/>
      </c>
      <c r="F213" s="4" t="str">
        <f>IF('Input data'!F219="","",'Input data'!F219)</f>
        <v/>
      </c>
      <c r="G213" s="20" t="str">
        <f>IF('Input data'!G219=0,"",'Input data'!G219)</f>
        <v/>
      </c>
      <c r="H213" s="9" t="str">
        <f>IF('Input data'!H219="","",'Input data'!H219)</f>
        <v/>
      </c>
      <c r="I213" s="6" t="str">
        <f>IF('Used data'!I213="No","",IF('Used data'!L213&lt;10,1.1-'Used data'!L213*0.01,IF('Used data'!L213&lt;120,POWER(1.003,'Used data'!L213)/POWER(1.003,10),1.4)))</f>
        <v/>
      </c>
      <c r="J213" s="6" t="str">
        <f>IF('Used data'!I213="No","",IF('Used data'!M213&gt;9,1.41,IF('Used data'!M213&lt;2,0.96+'Used data'!M213*0.02,POWER(1.05,'Used data'!M213)/POWER(1.05,2))))</f>
        <v/>
      </c>
      <c r="K213" s="6" t="str">
        <f>IF('Used data'!I213="No","",IF('Used data'!M213&gt;9,1.15,IF('Used data'!M213&lt;2,0.98+'Used data'!M213*0.01,POWER(1.02,'Used data'!M213)/POWER(1.02,2))))</f>
        <v/>
      </c>
      <c r="L213" s="6" t="str">
        <f>IF('Used data'!I213="No","",IF('Used data'!N213="Partly",0.9,IF('Used data'!N213="Yes",0.75,1)))</f>
        <v/>
      </c>
      <c r="M213" s="6" t="str">
        <f>IF('Used data'!I213="No","",IF('Used data'!N213="Partly",0.97,IF('Used data'!N213="Yes",0.95,1)))</f>
        <v/>
      </c>
      <c r="N213" s="6" t="str">
        <f>IF('Used data'!I213="No","",IF('Used data'!O213&gt;4.25,1.06,IF('Used data'!O213&lt;3.75,1.84-'Used data'!O213*0.24,0.04+'Used data'!O213*0.24)))</f>
        <v/>
      </c>
      <c r="O213" s="6" t="str">
        <f>IF('Used data'!I213="No","",IF('Used data'!P213&gt;1.99,0.81,IF('Used data'!P213&lt;0.2,1.12,1.05-'Used data'!P213*0.1)))</f>
        <v/>
      </c>
      <c r="P213" s="6" t="str">
        <f>IF('Used data'!I213="No","",IF('Used data'!Q213&gt;3,0.96,IF('Used data'!Q213&lt;2,1.12-0.06*'Used data'!Q213,1.08-0.04*'Used data'!Q213)))</f>
        <v/>
      </c>
      <c r="Q213" s="6" t="str">
        <f>IF('Used data'!I213="No","",IF('Used data'!R213="Yes",0.91,1))</f>
        <v/>
      </c>
      <c r="R213" s="6" t="str">
        <f>IF('Used data'!I213="No","",IF('Used data'!R213="Yes",0.96,1))</f>
        <v/>
      </c>
      <c r="S213" s="6" t="str">
        <f>IF('Used data'!I213="No","",IF('Used data'!R213="Yes",0.82,1))</f>
        <v/>
      </c>
      <c r="T213" s="6" t="str">
        <f>IF('Used data'!I213="No","",IF('Used data'!R213="Yes",0.9,1))</f>
        <v/>
      </c>
      <c r="U213" s="6" t="str">
        <f>IF('Used data'!I213="No","",IF('Used data'!R213="Yes",0.93,1))</f>
        <v/>
      </c>
      <c r="V213" s="6" t="str">
        <f>IF('Used data'!I213="No","",IF('Used data'!S213="Yes",0.85,1))</f>
        <v/>
      </c>
      <c r="W213" s="6" t="str">
        <f>IF('Used data'!I213="No","",IF('Used data'!T213&gt;5,1.4,1+0.08*'Used data'!T213))</f>
        <v/>
      </c>
      <c r="X213" s="6" t="str">
        <f>IF('Used data'!I213="No","",IF('Used data'!U213=80,1,POWER((80-0.0058*('Used data'!U213-80)^2+0.2781*('Used data'!U213-80)-0.2343)/80,1.6)))</f>
        <v/>
      </c>
      <c r="Y213" s="6" t="str">
        <f>IF('Used data'!I213="No","",IF('Used data'!U213=80,1,POWER((80-0.0058*('Used data'!U213-80)^2+0.2781*('Used data'!U213-80)-0.2343)/80,1.5)))</f>
        <v/>
      </c>
      <c r="Z213" s="6" t="str">
        <f>IF('Used data'!I213="No","",IF('Used data'!U213=80,1,POWER((80-0.0058*('Used data'!U213-80)^2+0.2781*('Used data'!U213-80)-0.2343)/80,4.6)))</f>
        <v/>
      </c>
      <c r="AA213" s="6" t="str">
        <f>IF('Used data'!I213="No","",IF('Used data'!U213=80,1,POWER((80-0.0058*('Used data'!U213-80)^2+0.2781*('Used data'!U213-80)-0.2343)/80,3.5)))</f>
        <v/>
      </c>
      <c r="AB213" s="6" t="str">
        <f>IF('Used data'!I213="No","",IF('Used data'!U213=80,1,POWER((80-0.0058*('Used data'!U213-80)^2+0.2781*('Used data'!U213-80)-0.2343)/80,1.4)))</f>
        <v/>
      </c>
      <c r="AC213" s="6"/>
      <c r="AD213" s="7" t="str">
        <f>IF('Used data'!I213="No","",EXP(-10.0958)*POWER(H213,0.8138))</f>
        <v/>
      </c>
      <c r="AE213" s="7" t="str">
        <f>IF('Used data'!I213="No","",EXP(-9.9896)*POWER(H213,0.8381))</f>
        <v/>
      </c>
      <c r="AF213" s="7" t="str">
        <f>IF('Used data'!I213="No","",EXP(-12.5826)*POWER(H213,1.148))</f>
        <v/>
      </c>
      <c r="AG213" s="7" t="str">
        <f>IF('Used data'!I213="No","",EXP(-11.3408)*POWER(H213,0.7373))</f>
        <v/>
      </c>
      <c r="AH213" s="7" t="str">
        <f>IF('Used data'!I213="No","",EXP(-10.8985)*POWER(H213,0.841))</f>
        <v/>
      </c>
      <c r="AI213" s="7" t="str">
        <f>IF('Used data'!I213="No","",EXP(-12.4273)*POWER(H213,1.0197))</f>
        <v/>
      </c>
      <c r="AJ213" s="9" t="str">
        <f>IF('Used data'!I213="No","",SUM(AD213:AE213)*740934+AG213*29492829+AH213*4654307+AI213*608667)</f>
        <v/>
      </c>
    </row>
    <row r="214" spans="1:36" x14ac:dyDescent="0.3">
      <c r="A214" s="4" t="str">
        <f>IF('Input data'!A220="","",'Input data'!A220)</f>
        <v/>
      </c>
      <c r="B214" s="4" t="str">
        <f>IF('Input data'!B220="","",'Input data'!B220)</f>
        <v/>
      </c>
      <c r="C214" s="4" t="str">
        <f>IF('Input data'!C220="","",'Input data'!C220)</f>
        <v/>
      </c>
      <c r="D214" s="4" t="str">
        <f>IF('Input data'!D220="","",'Input data'!D220)</f>
        <v/>
      </c>
      <c r="E214" s="4" t="str">
        <f>IF('Input data'!E220="","",'Input data'!E220)</f>
        <v/>
      </c>
      <c r="F214" s="4" t="str">
        <f>IF('Input data'!F220="","",'Input data'!F220)</f>
        <v/>
      </c>
      <c r="G214" s="20" t="str">
        <f>IF('Input data'!G220=0,"",'Input data'!G220)</f>
        <v/>
      </c>
      <c r="H214" s="9" t="str">
        <f>IF('Input data'!H220="","",'Input data'!H220)</f>
        <v/>
      </c>
      <c r="I214" s="6" t="str">
        <f>IF('Used data'!I214="No","",IF('Used data'!L214&lt;10,1.1-'Used data'!L214*0.01,IF('Used data'!L214&lt;120,POWER(1.003,'Used data'!L214)/POWER(1.003,10),1.4)))</f>
        <v/>
      </c>
      <c r="J214" s="6" t="str">
        <f>IF('Used data'!I214="No","",IF('Used data'!M214&gt;9,1.41,IF('Used data'!M214&lt;2,0.96+'Used data'!M214*0.02,POWER(1.05,'Used data'!M214)/POWER(1.05,2))))</f>
        <v/>
      </c>
      <c r="K214" s="6" t="str">
        <f>IF('Used data'!I214="No","",IF('Used data'!M214&gt;9,1.15,IF('Used data'!M214&lt;2,0.98+'Used data'!M214*0.01,POWER(1.02,'Used data'!M214)/POWER(1.02,2))))</f>
        <v/>
      </c>
      <c r="L214" s="6" t="str">
        <f>IF('Used data'!I214="No","",IF('Used data'!N214="Partly",0.9,IF('Used data'!N214="Yes",0.75,1)))</f>
        <v/>
      </c>
      <c r="M214" s="6" t="str">
        <f>IF('Used data'!I214="No","",IF('Used data'!N214="Partly",0.97,IF('Used data'!N214="Yes",0.95,1)))</f>
        <v/>
      </c>
      <c r="N214" s="6" t="str">
        <f>IF('Used data'!I214="No","",IF('Used data'!O214&gt;4.25,1.06,IF('Used data'!O214&lt;3.75,1.84-'Used data'!O214*0.24,0.04+'Used data'!O214*0.24)))</f>
        <v/>
      </c>
      <c r="O214" s="6" t="str">
        <f>IF('Used data'!I214="No","",IF('Used data'!P214&gt;1.99,0.81,IF('Used data'!P214&lt;0.2,1.12,1.05-'Used data'!P214*0.1)))</f>
        <v/>
      </c>
      <c r="P214" s="6" t="str">
        <f>IF('Used data'!I214="No","",IF('Used data'!Q214&gt;3,0.96,IF('Used data'!Q214&lt;2,1.12-0.06*'Used data'!Q214,1.08-0.04*'Used data'!Q214)))</f>
        <v/>
      </c>
      <c r="Q214" s="6" t="str">
        <f>IF('Used data'!I214="No","",IF('Used data'!R214="Yes",0.91,1))</f>
        <v/>
      </c>
      <c r="R214" s="6" t="str">
        <f>IF('Used data'!I214="No","",IF('Used data'!R214="Yes",0.96,1))</f>
        <v/>
      </c>
      <c r="S214" s="6" t="str">
        <f>IF('Used data'!I214="No","",IF('Used data'!R214="Yes",0.82,1))</f>
        <v/>
      </c>
      <c r="T214" s="6" t="str">
        <f>IF('Used data'!I214="No","",IF('Used data'!R214="Yes",0.9,1))</f>
        <v/>
      </c>
      <c r="U214" s="6" t="str">
        <f>IF('Used data'!I214="No","",IF('Used data'!R214="Yes",0.93,1))</f>
        <v/>
      </c>
      <c r="V214" s="6" t="str">
        <f>IF('Used data'!I214="No","",IF('Used data'!S214="Yes",0.85,1))</f>
        <v/>
      </c>
      <c r="W214" s="6" t="str">
        <f>IF('Used data'!I214="No","",IF('Used data'!T214&gt;5,1.4,1+0.08*'Used data'!T214))</f>
        <v/>
      </c>
      <c r="X214" s="6" t="str">
        <f>IF('Used data'!I214="No","",IF('Used data'!U214=80,1,POWER((80-0.0058*('Used data'!U214-80)^2+0.2781*('Used data'!U214-80)-0.2343)/80,1.6)))</f>
        <v/>
      </c>
      <c r="Y214" s="6" t="str">
        <f>IF('Used data'!I214="No","",IF('Used data'!U214=80,1,POWER((80-0.0058*('Used data'!U214-80)^2+0.2781*('Used data'!U214-80)-0.2343)/80,1.5)))</f>
        <v/>
      </c>
      <c r="Z214" s="6" t="str">
        <f>IF('Used data'!I214="No","",IF('Used data'!U214=80,1,POWER((80-0.0058*('Used data'!U214-80)^2+0.2781*('Used data'!U214-80)-0.2343)/80,4.6)))</f>
        <v/>
      </c>
      <c r="AA214" s="6" t="str">
        <f>IF('Used data'!I214="No","",IF('Used data'!U214=80,1,POWER((80-0.0058*('Used data'!U214-80)^2+0.2781*('Used data'!U214-80)-0.2343)/80,3.5)))</f>
        <v/>
      </c>
      <c r="AB214" s="6" t="str">
        <f>IF('Used data'!I214="No","",IF('Used data'!U214=80,1,POWER((80-0.0058*('Used data'!U214-80)^2+0.2781*('Used data'!U214-80)-0.2343)/80,1.4)))</f>
        <v/>
      </c>
      <c r="AC214" s="6"/>
      <c r="AD214" s="7" t="str">
        <f>IF('Used data'!I214="No","",EXP(-10.0958)*POWER(H214,0.8138))</f>
        <v/>
      </c>
      <c r="AE214" s="7" t="str">
        <f>IF('Used data'!I214="No","",EXP(-9.9896)*POWER(H214,0.8381))</f>
        <v/>
      </c>
      <c r="AF214" s="7" t="str">
        <f>IF('Used data'!I214="No","",EXP(-12.5826)*POWER(H214,1.148))</f>
        <v/>
      </c>
      <c r="AG214" s="7" t="str">
        <f>IF('Used data'!I214="No","",EXP(-11.3408)*POWER(H214,0.7373))</f>
        <v/>
      </c>
      <c r="AH214" s="7" t="str">
        <f>IF('Used data'!I214="No","",EXP(-10.8985)*POWER(H214,0.841))</f>
        <v/>
      </c>
      <c r="AI214" s="7" t="str">
        <f>IF('Used data'!I214="No","",EXP(-12.4273)*POWER(H214,1.0197))</f>
        <v/>
      </c>
      <c r="AJ214" s="9" t="str">
        <f>IF('Used data'!I214="No","",SUM(AD214:AE214)*740934+AG214*29492829+AH214*4654307+AI214*608667)</f>
        <v/>
      </c>
    </row>
    <row r="215" spans="1:36" x14ac:dyDescent="0.3">
      <c r="A215" s="4" t="str">
        <f>IF('Input data'!A221="","",'Input data'!A221)</f>
        <v/>
      </c>
      <c r="B215" s="4" t="str">
        <f>IF('Input data'!B221="","",'Input data'!B221)</f>
        <v/>
      </c>
      <c r="C215" s="4" t="str">
        <f>IF('Input data'!C221="","",'Input data'!C221)</f>
        <v/>
      </c>
      <c r="D215" s="4" t="str">
        <f>IF('Input data'!D221="","",'Input data'!D221)</f>
        <v/>
      </c>
      <c r="E215" s="4" t="str">
        <f>IF('Input data'!E221="","",'Input data'!E221)</f>
        <v/>
      </c>
      <c r="F215" s="4" t="str">
        <f>IF('Input data'!F221="","",'Input data'!F221)</f>
        <v/>
      </c>
      <c r="G215" s="20" t="str">
        <f>IF('Input data'!G221=0,"",'Input data'!G221)</f>
        <v/>
      </c>
      <c r="H215" s="9" t="str">
        <f>IF('Input data'!H221="","",'Input data'!H221)</f>
        <v/>
      </c>
      <c r="I215" s="6" t="str">
        <f>IF('Used data'!I215="No","",IF('Used data'!L215&lt;10,1.1-'Used data'!L215*0.01,IF('Used data'!L215&lt;120,POWER(1.003,'Used data'!L215)/POWER(1.003,10),1.4)))</f>
        <v/>
      </c>
      <c r="J215" s="6" t="str">
        <f>IF('Used data'!I215="No","",IF('Used data'!M215&gt;9,1.41,IF('Used data'!M215&lt;2,0.96+'Used data'!M215*0.02,POWER(1.05,'Used data'!M215)/POWER(1.05,2))))</f>
        <v/>
      </c>
      <c r="K215" s="6" t="str">
        <f>IF('Used data'!I215="No","",IF('Used data'!M215&gt;9,1.15,IF('Used data'!M215&lt;2,0.98+'Used data'!M215*0.01,POWER(1.02,'Used data'!M215)/POWER(1.02,2))))</f>
        <v/>
      </c>
      <c r="L215" s="6" t="str">
        <f>IF('Used data'!I215="No","",IF('Used data'!N215="Partly",0.9,IF('Used data'!N215="Yes",0.75,1)))</f>
        <v/>
      </c>
      <c r="M215" s="6" t="str">
        <f>IF('Used data'!I215="No","",IF('Used data'!N215="Partly",0.97,IF('Used data'!N215="Yes",0.95,1)))</f>
        <v/>
      </c>
      <c r="N215" s="6" t="str">
        <f>IF('Used data'!I215="No","",IF('Used data'!O215&gt;4.25,1.06,IF('Used data'!O215&lt;3.75,1.84-'Used data'!O215*0.24,0.04+'Used data'!O215*0.24)))</f>
        <v/>
      </c>
      <c r="O215" s="6" t="str">
        <f>IF('Used data'!I215="No","",IF('Used data'!P215&gt;1.99,0.81,IF('Used data'!P215&lt;0.2,1.12,1.05-'Used data'!P215*0.1)))</f>
        <v/>
      </c>
      <c r="P215" s="6" t="str">
        <f>IF('Used data'!I215="No","",IF('Used data'!Q215&gt;3,0.96,IF('Used data'!Q215&lt;2,1.12-0.06*'Used data'!Q215,1.08-0.04*'Used data'!Q215)))</f>
        <v/>
      </c>
      <c r="Q215" s="6" t="str">
        <f>IF('Used data'!I215="No","",IF('Used data'!R215="Yes",0.91,1))</f>
        <v/>
      </c>
      <c r="R215" s="6" t="str">
        <f>IF('Used data'!I215="No","",IF('Used data'!R215="Yes",0.96,1))</f>
        <v/>
      </c>
      <c r="S215" s="6" t="str">
        <f>IF('Used data'!I215="No","",IF('Used data'!R215="Yes",0.82,1))</f>
        <v/>
      </c>
      <c r="T215" s="6" t="str">
        <f>IF('Used data'!I215="No","",IF('Used data'!R215="Yes",0.9,1))</f>
        <v/>
      </c>
      <c r="U215" s="6" t="str">
        <f>IF('Used data'!I215="No","",IF('Used data'!R215="Yes",0.93,1))</f>
        <v/>
      </c>
      <c r="V215" s="6" t="str">
        <f>IF('Used data'!I215="No","",IF('Used data'!S215="Yes",0.85,1))</f>
        <v/>
      </c>
      <c r="W215" s="6" t="str">
        <f>IF('Used data'!I215="No","",IF('Used data'!T215&gt;5,1.4,1+0.08*'Used data'!T215))</f>
        <v/>
      </c>
      <c r="X215" s="6" t="str">
        <f>IF('Used data'!I215="No","",IF('Used data'!U215=80,1,POWER((80-0.0058*('Used data'!U215-80)^2+0.2781*('Used data'!U215-80)-0.2343)/80,1.6)))</f>
        <v/>
      </c>
      <c r="Y215" s="6" t="str">
        <f>IF('Used data'!I215="No","",IF('Used data'!U215=80,1,POWER((80-0.0058*('Used data'!U215-80)^2+0.2781*('Used data'!U215-80)-0.2343)/80,1.5)))</f>
        <v/>
      </c>
      <c r="Z215" s="6" t="str">
        <f>IF('Used data'!I215="No","",IF('Used data'!U215=80,1,POWER((80-0.0058*('Used data'!U215-80)^2+0.2781*('Used data'!U215-80)-0.2343)/80,4.6)))</f>
        <v/>
      </c>
      <c r="AA215" s="6" t="str">
        <f>IF('Used data'!I215="No","",IF('Used data'!U215=80,1,POWER((80-0.0058*('Used data'!U215-80)^2+0.2781*('Used data'!U215-80)-0.2343)/80,3.5)))</f>
        <v/>
      </c>
      <c r="AB215" s="6" t="str">
        <f>IF('Used data'!I215="No","",IF('Used data'!U215=80,1,POWER((80-0.0058*('Used data'!U215-80)^2+0.2781*('Used data'!U215-80)-0.2343)/80,1.4)))</f>
        <v/>
      </c>
      <c r="AC215" s="6"/>
      <c r="AD215" s="7" t="str">
        <f>IF('Used data'!I215="No","",EXP(-10.0958)*POWER(H215,0.8138))</f>
        <v/>
      </c>
      <c r="AE215" s="7" t="str">
        <f>IF('Used data'!I215="No","",EXP(-9.9896)*POWER(H215,0.8381))</f>
        <v/>
      </c>
      <c r="AF215" s="7" t="str">
        <f>IF('Used data'!I215="No","",EXP(-12.5826)*POWER(H215,1.148))</f>
        <v/>
      </c>
      <c r="AG215" s="7" t="str">
        <f>IF('Used data'!I215="No","",EXP(-11.3408)*POWER(H215,0.7373))</f>
        <v/>
      </c>
      <c r="AH215" s="7" t="str">
        <f>IF('Used data'!I215="No","",EXP(-10.8985)*POWER(H215,0.841))</f>
        <v/>
      </c>
      <c r="AI215" s="7" t="str">
        <f>IF('Used data'!I215="No","",EXP(-12.4273)*POWER(H215,1.0197))</f>
        <v/>
      </c>
      <c r="AJ215" s="9" t="str">
        <f>IF('Used data'!I215="No","",SUM(AD215:AE215)*740934+AG215*29492829+AH215*4654307+AI215*608667)</f>
        <v/>
      </c>
    </row>
    <row r="216" spans="1:36" x14ac:dyDescent="0.3">
      <c r="A216" s="4" t="str">
        <f>IF('Input data'!A222="","",'Input data'!A222)</f>
        <v/>
      </c>
      <c r="B216" s="4" t="str">
        <f>IF('Input data'!B222="","",'Input data'!B222)</f>
        <v/>
      </c>
      <c r="C216" s="4" t="str">
        <f>IF('Input data'!C222="","",'Input data'!C222)</f>
        <v/>
      </c>
      <c r="D216" s="4" t="str">
        <f>IF('Input data'!D222="","",'Input data'!D222)</f>
        <v/>
      </c>
      <c r="E216" s="4" t="str">
        <f>IF('Input data'!E222="","",'Input data'!E222)</f>
        <v/>
      </c>
      <c r="F216" s="4" t="str">
        <f>IF('Input data'!F222="","",'Input data'!F222)</f>
        <v/>
      </c>
      <c r="G216" s="20" t="str">
        <f>IF('Input data'!G222=0,"",'Input data'!G222)</f>
        <v/>
      </c>
      <c r="H216" s="9" t="str">
        <f>IF('Input data'!H222="","",'Input data'!H222)</f>
        <v/>
      </c>
      <c r="I216" s="6" t="str">
        <f>IF('Used data'!I216="No","",IF('Used data'!L216&lt;10,1.1-'Used data'!L216*0.01,IF('Used data'!L216&lt;120,POWER(1.003,'Used data'!L216)/POWER(1.003,10),1.4)))</f>
        <v/>
      </c>
      <c r="J216" s="6" t="str">
        <f>IF('Used data'!I216="No","",IF('Used data'!M216&gt;9,1.41,IF('Used data'!M216&lt;2,0.96+'Used data'!M216*0.02,POWER(1.05,'Used data'!M216)/POWER(1.05,2))))</f>
        <v/>
      </c>
      <c r="K216" s="6" t="str">
        <f>IF('Used data'!I216="No","",IF('Used data'!M216&gt;9,1.15,IF('Used data'!M216&lt;2,0.98+'Used data'!M216*0.01,POWER(1.02,'Used data'!M216)/POWER(1.02,2))))</f>
        <v/>
      </c>
      <c r="L216" s="6" t="str">
        <f>IF('Used data'!I216="No","",IF('Used data'!N216="Partly",0.9,IF('Used data'!N216="Yes",0.75,1)))</f>
        <v/>
      </c>
      <c r="M216" s="6" t="str">
        <f>IF('Used data'!I216="No","",IF('Used data'!N216="Partly",0.97,IF('Used data'!N216="Yes",0.95,1)))</f>
        <v/>
      </c>
      <c r="N216" s="6" t="str">
        <f>IF('Used data'!I216="No","",IF('Used data'!O216&gt;4.25,1.06,IF('Used data'!O216&lt;3.75,1.84-'Used data'!O216*0.24,0.04+'Used data'!O216*0.24)))</f>
        <v/>
      </c>
      <c r="O216" s="6" t="str">
        <f>IF('Used data'!I216="No","",IF('Used data'!P216&gt;1.99,0.81,IF('Used data'!P216&lt;0.2,1.12,1.05-'Used data'!P216*0.1)))</f>
        <v/>
      </c>
      <c r="P216" s="6" t="str">
        <f>IF('Used data'!I216="No","",IF('Used data'!Q216&gt;3,0.96,IF('Used data'!Q216&lt;2,1.12-0.06*'Used data'!Q216,1.08-0.04*'Used data'!Q216)))</f>
        <v/>
      </c>
      <c r="Q216" s="6" t="str">
        <f>IF('Used data'!I216="No","",IF('Used data'!R216="Yes",0.91,1))</f>
        <v/>
      </c>
      <c r="R216" s="6" t="str">
        <f>IF('Used data'!I216="No","",IF('Used data'!R216="Yes",0.96,1))</f>
        <v/>
      </c>
      <c r="S216" s="6" t="str">
        <f>IF('Used data'!I216="No","",IF('Used data'!R216="Yes",0.82,1))</f>
        <v/>
      </c>
      <c r="T216" s="6" t="str">
        <f>IF('Used data'!I216="No","",IF('Used data'!R216="Yes",0.9,1))</f>
        <v/>
      </c>
      <c r="U216" s="6" t="str">
        <f>IF('Used data'!I216="No","",IF('Used data'!R216="Yes",0.93,1))</f>
        <v/>
      </c>
      <c r="V216" s="6" t="str">
        <f>IF('Used data'!I216="No","",IF('Used data'!S216="Yes",0.85,1))</f>
        <v/>
      </c>
      <c r="W216" s="6" t="str">
        <f>IF('Used data'!I216="No","",IF('Used data'!T216&gt;5,1.4,1+0.08*'Used data'!T216))</f>
        <v/>
      </c>
      <c r="X216" s="6" t="str">
        <f>IF('Used data'!I216="No","",IF('Used data'!U216=80,1,POWER((80-0.0058*('Used data'!U216-80)^2+0.2781*('Used data'!U216-80)-0.2343)/80,1.6)))</f>
        <v/>
      </c>
      <c r="Y216" s="6" t="str">
        <f>IF('Used data'!I216="No","",IF('Used data'!U216=80,1,POWER((80-0.0058*('Used data'!U216-80)^2+0.2781*('Used data'!U216-80)-0.2343)/80,1.5)))</f>
        <v/>
      </c>
      <c r="Z216" s="6" t="str">
        <f>IF('Used data'!I216="No","",IF('Used data'!U216=80,1,POWER((80-0.0058*('Used data'!U216-80)^2+0.2781*('Used data'!U216-80)-0.2343)/80,4.6)))</f>
        <v/>
      </c>
      <c r="AA216" s="6" t="str">
        <f>IF('Used data'!I216="No","",IF('Used data'!U216=80,1,POWER((80-0.0058*('Used data'!U216-80)^2+0.2781*('Used data'!U216-80)-0.2343)/80,3.5)))</f>
        <v/>
      </c>
      <c r="AB216" s="6" t="str">
        <f>IF('Used data'!I216="No","",IF('Used data'!U216=80,1,POWER((80-0.0058*('Used data'!U216-80)^2+0.2781*('Used data'!U216-80)-0.2343)/80,1.4)))</f>
        <v/>
      </c>
      <c r="AC216" s="6"/>
      <c r="AD216" s="7" t="str">
        <f>IF('Used data'!I216="No","",EXP(-10.0958)*POWER(H216,0.8138))</f>
        <v/>
      </c>
      <c r="AE216" s="7" t="str">
        <f>IF('Used data'!I216="No","",EXP(-9.9896)*POWER(H216,0.8381))</f>
        <v/>
      </c>
      <c r="AF216" s="7" t="str">
        <f>IF('Used data'!I216="No","",EXP(-12.5826)*POWER(H216,1.148))</f>
        <v/>
      </c>
      <c r="AG216" s="7" t="str">
        <f>IF('Used data'!I216="No","",EXP(-11.3408)*POWER(H216,0.7373))</f>
        <v/>
      </c>
      <c r="AH216" s="7" t="str">
        <f>IF('Used data'!I216="No","",EXP(-10.8985)*POWER(H216,0.841))</f>
        <v/>
      </c>
      <c r="AI216" s="7" t="str">
        <f>IF('Used data'!I216="No","",EXP(-12.4273)*POWER(H216,1.0197))</f>
        <v/>
      </c>
      <c r="AJ216" s="9" t="str">
        <f>IF('Used data'!I216="No","",SUM(AD216:AE216)*740934+AG216*29492829+AH216*4654307+AI216*608667)</f>
        <v/>
      </c>
    </row>
    <row r="217" spans="1:36" x14ac:dyDescent="0.3">
      <c r="A217" s="4" t="str">
        <f>IF('Input data'!A223="","",'Input data'!A223)</f>
        <v/>
      </c>
      <c r="B217" s="4" t="str">
        <f>IF('Input data'!B223="","",'Input data'!B223)</f>
        <v/>
      </c>
      <c r="C217" s="4" t="str">
        <f>IF('Input data'!C223="","",'Input data'!C223)</f>
        <v/>
      </c>
      <c r="D217" s="4" t="str">
        <f>IF('Input data'!D223="","",'Input data'!D223)</f>
        <v/>
      </c>
      <c r="E217" s="4" t="str">
        <f>IF('Input data'!E223="","",'Input data'!E223)</f>
        <v/>
      </c>
      <c r="F217" s="4" t="str">
        <f>IF('Input data'!F223="","",'Input data'!F223)</f>
        <v/>
      </c>
      <c r="G217" s="20" t="str">
        <f>IF('Input data'!G223=0,"",'Input data'!G223)</f>
        <v/>
      </c>
      <c r="H217" s="9" t="str">
        <f>IF('Input data'!H223="","",'Input data'!H223)</f>
        <v/>
      </c>
      <c r="I217" s="6" t="str">
        <f>IF('Used data'!I217="No","",IF('Used data'!L217&lt;10,1.1-'Used data'!L217*0.01,IF('Used data'!L217&lt;120,POWER(1.003,'Used data'!L217)/POWER(1.003,10),1.4)))</f>
        <v/>
      </c>
      <c r="J217" s="6" t="str">
        <f>IF('Used data'!I217="No","",IF('Used data'!M217&gt;9,1.41,IF('Used data'!M217&lt;2,0.96+'Used data'!M217*0.02,POWER(1.05,'Used data'!M217)/POWER(1.05,2))))</f>
        <v/>
      </c>
      <c r="K217" s="6" t="str">
        <f>IF('Used data'!I217="No","",IF('Used data'!M217&gt;9,1.15,IF('Used data'!M217&lt;2,0.98+'Used data'!M217*0.01,POWER(1.02,'Used data'!M217)/POWER(1.02,2))))</f>
        <v/>
      </c>
      <c r="L217" s="6" t="str">
        <f>IF('Used data'!I217="No","",IF('Used data'!N217="Partly",0.9,IF('Used data'!N217="Yes",0.75,1)))</f>
        <v/>
      </c>
      <c r="M217" s="6" t="str">
        <f>IF('Used data'!I217="No","",IF('Used data'!N217="Partly",0.97,IF('Used data'!N217="Yes",0.95,1)))</f>
        <v/>
      </c>
      <c r="N217" s="6" t="str">
        <f>IF('Used data'!I217="No","",IF('Used data'!O217&gt;4.25,1.06,IF('Used data'!O217&lt;3.75,1.84-'Used data'!O217*0.24,0.04+'Used data'!O217*0.24)))</f>
        <v/>
      </c>
      <c r="O217" s="6" t="str">
        <f>IF('Used data'!I217="No","",IF('Used data'!P217&gt;1.99,0.81,IF('Used data'!P217&lt;0.2,1.12,1.05-'Used data'!P217*0.1)))</f>
        <v/>
      </c>
      <c r="P217" s="6" t="str">
        <f>IF('Used data'!I217="No","",IF('Used data'!Q217&gt;3,0.96,IF('Used data'!Q217&lt;2,1.12-0.06*'Used data'!Q217,1.08-0.04*'Used data'!Q217)))</f>
        <v/>
      </c>
      <c r="Q217" s="6" t="str">
        <f>IF('Used data'!I217="No","",IF('Used data'!R217="Yes",0.91,1))</f>
        <v/>
      </c>
      <c r="R217" s="6" t="str">
        <f>IF('Used data'!I217="No","",IF('Used data'!R217="Yes",0.96,1))</f>
        <v/>
      </c>
      <c r="S217" s="6" t="str">
        <f>IF('Used data'!I217="No","",IF('Used data'!R217="Yes",0.82,1))</f>
        <v/>
      </c>
      <c r="T217" s="6" t="str">
        <f>IF('Used data'!I217="No","",IF('Used data'!R217="Yes",0.9,1))</f>
        <v/>
      </c>
      <c r="U217" s="6" t="str">
        <f>IF('Used data'!I217="No","",IF('Used data'!R217="Yes",0.93,1))</f>
        <v/>
      </c>
      <c r="V217" s="6" t="str">
        <f>IF('Used data'!I217="No","",IF('Used data'!S217="Yes",0.85,1))</f>
        <v/>
      </c>
      <c r="W217" s="6" t="str">
        <f>IF('Used data'!I217="No","",IF('Used data'!T217&gt;5,1.4,1+0.08*'Used data'!T217))</f>
        <v/>
      </c>
      <c r="X217" s="6" t="str">
        <f>IF('Used data'!I217="No","",IF('Used data'!U217=80,1,POWER((80-0.0058*('Used data'!U217-80)^2+0.2781*('Used data'!U217-80)-0.2343)/80,1.6)))</f>
        <v/>
      </c>
      <c r="Y217" s="6" t="str">
        <f>IF('Used data'!I217="No","",IF('Used data'!U217=80,1,POWER((80-0.0058*('Used data'!U217-80)^2+0.2781*('Used data'!U217-80)-0.2343)/80,1.5)))</f>
        <v/>
      </c>
      <c r="Z217" s="6" t="str">
        <f>IF('Used data'!I217="No","",IF('Used data'!U217=80,1,POWER((80-0.0058*('Used data'!U217-80)^2+0.2781*('Used data'!U217-80)-0.2343)/80,4.6)))</f>
        <v/>
      </c>
      <c r="AA217" s="6" t="str">
        <f>IF('Used data'!I217="No","",IF('Used data'!U217=80,1,POWER((80-0.0058*('Used data'!U217-80)^2+0.2781*('Used data'!U217-80)-0.2343)/80,3.5)))</f>
        <v/>
      </c>
      <c r="AB217" s="6" t="str">
        <f>IF('Used data'!I217="No","",IF('Used data'!U217=80,1,POWER((80-0.0058*('Used data'!U217-80)^2+0.2781*('Used data'!U217-80)-0.2343)/80,1.4)))</f>
        <v/>
      </c>
      <c r="AC217" s="6"/>
      <c r="AD217" s="7" t="str">
        <f>IF('Used data'!I217="No","",EXP(-10.0958)*POWER(H217,0.8138))</f>
        <v/>
      </c>
      <c r="AE217" s="7" t="str">
        <f>IF('Used data'!I217="No","",EXP(-9.9896)*POWER(H217,0.8381))</f>
        <v/>
      </c>
      <c r="AF217" s="7" t="str">
        <f>IF('Used data'!I217="No","",EXP(-12.5826)*POWER(H217,1.148))</f>
        <v/>
      </c>
      <c r="AG217" s="7" t="str">
        <f>IF('Used data'!I217="No","",EXP(-11.3408)*POWER(H217,0.7373))</f>
        <v/>
      </c>
      <c r="AH217" s="7" t="str">
        <f>IF('Used data'!I217="No","",EXP(-10.8985)*POWER(H217,0.841))</f>
        <v/>
      </c>
      <c r="AI217" s="7" t="str">
        <f>IF('Used data'!I217="No","",EXP(-12.4273)*POWER(H217,1.0197))</f>
        <v/>
      </c>
      <c r="AJ217" s="9" t="str">
        <f>IF('Used data'!I217="No","",SUM(AD217:AE217)*740934+AG217*29492829+AH217*4654307+AI217*608667)</f>
        <v/>
      </c>
    </row>
    <row r="218" spans="1:36" x14ac:dyDescent="0.3">
      <c r="A218" s="4" t="str">
        <f>IF('Input data'!A224="","",'Input data'!A224)</f>
        <v/>
      </c>
      <c r="B218" s="4" t="str">
        <f>IF('Input data'!B224="","",'Input data'!B224)</f>
        <v/>
      </c>
      <c r="C218" s="4" t="str">
        <f>IF('Input data'!C224="","",'Input data'!C224)</f>
        <v/>
      </c>
      <c r="D218" s="4" t="str">
        <f>IF('Input data'!D224="","",'Input data'!D224)</f>
        <v/>
      </c>
      <c r="E218" s="4" t="str">
        <f>IF('Input data'!E224="","",'Input data'!E224)</f>
        <v/>
      </c>
      <c r="F218" s="4" t="str">
        <f>IF('Input data'!F224="","",'Input data'!F224)</f>
        <v/>
      </c>
      <c r="G218" s="20" t="str">
        <f>IF('Input data'!G224=0,"",'Input data'!G224)</f>
        <v/>
      </c>
      <c r="H218" s="9" t="str">
        <f>IF('Input data'!H224="","",'Input data'!H224)</f>
        <v/>
      </c>
      <c r="I218" s="6" t="str">
        <f>IF('Used data'!I218="No","",IF('Used data'!L218&lt;10,1.1-'Used data'!L218*0.01,IF('Used data'!L218&lt;120,POWER(1.003,'Used data'!L218)/POWER(1.003,10),1.4)))</f>
        <v/>
      </c>
      <c r="J218" s="6" t="str">
        <f>IF('Used data'!I218="No","",IF('Used data'!M218&gt;9,1.41,IF('Used data'!M218&lt;2,0.96+'Used data'!M218*0.02,POWER(1.05,'Used data'!M218)/POWER(1.05,2))))</f>
        <v/>
      </c>
      <c r="K218" s="6" t="str">
        <f>IF('Used data'!I218="No","",IF('Used data'!M218&gt;9,1.15,IF('Used data'!M218&lt;2,0.98+'Used data'!M218*0.01,POWER(1.02,'Used data'!M218)/POWER(1.02,2))))</f>
        <v/>
      </c>
      <c r="L218" s="6" t="str">
        <f>IF('Used data'!I218="No","",IF('Used data'!N218="Partly",0.9,IF('Used data'!N218="Yes",0.75,1)))</f>
        <v/>
      </c>
      <c r="M218" s="6" t="str">
        <f>IF('Used data'!I218="No","",IF('Used data'!N218="Partly",0.97,IF('Used data'!N218="Yes",0.95,1)))</f>
        <v/>
      </c>
      <c r="N218" s="6" t="str">
        <f>IF('Used data'!I218="No","",IF('Used data'!O218&gt;4.25,1.06,IF('Used data'!O218&lt;3.75,1.84-'Used data'!O218*0.24,0.04+'Used data'!O218*0.24)))</f>
        <v/>
      </c>
      <c r="O218" s="6" t="str">
        <f>IF('Used data'!I218="No","",IF('Used data'!P218&gt;1.99,0.81,IF('Used data'!P218&lt;0.2,1.12,1.05-'Used data'!P218*0.1)))</f>
        <v/>
      </c>
      <c r="P218" s="6" t="str">
        <f>IF('Used data'!I218="No","",IF('Used data'!Q218&gt;3,0.96,IF('Used data'!Q218&lt;2,1.12-0.06*'Used data'!Q218,1.08-0.04*'Used data'!Q218)))</f>
        <v/>
      </c>
      <c r="Q218" s="6" t="str">
        <f>IF('Used data'!I218="No","",IF('Used data'!R218="Yes",0.91,1))</f>
        <v/>
      </c>
      <c r="R218" s="6" t="str">
        <f>IF('Used data'!I218="No","",IF('Used data'!R218="Yes",0.96,1))</f>
        <v/>
      </c>
      <c r="S218" s="6" t="str">
        <f>IF('Used data'!I218="No","",IF('Used data'!R218="Yes",0.82,1))</f>
        <v/>
      </c>
      <c r="T218" s="6" t="str">
        <f>IF('Used data'!I218="No","",IF('Used data'!R218="Yes",0.9,1))</f>
        <v/>
      </c>
      <c r="U218" s="6" t="str">
        <f>IF('Used data'!I218="No","",IF('Used data'!R218="Yes",0.93,1))</f>
        <v/>
      </c>
      <c r="V218" s="6" t="str">
        <f>IF('Used data'!I218="No","",IF('Used data'!S218="Yes",0.85,1))</f>
        <v/>
      </c>
      <c r="W218" s="6" t="str">
        <f>IF('Used data'!I218="No","",IF('Used data'!T218&gt;5,1.4,1+0.08*'Used data'!T218))</f>
        <v/>
      </c>
      <c r="X218" s="6" t="str">
        <f>IF('Used data'!I218="No","",IF('Used data'!U218=80,1,POWER((80-0.0058*('Used data'!U218-80)^2+0.2781*('Used data'!U218-80)-0.2343)/80,1.6)))</f>
        <v/>
      </c>
      <c r="Y218" s="6" t="str">
        <f>IF('Used data'!I218="No","",IF('Used data'!U218=80,1,POWER((80-0.0058*('Used data'!U218-80)^2+0.2781*('Used data'!U218-80)-0.2343)/80,1.5)))</f>
        <v/>
      </c>
      <c r="Z218" s="6" t="str">
        <f>IF('Used data'!I218="No","",IF('Used data'!U218=80,1,POWER((80-0.0058*('Used data'!U218-80)^2+0.2781*('Used data'!U218-80)-0.2343)/80,4.6)))</f>
        <v/>
      </c>
      <c r="AA218" s="6" t="str">
        <f>IF('Used data'!I218="No","",IF('Used data'!U218=80,1,POWER((80-0.0058*('Used data'!U218-80)^2+0.2781*('Used data'!U218-80)-0.2343)/80,3.5)))</f>
        <v/>
      </c>
      <c r="AB218" s="6" t="str">
        <f>IF('Used data'!I218="No","",IF('Used data'!U218=80,1,POWER((80-0.0058*('Used data'!U218-80)^2+0.2781*('Used data'!U218-80)-0.2343)/80,1.4)))</f>
        <v/>
      </c>
      <c r="AC218" s="6"/>
      <c r="AD218" s="7" t="str">
        <f>IF('Used data'!I218="No","",EXP(-10.0958)*POWER(H218,0.8138))</f>
        <v/>
      </c>
      <c r="AE218" s="7" t="str">
        <f>IF('Used data'!I218="No","",EXP(-9.9896)*POWER(H218,0.8381))</f>
        <v/>
      </c>
      <c r="AF218" s="7" t="str">
        <f>IF('Used data'!I218="No","",EXP(-12.5826)*POWER(H218,1.148))</f>
        <v/>
      </c>
      <c r="AG218" s="7" t="str">
        <f>IF('Used data'!I218="No","",EXP(-11.3408)*POWER(H218,0.7373))</f>
        <v/>
      </c>
      <c r="AH218" s="7" t="str">
        <f>IF('Used data'!I218="No","",EXP(-10.8985)*POWER(H218,0.841))</f>
        <v/>
      </c>
      <c r="AI218" s="7" t="str">
        <f>IF('Used data'!I218="No","",EXP(-12.4273)*POWER(H218,1.0197))</f>
        <v/>
      </c>
      <c r="AJ218" s="9" t="str">
        <f>IF('Used data'!I218="No","",SUM(AD218:AE218)*740934+AG218*29492829+AH218*4654307+AI218*608667)</f>
        <v/>
      </c>
    </row>
    <row r="219" spans="1:36" x14ac:dyDescent="0.3">
      <c r="A219" s="4" t="str">
        <f>IF('Input data'!A225="","",'Input data'!A225)</f>
        <v/>
      </c>
      <c r="B219" s="4" t="str">
        <f>IF('Input data'!B225="","",'Input data'!B225)</f>
        <v/>
      </c>
      <c r="C219" s="4" t="str">
        <f>IF('Input data'!C225="","",'Input data'!C225)</f>
        <v/>
      </c>
      <c r="D219" s="4" t="str">
        <f>IF('Input data'!D225="","",'Input data'!D225)</f>
        <v/>
      </c>
      <c r="E219" s="4" t="str">
        <f>IF('Input data'!E225="","",'Input data'!E225)</f>
        <v/>
      </c>
      <c r="F219" s="4" t="str">
        <f>IF('Input data'!F225="","",'Input data'!F225)</f>
        <v/>
      </c>
      <c r="G219" s="20" t="str">
        <f>IF('Input data'!G225=0,"",'Input data'!G225)</f>
        <v/>
      </c>
      <c r="H219" s="9" t="str">
        <f>IF('Input data'!H225="","",'Input data'!H225)</f>
        <v/>
      </c>
      <c r="I219" s="6" t="str">
        <f>IF('Used data'!I219="No","",IF('Used data'!L219&lt;10,1.1-'Used data'!L219*0.01,IF('Used data'!L219&lt;120,POWER(1.003,'Used data'!L219)/POWER(1.003,10),1.4)))</f>
        <v/>
      </c>
      <c r="J219" s="6" t="str">
        <f>IF('Used data'!I219="No","",IF('Used data'!M219&gt;9,1.41,IF('Used data'!M219&lt;2,0.96+'Used data'!M219*0.02,POWER(1.05,'Used data'!M219)/POWER(1.05,2))))</f>
        <v/>
      </c>
      <c r="K219" s="6" t="str">
        <f>IF('Used data'!I219="No","",IF('Used data'!M219&gt;9,1.15,IF('Used data'!M219&lt;2,0.98+'Used data'!M219*0.01,POWER(1.02,'Used data'!M219)/POWER(1.02,2))))</f>
        <v/>
      </c>
      <c r="L219" s="6" t="str">
        <f>IF('Used data'!I219="No","",IF('Used data'!N219="Partly",0.9,IF('Used data'!N219="Yes",0.75,1)))</f>
        <v/>
      </c>
      <c r="M219" s="6" t="str">
        <f>IF('Used data'!I219="No","",IF('Used data'!N219="Partly",0.97,IF('Used data'!N219="Yes",0.95,1)))</f>
        <v/>
      </c>
      <c r="N219" s="6" t="str">
        <f>IF('Used data'!I219="No","",IF('Used data'!O219&gt;4.25,1.06,IF('Used data'!O219&lt;3.75,1.84-'Used data'!O219*0.24,0.04+'Used data'!O219*0.24)))</f>
        <v/>
      </c>
      <c r="O219" s="6" t="str">
        <f>IF('Used data'!I219="No","",IF('Used data'!P219&gt;1.99,0.81,IF('Used data'!P219&lt;0.2,1.12,1.05-'Used data'!P219*0.1)))</f>
        <v/>
      </c>
      <c r="P219" s="6" t="str">
        <f>IF('Used data'!I219="No","",IF('Used data'!Q219&gt;3,0.96,IF('Used data'!Q219&lt;2,1.12-0.06*'Used data'!Q219,1.08-0.04*'Used data'!Q219)))</f>
        <v/>
      </c>
      <c r="Q219" s="6" t="str">
        <f>IF('Used data'!I219="No","",IF('Used data'!R219="Yes",0.91,1))</f>
        <v/>
      </c>
      <c r="R219" s="6" t="str">
        <f>IF('Used data'!I219="No","",IF('Used data'!R219="Yes",0.96,1))</f>
        <v/>
      </c>
      <c r="S219" s="6" t="str">
        <f>IF('Used data'!I219="No","",IF('Used data'!R219="Yes",0.82,1))</f>
        <v/>
      </c>
      <c r="T219" s="6" t="str">
        <f>IF('Used data'!I219="No","",IF('Used data'!R219="Yes",0.9,1))</f>
        <v/>
      </c>
      <c r="U219" s="6" t="str">
        <f>IF('Used data'!I219="No","",IF('Used data'!R219="Yes",0.93,1))</f>
        <v/>
      </c>
      <c r="V219" s="6" t="str">
        <f>IF('Used data'!I219="No","",IF('Used data'!S219="Yes",0.85,1))</f>
        <v/>
      </c>
      <c r="W219" s="6" t="str">
        <f>IF('Used data'!I219="No","",IF('Used data'!T219&gt;5,1.4,1+0.08*'Used data'!T219))</f>
        <v/>
      </c>
      <c r="X219" s="6" t="str">
        <f>IF('Used data'!I219="No","",IF('Used data'!U219=80,1,POWER((80-0.0058*('Used data'!U219-80)^2+0.2781*('Used data'!U219-80)-0.2343)/80,1.6)))</f>
        <v/>
      </c>
      <c r="Y219" s="6" t="str">
        <f>IF('Used data'!I219="No","",IF('Used data'!U219=80,1,POWER((80-0.0058*('Used data'!U219-80)^2+0.2781*('Used data'!U219-80)-0.2343)/80,1.5)))</f>
        <v/>
      </c>
      <c r="Z219" s="6" t="str">
        <f>IF('Used data'!I219="No","",IF('Used data'!U219=80,1,POWER((80-0.0058*('Used data'!U219-80)^2+0.2781*('Used data'!U219-80)-0.2343)/80,4.6)))</f>
        <v/>
      </c>
      <c r="AA219" s="6" t="str">
        <f>IF('Used data'!I219="No","",IF('Used data'!U219=80,1,POWER((80-0.0058*('Used data'!U219-80)^2+0.2781*('Used data'!U219-80)-0.2343)/80,3.5)))</f>
        <v/>
      </c>
      <c r="AB219" s="6" t="str">
        <f>IF('Used data'!I219="No","",IF('Used data'!U219=80,1,POWER((80-0.0058*('Used data'!U219-80)^2+0.2781*('Used data'!U219-80)-0.2343)/80,1.4)))</f>
        <v/>
      </c>
      <c r="AC219" s="6"/>
      <c r="AD219" s="7" t="str">
        <f>IF('Used data'!I219="No","",EXP(-10.0958)*POWER(H219,0.8138))</f>
        <v/>
      </c>
      <c r="AE219" s="7" t="str">
        <f>IF('Used data'!I219="No","",EXP(-9.9896)*POWER(H219,0.8381))</f>
        <v/>
      </c>
      <c r="AF219" s="7" t="str">
        <f>IF('Used data'!I219="No","",EXP(-12.5826)*POWER(H219,1.148))</f>
        <v/>
      </c>
      <c r="AG219" s="7" t="str">
        <f>IF('Used data'!I219="No","",EXP(-11.3408)*POWER(H219,0.7373))</f>
        <v/>
      </c>
      <c r="AH219" s="7" t="str">
        <f>IF('Used data'!I219="No","",EXP(-10.8985)*POWER(H219,0.841))</f>
        <v/>
      </c>
      <c r="AI219" s="7" t="str">
        <f>IF('Used data'!I219="No","",EXP(-12.4273)*POWER(H219,1.0197))</f>
        <v/>
      </c>
      <c r="AJ219" s="9" t="str">
        <f>IF('Used data'!I219="No","",SUM(AD219:AE219)*740934+AG219*29492829+AH219*4654307+AI219*608667)</f>
        <v/>
      </c>
    </row>
    <row r="220" spans="1:36" x14ac:dyDescent="0.3">
      <c r="A220" s="4" t="str">
        <f>IF('Input data'!A226="","",'Input data'!A226)</f>
        <v/>
      </c>
      <c r="B220" s="4" t="str">
        <f>IF('Input data'!B226="","",'Input data'!B226)</f>
        <v/>
      </c>
      <c r="C220" s="4" t="str">
        <f>IF('Input data'!C226="","",'Input data'!C226)</f>
        <v/>
      </c>
      <c r="D220" s="4" t="str">
        <f>IF('Input data'!D226="","",'Input data'!D226)</f>
        <v/>
      </c>
      <c r="E220" s="4" t="str">
        <f>IF('Input data'!E226="","",'Input data'!E226)</f>
        <v/>
      </c>
      <c r="F220" s="4" t="str">
        <f>IF('Input data'!F226="","",'Input data'!F226)</f>
        <v/>
      </c>
      <c r="G220" s="20" t="str">
        <f>IF('Input data'!G226=0,"",'Input data'!G226)</f>
        <v/>
      </c>
      <c r="H220" s="9" t="str">
        <f>IF('Input data'!H226="","",'Input data'!H226)</f>
        <v/>
      </c>
      <c r="I220" s="6" t="str">
        <f>IF('Used data'!I220="No","",IF('Used data'!L220&lt;10,1.1-'Used data'!L220*0.01,IF('Used data'!L220&lt;120,POWER(1.003,'Used data'!L220)/POWER(1.003,10),1.4)))</f>
        <v/>
      </c>
      <c r="J220" s="6" t="str">
        <f>IF('Used data'!I220="No","",IF('Used data'!M220&gt;9,1.41,IF('Used data'!M220&lt;2,0.96+'Used data'!M220*0.02,POWER(1.05,'Used data'!M220)/POWER(1.05,2))))</f>
        <v/>
      </c>
      <c r="K220" s="6" t="str">
        <f>IF('Used data'!I220="No","",IF('Used data'!M220&gt;9,1.15,IF('Used data'!M220&lt;2,0.98+'Used data'!M220*0.01,POWER(1.02,'Used data'!M220)/POWER(1.02,2))))</f>
        <v/>
      </c>
      <c r="L220" s="6" t="str">
        <f>IF('Used data'!I220="No","",IF('Used data'!N220="Partly",0.9,IF('Used data'!N220="Yes",0.75,1)))</f>
        <v/>
      </c>
      <c r="M220" s="6" t="str">
        <f>IF('Used data'!I220="No","",IF('Used data'!N220="Partly",0.97,IF('Used data'!N220="Yes",0.95,1)))</f>
        <v/>
      </c>
      <c r="N220" s="6" t="str">
        <f>IF('Used data'!I220="No","",IF('Used data'!O220&gt;4.25,1.06,IF('Used data'!O220&lt;3.75,1.84-'Used data'!O220*0.24,0.04+'Used data'!O220*0.24)))</f>
        <v/>
      </c>
      <c r="O220" s="6" t="str">
        <f>IF('Used data'!I220="No","",IF('Used data'!P220&gt;1.99,0.81,IF('Used data'!P220&lt;0.2,1.12,1.05-'Used data'!P220*0.1)))</f>
        <v/>
      </c>
      <c r="P220" s="6" t="str">
        <f>IF('Used data'!I220="No","",IF('Used data'!Q220&gt;3,0.96,IF('Used data'!Q220&lt;2,1.12-0.06*'Used data'!Q220,1.08-0.04*'Used data'!Q220)))</f>
        <v/>
      </c>
      <c r="Q220" s="6" t="str">
        <f>IF('Used data'!I220="No","",IF('Used data'!R220="Yes",0.91,1))</f>
        <v/>
      </c>
      <c r="R220" s="6" t="str">
        <f>IF('Used data'!I220="No","",IF('Used data'!R220="Yes",0.96,1))</f>
        <v/>
      </c>
      <c r="S220" s="6" t="str">
        <f>IF('Used data'!I220="No","",IF('Used data'!R220="Yes",0.82,1))</f>
        <v/>
      </c>
      <c r="T220" s="6" t="str">
        <f>IF('Used data'!I220="No","",IF('Used data'!R220="Yes",0.9,1))</f>
        <v/>
      </c>
      <c r="U220" s="6" t="str">
        <f>IF('Used data'!I220="No","",IF('Used data'!R220="Yes",0.93,1))</f>
        <v/>
      </c>
      <c r="V220" s="6" t="str">
        <f>IF('Used data'!I220="No","",IF('Used data'!S220="Yes",0.85,1))</f>
        <v/>
      </c>
      <c r="W220" s="6" t="str">
        <f>IF('Used data'!I220="No","",IF('Used data'!T220&gt;5,1.4,1+0.08*'Used data'!T220))</f>
        <v/>
      </c>
      <c r="X220" s="6" t="str">
        <f>IF('Used data'!I220="No","",IF('Used data'!U220=80,1,POWER((80-0.0058*('Used data'!U220-80)^2+0.2781*('Used data'!U220-80)-0.2343)/80,1.6)))</f>
        <v/>
      </c>
      <c r="Y220" s="6" t="str">
        <f>IF('Used data'!I220="No","",IF('Used data'!U220=80,1,POWER((80-0.0058*('Used data'!U220-80)^2+0.2781*('Used data'!U220-80)-0.2343)/80,1.5)))</f>
        <v/>
      </c>
      <c r="Z220" s="6" t="str">
        <f>IF('Used data'!I220="No","",IF('Used data'!U220=80,1,POWER((80-0.0058*('Used data'!U220-80)^2+0.2781*('Used data'!U220-80)-0.2343)/80,4.6)))</f>
        <v/>
      </c>
      <c r="AA220" s="6" t="str">
        <f>IF('Used data'!I220="No","",IF('Used data'!U220=80,1,POWER((80-0.0058*('Used data'!U220-80)^2+0.2781*('Used data'!U220-80)-0.2343)/80,3.5)))</f>
        <v/>
      </c>
      <c r="AB220" s="6" t="str">
        <f>IF('Used data'!I220="No","",IF('Used data'!U220=80,1,POWER((80-0.0058*('Used data'!U220-80)^2+0.2781*('Used data'!U220-80)-0.2343)/80,1.4)))</f>
        <v/>
      </c>
      <c r="AC220" s="6"/>
      <c r="AD220" s="7" t="str">
        <f>IF('Used data'!I220="No","",EXP(-10.0958)*POWER(H220,0.8138))</f>
        <v/>
      </c>
      <c r="AE220" s="7" t="str">
        <f>IF('Used data'!I220="No","",EXP(-9.9896)*POWER(H220,0.8381))</f>
        <v/>
      </c>
      <c r="AF220" s="7" t="str">
        <f>IF('Used data'!I220="No","",EXP(-12.5826)*POWER(H220,1.148))</f>
        <v/>
      </c>
      <c r="AG220" s="7" t="str">
        <f>IF('Used data'!I220="No","",EXP(-11.3408)*POWER(H220,0.7373))</f>
        <v/>
      </c>
      <c r="AH220" s="7" t="str">
        <f>IF('Used data'!I220="No","",EXP(-10.8985)*POWER(H220,0.841))</f>
        <v/>
      </c>
      <c r="AI220" s="7" t="str">
        <f>IF('Used data'!I220="No","",EXP(-12.4273)*POWER(H220,1.0197))</f>
        <v/>
      </c>
      <c r="AJ220" s="9" t="str">
        <f>IF('Used data'!I220="No","",SUM(AD220:AE220)*740934+AG220*29492829+AH220*4654307+AI220*608667)</f>
        <v/>
      </c>
    </row>
    <row r="221" spans="1:36" x14ac:dyDescent="0.3">
      <c r="A221" s="4" t="str">
        <f>IF('Input data'!A227="","",'Input data'!A227)</f>
        <v/>
      </c>
      <c r="B221" s="4" t="str">
        <f>IF('Input data'!B227="","",'Input data'!B227)</f>
        <v/>
      </c>
      <c r="C221" s="4" t="str">
        <f>IF('Input data'!C227="","",'Input data'!C227)</f>
        <v/>
      </c>
      <c r="D221" s="4" t="str">
        <f>IF('Input data'!D227="","",'Input data'!D227)</f>
        <v/>
      </c>
      <c r="E221" s="4" t="str">
        <f>IF('Input data'!E227="","",'Input data'!E227)</f>
        <v/>
      </c>
      <c r="F221" s="4" t="str">
        <f>IF('Input data'!F227="","",'Input data'!F227)</f>
        <v/>
      </c>
      <c r="G221" s="20" t="str">
        <f>IF('Input data'!G227=0,"",'Input data'!G227)</f>
        <v/>
      </c>
      <c r="H221" s="9" t="str">
        <f>IF('Input data'!H227="","",'Input data'!H227)</f>
        <v/>
      </c>
      <c r="I221" s="6" t="str">
        <f>IF('Used data'!I221="No","",IF('Used data'!L221&lt;10,1.1-'Used data'!L221*0.01,IF('Used data'!L221&lt;120,POWER(1.003,'Used data'!L221)/POWER(1.003,10),1.4)))</f>
        <v/>
      </c>
      <c r="J221" s="6" t="str">
        <f>IF('Used data'!I221="No","",IF('Used data'!M221&gt;9,1.41,IF('Used data'!M221&lt;2,0.96+'Used data'!M221*0.02,POWER(1.05,'Used data'!M221)/POWER(1.05,2))))</f>
        <v/>
      </c>
      <c r="K221" s="6" t="str">
        <f>IF('Used data'!I221="No","",IF('Used data'!M221&gt;9,1.15,IF('Used data'!M221&lt;2,0.98+'Used data'!M221*0.01,POWER(1.02,'Used data'!M221)/POWER(1.02,2))))</f>
        <v/>
      </c>
      <c r="L221" s="6" t="str">
        <f>IF('Used data'!I221="No","",IF('Used data'!N221="Partly",0.9,IF('Used data'!N221="Yes",0.75,1)))</f>
        <v/>
      </c>
      <c r="M221" s="6" t="str">
        <f>IF('Used data'!I221="No","",IF('Used data'!N221="Partly",0.97,IF('Used data'!N221="Yes",0.95,1)))</f>
        <v/>
      </c>
      <c r="N221" s="6" t="str">
        <f>IF('Used data'!I221="No","",IF('Used data'!O221&gt;4.25,1.06,IF('Used data'!O221&lt;3.75,1.84-'Used data'!O221*0.24,0.04+'Used data'!O221*0.24)))</f>
        <v/>
      </c>
      <c r="O221" s="6" t="str">
        <f>IF('Used data'!I221="No","",IF('Used data'!P221&gt;1.99,0.81,IF('Used data'!P221&lt;0.2,1.12,1.05-'Used data'!P221*0.1)))</f>
        <v/>
      </c>
      <c r="P221" s="6" t="str">
        <f>IF('Used data'!I221="No","",IF('Used data'!Q221&gt;3,0.96,IF('Used data'!Q221&lt;2,1.12-0.06*'Used data'!Q221,1.08-0.04*'Used data'!Q221)))</f>
        <v/>
      </c>
      <c r="Q221" s="6" t="str">
        <f>IF('Used data'!I221="No","",IF('Used data'!R221="Yes",0.91,1))</f>
        <v/>
      </c>
      <c r="R221" s="6" t="str">
        <f>IF('Used data'!I221="No","",IF('Used data'!R221="Yes",0.96,1))</f>
        <v/>
      </c>
      <c r="S221" s="6" t="str">
        <f>IF('Used data'!I221="No","",IF('Used data'!R221="Yes",0.82,1))</f>
        <v/>
      </c>
      <c r="T221" s="6" t="str">
        <f>IF('Used data'!I221="No","",IF('Used data'!R221="Yes",0.9,1))</f>
        <v/>
      </c>
      <c r="U221" s="6" t="str">
        <f>IF('Used data'!I221="No","",IF('Used data'!R221="Yes",0.93,1))</f>
        <v/>
      </c>
      <c r="V221" s="6" t="str">
        <f>IF('Used data'!I221="No","",IF('Used data'!S221="Yes",0.85,1))</f>
        <v/>
      </c>
      <c r="W221" s="6" t="str">
        <f>IF('Used data'!I221="No","",IF('Used data'!T221&gt;5,1.4,1+0.08*'Used data'!T221))</f>
        <v/>
      </c>
      <c r="X221" s="6" t="str">
        <f>IF('Used data'!I221="No","",IF('Used data'!U221=80,1,POWER((80-0.0058*('Used data'!U221-80)^2+0.2781*('Used data'!U221-80)-0.2343)/80,1.6)))</f>
        <v/>
      </c>
      <c r="Y221" s="6" t="str">
        <f>IF('Used data'!I221="No","",IF('Used data'!U221=80,1,POWER((80-0.0058*('Used data'!U221-80)^2+0.2781*('Used data'!U221-80)-0.2343)/80,1.5)))</f>
        <v/>
      </c>
      <c r="Z221" s="6" t="str">
        <f>IF('Used data'!I221="No","",IF('Used data'!U221=80,1,POWER((80-0.0058*('Used data'!U221-80)^2+0.2781*('Used data'!U221-80)-0.2343)/80,4.6)))</f>
        <v/>
      </c>
      <c r="AA221" s="6" t="str">
        <f>IF('Used data'!I221="No","",IF('Used data'!U221=80,1,POWER((80-0.0058*('Used data'!U221-80)^2+0.2781*('Used data'!U221-80)-0.2343)/80,3.5)))</f>
        <v/>
      </c>
      <c r="AB221" s="6" t="str">
        <f>IF('Used data'!I221="No","",IF('Used data'!U221=80,1,POWER((80-0.0058*('Used data'!U221-80)^2+0.2781*('Used data'!U221-80)-0.2343)/80,1.4)))</f>
        <v/>
      </c>
      <c r="AC221" s="6"/>
      <c r="AD221" s="7" t="str">
        <f>IF('Used data'!I221="No","",EXP(-10.0958)*POWER(H221,0.8138))</f>
        <v/>
      </c>
      <c r="AE221" s="7" t="str">
        <f>IF('Used data'!I221="No","",EXP(-9.9896)*POWER(H221,0.8381))</f>
        <v/>
      </c>
      <c r="AF221" s="7" t="str">
        <f>IF('Used data'!I221="No","",EXP(-12.5826)*POWER(H221,1.148))</f>
        <v/>
      </c>
      <c r="AG221" s="7" t="str">
        <f>IF('Used data'!I221="No","",EXP(-11.3408)*POWER(H221,0.7373))</f>
        <v/>
      </c>
      <c r="AH221" s="7" t="str">
        <f>IF('Used data'!I221="No","",EXP(-10.8985)*POWER(H221,0.841))</f>
        <v/>
      </c>
      <c r="AI221" s="7" t="str">
        <f>IF('Used data'!I221="No","",EXP(-12.4273)*POWER(H221,1.0197))</f>
        <v/>
      </c>
      <c r="AJ221" s="9" t="str">
        <f>IF('Used data'!I221="No","",SUM(AD221:AE221)*740934+AG221*29492829+AH221*4654307+AI221*608667)</f>
        <v/>
      </c>
    </row>
    <row r="222" spans="1:36" x14ac:dyDescent="0.3">
      <c r="A222" s="4" t="str">
        <f>IF('Input data'!A228="","",'Input data'!A228)</f>
        <v/>
      </c>
      <c r="B222" s="4" t="str">
        <f>IF('Input data'!B228="","",'Input data'!B228)</f>
        <v/>
      </c>
      <c r="C222" s="4" t="str">
        <f>IF('Input data'!C228="","",'Input data'!C228)</f>
        <v/>
      </c>
      <c r="D222" s="4" t="str">
        <f>IF('Input data'!D228="","",'Input data'!D228)</f>
        <v/>
      </c>
      <c r="E222" s="4" t="str">
        <f>IF('Input data'!E228="","",'Input data'!E228)</f>
        <v/>
      </c>
      <c r="F222" s="4" t="str">
        <f>IF('Input data'!F228="","",'Input data'!F228)</f>
        <v/>
      </c>
      <c r="G222" s="20" t="str">
        <f>IF('Input data'!G228=0,"",'Input data'!G228)</f>
        <v/>
      </c>
      <c r="H222" s="9" t="str">
        <f>IF('Input data'!H228="","",'Input data'!H228)</f>
        <v/>
      </c>
      <c r="I222" s="6" t="str">
        <f>IF('Used data'!I222="No","",IF('Used data'!L222&lt;10,1.1-'Used data'!L222*0.01,IF('Used data'!L222&lt;120,POWER(1.003,'Used data'!L222)/POWER(1.003,10),1.4)))</f>
        <v/>
      </c>
      <c r="J222" s="6" t="str">
        <f>IF('Used data'!I222="No","",IF('Used data'!M222&gt;9,1.41,IF('Used data'!M222&lt;2,0.96+'Used data'!M222*0.02,POWER(1.05,'Used data'!M222)/POWER(1.05,2))))</f>
        <v/>
      </c>
      <c r="K222" s="6" t="str">
        <f>IF('Used data'!I222="No","",IF('Used data'!M222&gt;9,1.15,IF('Used data'!M222&lt;2,0.98+'Used data'!M222*0.01,POWER(1.02,'Used data'!M222)/POWER(1.02,2))))</f>
        <v/>
      </c>
      <c r="L222" s="6" t="str">
        <f>IF('Used data'!I222="No","",IF('Used data'!N222="Partly",0.9,IF('Used data'!N222="Yes",0.75,1)))</f>
        <v/>
      </c>
      <c r="M222" s="6" t="str">
        <f>IF('Used data'!I222="No","",IF('Used data'!N222="Partly",0.97,IF('Used data'!N222="Yes",0.95,1)))</f>
        <v/>
      </c>
      <c r="N222" s="6" t="str">
        <f>IF('Used data'!I222="No","",IF('Used data'!O222&gt;4.25,1.06,IF('Used data'!O222&lt;3.75,1.84-'Used data'!O222*0.24,0.04+'Used data'!O222*0.24)))</f>
        <v/>
      </c>
      <c r="O222" s="6" t="str">
        <f>IF('Used data'!I222="No","",IF('Used data'!P222&gt;1.99,0.81,IF('Used data'!P222&lt;0.2,1.12,1.05-'Used data'!P222*0.1)))</f>
        <v/>
      </c>
      <c r="P222" s="6" t="str">
        <f>IF('Used data'!I222="No","",IF('Used data'!Q222&gt;3,0.96,IF('Used data'!Q222&lt;2,1.12-0.06*'Used data'!Q222,1.08-0.04*'Used data'!Q222)))</f>
        <v/>
      </c>
      <c r="Q222" s="6" t="str">
        <f>IF('Used data'!I222="No","",IF('Used data'!R222="Yes",0.91,1))</f>
        <v/>
      </c>
      <c r="R222" s="6" t="str">
        <f>IF('Used data'!I222="No","",IF('Used data'!R222="Yes",0.96,1))</f>
        <v/>
      </c>
      <c r="S222" s="6" t="str">
        <f>IF('Used data'!I222="No","",IF('Used data'!R222="Yes",0.82,1))</f>
        <v/>
      </c>
      <c r="T222" s="6" t="str">
        <f>IF('Used data'!I222="No","",IF('Used data'!R222="Yes",0.9,1))</f>
        <v/>
      </c>
      <c r="U222" s="6" t="str">
        <f>IF('Used data'!I222="No","",IF('Used data'!R222="Yes",0.93,1))</f>
        <v/>
      </c>
      <c r="V222" s="6" t="str">
        <f>IF('Used data'!I222="No","",IF('Used data'!S222="Yes",0.85,1))</f>
        <v/>
      </c>
      <c r="W222" s="6" t="str">
        <f>IF('Used data'!I222="No","",IF('Used data'!T222&gt;5,1.4,1+0.08*'Used data'!T222))</f>
        <v/>
      </c>
      <c r="X222" s="6" t="str">
        <f>IF('Used data'!I222="No","",IF('Used data'!U222=80,1,POWER((80-0.0058*('Used data'!U222-80)^2+0.2781*('Used data'!U222-80)-0.2343)/80,1.6)))</f>
        <v/>
      </c>
      <c r="Y222" s="6" t="str">
        <f>IF('Used data'!I222="No","",IF('Used data'!U222=80,1,POWER((80-0.0058*('Used data'!U222-80)^2+0.2781*('Used data'!U222-80)-0.2343)/80,1.5)))</f>
        <v/>
      </c>
      <c r="Z222" s="6" t="str">
        <f>IF('Used data'!I222="No","",IF('Used data'!U222=80,1,POWER((80-0.0058*('Used data'!U222-80)^2+0.2781*('Used data'!U222-80)-0.2343)/80,4.6)))</f>
        <v/>
      </c>
      <c r="AA222" s="6" t="str">
        <f>IF('Used data'!I222="No","",IF('Used data'!U222=80,1,POWER((80-0.0058*('Used data'!U222-80)^2+0.2781*('Used data'!U222-80)-0.2343)/80,3.5)))</f>
        <v/>
      </c>
      <c r="AB222" s="6" t="str">
        <f>IF('Used data'!I222="No","",IF('Used data'!U222=80,1,POWER((80-0.0058*('Used data'!U222-80)^2+0.2781*('Used data'!U222-80)-0.2343)/80,1.4)))</f>
        <v/>
      </c>
      <c r="AC222" s="6"/>
      <c r="AD222" s="7" t="str">
        <f>IF('Used data'!I222="No","",EXP(-10.0958)*POWER(H222,0.8138))</f>
        <v/>
      </c>
      <c r="AE222" s="7" t="str">
        <f>IF('Used data'!I222="No","",EXP(-9.9896)*POWER(H222,0.8381))</f>
        <v/>
      </c>
      <c r="AF222" s="7" t="str">
        <f>IF('Used data'!I222="No","",EXP(-12.5826)*POWER(H222,1.148))</f>
        <v/>
      </c>
      <c r="AG222" s="7" t="str">
        <f>IF('Used data'!I222="No","",EXP(-11.3408)*POWER(H222,0.7373))</f>
        <v/>
      </c>
      <c r="AH222" s="7" t="str">
        <f>IF('Used data'!I222="No","",EXP(-10.8985)*POWER(H222,0.841))</f>
        <v/>
      </c>
      <c r="AI222" s="7" t="str">
        <f>IF('Used data'!I222="No","",EXP(-12.4273)*POWER(H222,1.0197))</f>
        <v/>
      </c>
      <c r="AJ222" s="9" t="str">
        <f>IF('Used data'!I222="No","",SUM(AD222:AE222)*740934+AG222*29492829+AH222*4654307+AI222*608667)</f>
        <v/>
      </c>
    </row>
    <row r="223" spans="1:36" x14ac:dyDescent="0.3">
      <c r="A223" s="4" t="str">
        <f>IF('Input data'!A229="","",'Input data'!A229)</f>
        <v/>
      </c>
      <c r="B223" s="4" t="str">
        <f>IF('Input data'!B229="","",'Input data'!B229)</f>
        <v/>
      </c>
      <c r="C223" s="4" t="str">
        <f>IF('Input data'!C229="","",'Input data'!C229)</f>
        <v/>
      </c>
      <c r="D223" s="4" t="str">
        <f>IF('Input data'!D229="","",'Input data'!D229)</f>
        <v/>
      </c>
      <c r="E223" s="4" t="str">
        <f>IF('Input data'!E229="","",'Input data'!E229)</f>
        <v/>
      </c>
      <c r="F223" s="4" t="str">
        <f>IF('Input data'!F229="","",'Input data'!F229)</f>
        <v/>
      </c>
      <c r="G223" s="20" t="str">
        <f>IF('Input data'!G229=0,"",'Input data'!G229)</f>
        <v/>
      </c>
      <c r="H223" s="9" t="str">
        <f>IF('Input data'!H229="","",'Input data'!H229)</f>
        <v/>
      </c>
      <c r="I223" s="6" t="str">
        <f>IF('Used data'!I223="No","",IF('Used data'!L223&lt;10,1.1-'Used data'!L223*0.01,IF('Used data'!L223&lt;120,POWER(1.003,'Used data'!L223)/POWER(1.003,10),1.4)))</f>
        <v/>
      </c>
      <c r="J223" s="6" t="str">
        <f>IF('Used data'!I223="No","",IF('Used data'!M223&gt;9,1.41,IF('Used data'!M223&lt;2,0.96+'Used data'!M223*0.02,POWER(1.05,'Used data'!M223)/POWER(1.05,2))))</f>
        <v/>
      </c>
      <c r="K223" s="6" t="str">
        <f>IF('Used data'!I223="No","",IF('Used data'!M223&gt;9,1.15,IF('Used data'!M223&lt;2,0.98+'Used data'!M223*0.01,POWER(1.02,'Used data'!M223)/POWER(1.02,2))))</f>
        <v/>
      </c>
      <c r="L223" s="6" t="str">
        <f>IF('Used data'!I223="No","",IF('Used data'!N223="Partly",0.9,IF('Used data'!N223="Yes",0.75,1)))</f>
        <v/>
      </c>
      <c r="M223" s="6" t="str">
        <f>IF('Used data'!I223="No","",IF('Used data'!N223="Partly",0.97,IF('Used data'!N223="Yes",0.95,1)))</f>
        <v/>
      </c>
      <c r="N223" s="6" t="str">
        <f>IF('Used data'!I223="No","",IF('Used data'!O223&gt;4.25,1.06,IF('Used data'!O223&lt;3.75,1.84-'Used data'!O223*0.24,0.04+'Used data'!O223*0.24)))</f>
        <v/>
      </c>
      <c r="O223" s="6" t="str">
        <f>IF('Used data'!I223="No","",IF('Used data'!P223&gt;1.99,0.81,IF('Used data'!P223&lt;0.2,1.12,1.05-'Used data'!P223*0.1)))</f>
        <v/>
      </c>
      <c r="P223" s="6" t="str">
        <f>IF('Used data'!I223="No","",IF('Used data'!Q223&gt;3,0.96,IF('Used data'!Q223&lt;2,1.12-0.06*'Used data'!Q223,1.08-0.04*'Used data'!Q223)))</f>
        <v/>
      </c>
      <c r="Q223" s="6" t="str">
        <f>IF('Used data'!I223="No","",IF('Used data'!R223="Yes",0.91,1))</f>
        <v/>
      </c>
      <c r="R223" s="6" t="str">
        <f>IF('Used data'!I223="No","",IF('Used data'!R223="Yes",0.96,1))</f>
        <v/>
      </c>
      <c r="S223" s="6" t="str">
        <f>IF('Used data'!I223="No","",IF('Used data'!R223="Yes",0.82,1))</f>
        <v/>
      </c>
      <c r="T223" s="6" t="str">
        <f>IF('Used data'!I223="No","",IF('Used data'!R223="Yes",0.9,1))</f>
        <v/>
      </c>
      <c r="U223" s="6" t="str">
        <f>IF('Used data'!I223="No","",IF('Used data'!R223="Yes",0.93,1))</f>
        <v/>
      </c>
      <c r="V223" s="6" t="str">
        <f>IF('Used data'!I223="No","",IF('Used data'!S223="Yes",0.85,1))</f>
        <v/>
      </c>
      <c r="W223" s="6" t="str">
        <f>IF('Used data'!I223="No","",IF('Used data'!T223&gt;5,1.4,1+0.08*'Used data'!T223))</f>
        <v/>
      </c>
      <c r="X223" s="6" t="str">
        <f>IF('Used data'!I223="No","",IF('Used data'!U223=80,1,POWER((80-0.0058*('Used data'!U223-80)^2+0.2781*('Used data'!U223-80)-0.2343)/80,1.6)))</f>
        <v/>
      </c>
      <c r="Y223" s="6" t="str">
        <f>IF('Used data'!I223="No","",IF('Used data'!U223=80,1,POWER((80-0.0058*('Used data'!U223-80)^2+0.2781*('Used data'!U223-80)-0.2343)/80,1.5)))</f>
        <v/>
      </c>
      <c r="Z223" s="6" t="str">
        <f>IF('Used data'!I223="No","",IF('Used data'!U223=80,1,POWER((80-0.0058*('Used data'!U223-80)^2+0.2781*('Used data'!U223-80)-0.2343)/80,4.6)))</f>
        <v/>
      </c>
      <c r="AA223" s="6" t="str">
        <f>IF('Used data'!I223="No","",IF('Used data'!U223=80,1,POWER((80-0.0058*('Used data'!U223-80)^2+0.2781*('Used data'!U223-80)-0.2343)/80,3.5)))</f>
        <v/>
      </c>
      <c r="AB223" s="6" t="str">
        <f>IF('Used data'!I223="No","",IF('Used data'!U223=80,1,POWER((80-0.0058*('Used data'!U223-80)^2+0.2781*('Used data'!U223-80)-0.2343)/80,1.4)))</f>
        <v/>
      </c>
      <c r="AC223" s="6"/>
      <c r="AD223" s="7" t="str">
        <f>IF('Used data'!I223="No","",EXP(-10.0958)*POWER(H223,0.8138))</f>
        <v/>
      </c>
      <c r="AE223" s="7" t="str">
        <f>IF('Used data'!I223="No","",EXP(-9.9896)*POWER(H223,0.8381))</f>
        <v/>
      </c>
      <c r="AF223" s="7" t="str">
        <f>IF('Used data'!I223="No","",EXP(-12.5826)*POWER(H223,1.148))</f>
        <v/>
      </c>
      <c r="AG223" s="7" t="str">
        <f>IF('Used data'!I223="No","",EXP(-11.3408)*POWER(H223,0.7373))</f>
        <v/>
      </c>
      <c r="AH223" s="7" t="str">
        <f>IF('Used data'!I223="No","",EXP(-10.8985)*POWER(H223,0.841))</f>
        <v/>
      </c>
      <c r="AI223" s="7" t="str">
        <f>IF('Used data'!I223="No","",EXP(-12.4273)*POWER(H223,1.0197))</f>
        <v/>
      </c>
      <c r="AJ223" s="9" t="str">
        <f>IF('Used data'!I223="No","",SUM(AD223:AE223)*740934+AG223*29492829+AH223*4654307+AI223*608667)</f>
        <v/>
      </c>
    </row>
    <row r="224" spans="1:36" x14ac:dyDescent="0.3">
      <c r="A224" s="4" t="str">
        <f>IF('Input data'!A230="","",'Input data'!A230)</f>
        <v/>
      </c>
      <c r="B224" s="4" t="str">
        <f>IF('Input data'!B230="","",'Input data'!B230)</f>
        <v/>
      </c>
      <c r="C224" s="4" t="str">
        <f>IF('Input data'!C230="","",'Input data'!C230)</f>
        <v/>
      </c>
      <c r="D224" s="4" t="str">
        <f>IF('Input data'!D230="","",'Input data'!D230)</f>
        <v/>
      </c>
      <c r="E224" s="4" t="str">
        <f>IF('Input data'!E230="","",'Input data'!E230)</f>
        <v/>
      </c>
      <c r="F224" s="4" t="str">
        <f>IF('Input data'!F230="","",'Input data'!F230)</f>
        <v/>
      </c>
      <c r="G224" s="20" t="str">
        <f>IF('Input data'!G230=0,"",'Input data'!G230)</f>
        <v/>
      </c>
      <c r="H224" s="9" t="str">
        <f>IF('Input data'!H230="","",'Input data'!H230)</f>
        <v/>
      </c>
      <c r="I224" s="6" t="str">
        <f>IF('Used data'!I224="No","",IF('Used data'!L224&lt;10,1.1-'Used data'!L224*0.01,IF('Used data'!L224&lt;120,POWER(1.003,'Used data'!L224)/POWER(1.003,10),1.4)))</f>
        <v/>
      </c>
      <c r="J224" s="6" t="str">
        <f>IF('Used data'!I224="No","",IF('Used data'!M224&gt;9,1.41,IF('Used data'!M224&lt;2,0.96+'Used data'!M224*0.02,POWER(1.05,'Used data'!M224)/POWER(1.05,2))))</f>
        <v/>
      </c>
      <c r="K224" s="6" t="str">
        <f>IF('Used data'!I224="No","",IF('Used data'!M224&gt;9,1.15,IF('Used data'!M224&lt;2,0.98+'Used data'!M224*0.01,POWER(1.02,'Used data'!M224)/POWER(1.02,2))))</f>
        <v/>
      </c>
      <c r="L224" s="6" t="str">
        <f>IF('Used data'!I224="No","",IF('Used data'!N224="Partly",0.9,IF('Used data'!N224="Yes",0.75,1)))</f>
        <v/>
      </c>
      <c r="M224" s="6" t="str">
        <f>IF('Used data'!I224="No","",IF('Used data'!N224="Partly",0.97,IF('Used data'!N224="Yes",0.95,1)))</f>
        <v/>
      </c>
      <c r="N224" s="6" t="str">
        <f>IF('Used data'!I224="No","",IF('Used data'!O224&gt;4.25,1.06,IF('Used data'!O224&lt;3.75,1.84-'Used data'!O224*0.24,0.04+'Used data'!O224*0.24)))</f>
        <v/>
      </c>
      <c r="O224" s="6" t="str">
        <f>IF('Used data'!I224="No","",IF('Used data'!P224&gt;1.99,0.81,IF('Used data'!P224&lt;0.2,1.12,1.05-'Used data'!P224*0.1)))</f>
        <v/>
      </c>
      <c r="P224" s="6" t="str">
        <f>IF('Used data'!I224="No","",IF('Used data'!Q224&gt;3,0.96,IF('Used data'!Q224&lt;2,1.12-0.06*'Used data'!Q224,1.08-0.04*'Used data'!Q224)))</f>
        <v/>
      </c>
      <c r="Q224" s="6" t="str">
        <f>IF('Used data'!I224="No","",IF('Used data'!R224="Yes",0.91,1))</f>
        <v/>
      </c>
      <c r="R224" s="6" t="str">
        <f>IF('Used data'!I224="No","",IF('Used data'!R224="Yes",0.96,1))</f>
        <v/>
      </c>
      <c r="S224" s="6" t="str">
        <f>IF('Used data'!I224="No","",IF('Used data'!R224="Yes",0.82,1))</f>
        <v/>
      </c>
      <c r="T224" s="6" t="str">
        <f>IF('Used data'!I224="No","",IF('Used data'!R224="Yes",0.9,1))</f>
        <v/>
      </c>
      <c r="U224" s="6" t="str">
        <f>IF('Used data'!I224="No","",IF('Used data'!R224="Yes",0.93,1))</f>
        <v/>
      </c>
      <c r="V224" s="6" t="str">
        <f>IF('Used data'!I224="No","",IF('Used data'!S224="Yes",0.85,1))</f>
        <v/>
      </c>
      <c r="W224" s="6" t="str">
        <f>IF('Used data'!I224="No","",IF('Used data'!T224&gt;5,1.4,1+0.08*'Used data'!T224))</f>
        <v/>
      </c>
      <c r="X224" s="6" t="str">
        <f>IF('Used data'!I224="No","",IF('Used data'!U224=80,1,POWER((80-0.0058*('Used data'!U224-80)^2+0.2781*('Used data'!U224-80)-0.2343)/80,1.6)))</f>
        <v/>
      </c>
      <c r="Y224" s="6" t="str">
        <f>IF('Used data'!I224="No","",IF('Used data'!U224=80,1,POWER((80-0.0058*('Used data'!U224-80)^2+0.2781*('Used data'!U224-80)-0.2343)/80,1.5)))</f>
        <v/>
      </c>
      <c r="Z224" s="6" t="str">
        <f>IF('Used data'!I224="No","",IF('Used data'!U224=80,1,POWER((80-0.0058*('Used data'!U224-80)^2+0.2781*('Used data'!U224-80)-0.2343)/80,4.6)))</f>
        <v/>
      </c>
      <c r="AA224" s="6" t="str">
        <f>IF('Used data'!I224="No","",IF('Used data'!U224=80,1,POWER((80-0.0058*('Used data'!U224-80)^2+0.2781*('Used data'!U224-80)-0.2343)/80,3.5)))</f>
        <v/>
      </c>
      <c r="AB224" s="6" t="str">
        <f>IF('Used data'!I224="No","",IF('Used data'!U224=80,1,POWER((80-0.0058*('Used data'!U224-80)^2+0.2781*('Used data'!U224-80)-0.2343)/80,1.4)))</f>
        <v/>
      </c>
      <c r="AC224" s="6"/>
      <c r="AD224" s="7" t="str">
        <f>IF('Used data'!I224="No","",EXP(-10.0958)*POWER(H224,0.8138))</f>
        <v/>
      </c>
      <c r="AE224" s="7" t="str">
        <f>IF('Used data'!I224="No","",EXP(-9.9896)*POWER(H224,0.8381))</f>
        <v/>
      </c>
      <c r="AF224" s="7" t="str">
        <f>IF('Used data'!I224="No","",EXP(-12.5826)*POWER(H224,1.148))</f>
        <v/>
      </c>
      <c r="AG224" s="7" t="str">
        <f>IF('Used data'!I224="No","",EXP(-11.3408)*POWER(H224,0.7373))</f>
        <v/>
      </c>
      <c r="AH224" s="7" t="str">
        <f>IF('Used data'!I224="No","",EXP(-10.8985)*POWER(H224,0.841))</f>
        <v/>
      </c>
      <c r="AI224" s="7" t="str">
        <f>IF('Used data'!I224="No","",EXP(-12.4273)*POWER(H224,1.0197))</f>
        <v/>
      </c>
      <c r="AJ224" s="9" t="str">
        <f>IF('Used data'!I224="No","",SUM(AD224:AE224)*740934+AG224*29492829+AH224*4654307+AI224*608667)</f>
        <v/>
      </c>
    </row>
    <row r="225" spans="1:36" x14ac:dyDescent="0.3">
      <c r="A225" s="4" t="str">
        <f>IF('Input data'!A231="","",'Input data'!A231)</f>
        <v/>
      </c>
      <c r="B225" s="4" t="str">
        <f>IF('Input data'!B231="","",'Input data'!B231)</f>
        <v/>
      </c>
      <c r="C225" s="4" t="str">
        <f>IF('Input data'!C231="","",'Input data'!C231)</f>
        <v/>
      </c>
      <c r="D225" s="4" t="str">
        <f>IF('Input data'!D231="","",'Input data'!D231)</f>
        <v/>
      </c>
      <c r="E225" s="4" t="str">
        <f>IF('Input data'!E231="","",'Input data'!E231)</f>
        <v/>
      </c>
      <c r="F225" s="4" t="str">
        <f>IF('Input data'!F231="","",'Input data'!F231)</f>
        <v/>
      </c>
      <c r="G225" s="20" t="str">
        <f>IF('Input data'!G231=0,"",'Input data'!G231)</f>
        <v/>
      </c>
      <c r="H225" s="9" t="str">
        <f>IF('Input data'!H231="","",'Input data'!H231)</f>
        <v/>
      </c>
      <c r="I225" s="6" t="str">
        <f>IF('Used data'!I225="No","",IF('Used data'!L225&lt;10,1.1-'Used data'!L225*0.01,IF('Used data'!L225&lt;120,POWER(1.003,'Used data'!L225)/POWER(1.003,10),1.4)))</f>
        <v/>
      </c>
      <c r="J225" s="6" t="str">
        <f>IF('Used data'!I225="No","",IF('Used data'!M225&gt;9,1.41,IF('Used data'!M225&lt;2,0.96+'Used data'!M225*0.02,POWER(1.05,'Used data'!M225)/POWER(1.05,2))))</f>
        <v/>
      </c>
      <c r="K225" s="6" t="str">
        <f>IF('Used data'!I225="No","",IF('Used data'!M225&gt;9,1.15,IF('Used data'!M225&lt;2,0.98+'Used data'!M225*0.01,POWER(1.02,'Used data'!M225)/POWER(1.02,2))))</f>
        <v/>
      </c>
      <c r="L225" s="6" t="str">
        <f>IF('Used data'!I225="No","",IF('Used data'!N225="Partly",0.9,IF('Used data'!N225="Yes",0.75,1)))</f>
        <v/>
      </c>
      <c r="M225" s="6" t="str">
        <f>IF('Used data'!I225="No","",IF('Used data'!N225="Partly",0.97,IF('Used data'!N225="Yes",0.95,1)))</f>
        <v/>
      </c>
      <c r="N225" s="6" t="str">
        <f>IF('Used data'!I225="No","",IF('Used data'!O225&gt;4.25,1.06,IF('Used data'!O225&lt;3.75,1.84-'Used data'!O225*0.24,0.04+'Used data'!O225*0.24)))</f>
        <v/>
      </c>
      <c r="O225" s="6" t="str">
        <f>IF('Used data'!I225="No","",IF('Used data'!P225&gt;1.99,0.81,IF('Used data'!P225&lt;0.2,1.12,1.05-'Used data'!P225*0.1)))</f>
        <v/>
      </c>
      <c r="P225" s="6" t="str">
        <f>IF('Used data'!I225="No","",IF('Used data'!Q225&gt;3,0.96,IF('Used data'!Q225&lt;2,1.12-0.06*'Used data'!Q225,1.08-0.04*'Used data'!Q225)))</f>
        <v/>
      </c>
      <c r="Q225" s="6" t="str">
        <f>IF('Used data'!I225="No","",IF('Used data'!R225="Yes",0.91,1))</f>
        <v/>
      </c>
      <c r="R225" s="6" t="str">
        <f>IF('Used data'!I225="No","",IF('Used data'!R225="Yes",0.96,1))</f>
        <v/>
      </c>
      <c r="S225" s="6" t="str">
        <f>IF('Used data'!I225="No","",IF('Used data'!R225="Yes",0.82,1))</f>
        <v/>
      </c>
      <c r="T225" s="6" t="str">
        <f>IF('Used data'!I225="No","",IF('Used data'!R225="Yes",0.9,1))</f>
        <v/>
      </c>
      <c r="U225" s="6" t="str">
        <f>IF('Used data'!I225="No","",IF('Used data'!R225="Yes",0.93,1))</f>
        <v/>
      </c>
      <c r="V225" s="6" t="str">
        <f>IF('Used data'!I225="No","",IF('Used data'!S225="Yes",0.85,1))</f>
        <v/>
      </c>
      <c r="W225" s="6" t="str">
        <f>IF('Used data'!I225="No","",IF('Used data'!T225&gt;5,1.4,1+0.08*'Used data'!T225))</f>
        <v/>
      </c>
      <c r="X225" s="6" t="str">
        <f>IF('Used data'!I225="No","",IF('Used data'!U225=80,1,POWER((80-0.0058*('Used data'!U225-80)^2+0.2781*('Used data'!U225-80)-0.2343)/80,1.6)))</f>
        <v/>
      </c>
      <c r="Y225" s="6" t="str">
        <f>IF('Used data'!I225="No","",IF('Used data'!U225=80,1,POWER((80-0.0058*('Used data'!U225-80)^2+0.2781*('Used data'!U225-80)-0.2343)/80,1.5)))</f>
        <v/>
      </c>
      <c r="Z225" s="6" t="str">
        <f>IF('Used data'!I225="No","",IF('Used data'!U225=80,1,POWER((80-0.0058*('Used data'!U225-80)^2+0.2781*('Used data'!U225-80)-0.2343)/80,4.6)))</f>
        <v/>
      </c>
      <c r="AA225" s="6" t="str">
        <f>IF('Used data'!I225="No","",IF('Used data'!U225=80,1,POWER((80-0.0058*('Used data'!U225-80)^2+0.2781*('Used data'!U225-80)-0.2343)/80,3.5)))</f>
        <v/>
      </c>
      <c r="AB225" s="6" t="str">
        <f>IF('Used data'!I225="No","",IF('Used data'!U225=80,1,POWER((80-0.0058*('Used data'!U225-80)^2+0.2781*('Used data'!U225-80)-0.2343)/80,1.4)))</f>
        <v/>
      </c>
      <c r="AC225" s="6"/>
      <c r="AD225" s="7" t="str">
        <f>IF('Used data'!I225="No","",EXP(-10.0958)*POWER(H225,0.8138))</f>
        <v/>
      </c>
      <c r="AE225" s="7" t="str">
        <f>IF('Used data'!I225="No","",EXP(-9.9896)*POWER(H225,0.8381))</f>
        <v/>
      </c>
      <c r="AF225" s="7" t="str">
        <f>IF('Used data'!I225="No","",EXP(-12.5826)*POWER(H225,1.148))</f>
        <v/>
      </c>
      <c r="AG225" s="7" t="str">
        <f>IF('Used data'!I225="No","",EXP(-11.3408)*POWER(H225,0.7373))</f>
        <v/>
      </c>
      <c r="AH225" s="7" t="str">
        <f>IF('Used data'!I225="No","",EXP(-10.8985)*POWER(H225,0.841))</f>
        <v/>
      </c>
      <c r="AI225" s="7" t="str">
        <f>IF('Used data'!I225="No","",EXP(-12.4273)*POWER(H225,1.0197))</f>
        <v/>
      </c>
      <c r="AJ225" s="9" t="str">
        <f>IF('Used data'!I225="No","",SUM(AD225:AE225)*740934+AG225*29492829+AH225*4654307+AI225*608667)</f>
        <v/>
      </c>
    </row>
    <row r="226" spans="1:36" x14ac:dyDescent="0.3">
      <c r="A226" s="4" t="str">
        <f>IF('Input data'!A232="","",'Input data'!A232)</f>
        <v/>
      </c>
      <c r="B226" s="4" t="str">
        <f>IF('Input data'!B232="","",'Input data'!B232)</f>
        <v/>
      </c>
      <c r="C226" s="4" t="str">
        <f>IF('Input data'!C232="","",'Input data'!C232)</f>
        <v/>
      </c>
      <c r="D226" s="4" t="str">
        <f>IF('Input data'!D232="","",'Input data'!D232)</f>
        <v/>
      </c>
      <c r="E226" s="4" t="str">
        <f>IF('Input data'!E232="","",'Input data'!E232)</f>
        <v/>
      </c>
      <c r="F226" s="4" t="str">
        <f>IF('Input data'!F232="","",'Input data'!F232)</f>
        <v/>
      </c>
      <c r="G226" s="20" t="str">
        <f>IF('Input data'!G232=0,"",'Input data'!G232)</f>
        <v/>
      </c>
      <c r="H226" s="9" t="str">
        <f>IF('Input data'!H232="","",'Input data'!H232)</f>
        <v/>
      </c>
      <c r="I226" s="6" t="str">
        <f>IF('Used data'!I226="No","",IF('Used data'!L226&lt;10,1.1-'Used data'!L226*0.01,IF('Used data'!L226&lt;120,POWER(1.003,'Used data'!L226)/POWER(1.003,10),1.4)))</f>
        <v/>
      </c>
      <c r="J226" s="6" t="str">
        <f>IF('Used data'!I226="No","",IF('Used data'!M226&gt;9,1.41,IF('Used data'!M226&lt;2,0.96+'Used data'!M226*0.02,POWER(1.05,'Used data'!M226)/POWER(1.05,2))))</f>
        <v/>
      </c>
      <c r="K226" s="6" t="str">
        <f>IF('Used data'!I226="No","",IF('Used data'!M226&gt;9,1.15,IF('Used data'!M226&lt;2,0.98+'Used data'!M226*0.01,POWER(1.02,'Used data'!M226)/POWER(1.02,2))))</f>
        <v/>
      </c>
      <c r="L226" s="6" t="str">
        <f>IF('Used data'!I226="No","",IF('Used data'!N226="Partly",0.9,IF('Used data'!N226="Yes",0.75,1)))</f>
        <v/>
      </c>
      <c r="M226" s="6" t="str">
        <f>IF('Used data'!I226="No","",IF('Used data'!N226="Partly",0.97,IF('Used data'!N226="Yes",0.95,1)))</f>
        <v/>
      </c>
      <c r="N226" s="6" t="str">
        <f>IF('Used data'!I226="No","",IF('Used data'!O226&gt;4.25,1.06,IF('Used data'!O226&lt;3.75,1.84-'Used data'!O226*0.24,0.04+'Used data'!O226*0.24)))</f>
        <v/>
      </c>
      <c r="O226" s="6" t="str">
        <f>IF('Used data'!I226="No","",IF('Used data'!P226&gt;1.99,0.81,IF('Used data'!P226&lt;0.2,1.12,1.05-'Used data'!P226*0.1)))</f>
        <v/>
      </c>
      <c r="P226" s="6" t="str">
        <f>IF('Used data'!I226="No","",IF('Used data'!Q226&gt;3,0.96,IF('Used data'!Q226&lt;2,1.12-0.06*'Used data'!Q226,1.08-0.04*'Used data'!Q226)))</f>
        <v/>
      </c>
      <c r="Q226" s="6" t="str">
        <f>IF('Used data'!I226="No","",IF('Used data'!R226="Yes",0.91,1))</f>
        <v/>
      </c>
      <c r="R226" s="6" t="str">
        <f>IF('Used data'!I226="No","",IF('Used data'!R226="Yes",0.96,1))</f>
        <v/>
      </c>
      <c r="S226" s="6" t="str">
        <f>IF('Used data'!I226="No","",IF('Used data'!R226="Yes",0.82,1))</f>
        <v/>
      </c>
      <c r="T226" s="6" t="str">
        <f>IF('Used data'!I226="No","",IF('Used data'!R226="Yes",0.9,1))</f>
        <v/>
      </c>
      <c r="U226" s="6" t="str">
        <f>IF('Used data'!I226="No","",IF('Used data'!R226="Yes",0.93,1))</f>
        <v/>
      </c>
      <c r="V226" s="6" t="str">
        <f>IF('Used data'!I226="No","",IF('Used data'!S226="Yes",0.85,1))</f>
        <v/>
      </c>
      <c r="W226" s="6" t="str">
        <f>IF('Used data'!I226="No","",IF('Used data'!T226&gt;5,1.4,1+0.08*'Used data'!T226))</f>
        <v/>
      </c>
      <c r="X226" s="6" t="str">
        <f>IF('Used data'!I226="No","",IF('Used data'!U226=80,1,POWER((80-0.0058*('Used data'!U226-80)^2+0.2781*('Used data'!U226-80)-0.2343)/80,1.6)))</f>
        <v/>
      </c>
      <c r="Y226" s="6" t="str">
        <f>IF('Used data'!I226="No","",IF('Used data'!U226=80,1,POWER((80-0.0058*('Used data'!U226-80)^2+0.2781*('Used data'!U226-80)-0.2343)/80,1.5)))</f>
        <v/>
      </c>
      <c r="Z226" s="6" t="str">
        <f>IF('Used data'!I226="No","",IF('Used data'!U226=80,1,POWER((80-0.0058*('Used data'!U226-80)^2+0.2781*('Used data'!U226-80)-0.2343)/80,4.6)))</f>
        <v/>
      </c>
      <c r="AA226" s="6" t="str">
        <f>IF('Used data'!I226="No","",IF('Used data'!U226=80,1,POWER((80-0.0058*('Used data'!U226-80)^2+0.2781*('Used data'!U226-80)-0.2343)/80,3.5)))</f>
        <v/>
      </c>
      <c r="AB226" s="6" t="str">
        <f>IF('Used data'!I226="No","",IF('Used data'!U226=80,1,POWER((80-0.0058*('Used data'!U226-80)^2+0.2781*('Used data'!U226-80)-0.2343)/80,1.4)))</f>
        <v/>
      </c>
      <c r="AC226" s="6"/>
      <c r="AD226" s="7" t="str">
        <f>IF('Used data'!I226="No","",EXP(-10.0958)*POWER(H226,0.8138))</f>
        <v/>
      </c>
      <c r="AE226" s="7" t="str">
        <f>IF('Used data'!I226="No","",EXP(-9.9896)*POWER(H226,0.8381))</f>
        <v/>
      </c>
      <c r="AF226" s="7" t="str">
        <f>IF('Used data'!I226="No","",EXP(-12.5826)*POWER(H226,1.148))</f>
        <v/>
      </c>
      <c r="AG226" s="7" t="str">
        <f>IF('Used data'!I226="No","",EXP(-11.3408)*POWER(H226,0.7373))</f>
        <v/>
      </c>
      <c r="AH226" s="7" t="str">
        <f>IF('Used data'!I226="No","",EXP(-10.8985)*POWER(H226,0.841))</f>
        <v/>
      </c>
      <c r="AI226" s="7" t="str">
        <f>IF('Used data'!I226="No","",EXP(-12.4273)*POWER(H226,1.0197))</f>
        <v/>
      </c>
      <c r="AJ226" s="9" t="str">
        <f>IF('Used data'!I226="No","",SUM(AD226:AE226)*740934+AG226*29492829+AH226*4654307+AI226*608667)</f>
        <v/>
      </c>
    </row>
    <row r="227" spans="1:36" x14ac:dyDescent="0.3">
      <c r="A227" s="4" t="str">
        <f>IF('Input data'!A233="","",'Input data'!A233)</f>
        <v/>
      </c>
      <c r="B227" s="4" t="str">
        <f>IF('Input data'!B233="","",'Input data'!B233)</f>
        <v/>
      </c>
      <c r="C227" s="4" t="str">
        <f>IF('Input data'!C233="","",'Input data'!C233)</f>
        <v/>
      </c>
      <c r="D227" s="4" t="str">
        <f>IF('Input data'!D233="","",'Input data'!D233)</f>
        <v/>
      </c>
      <c r="E227" s="4" t="str">
        <f>IF('Input data'!E233="","",'Input data'!E233)</f>
        <v/>
      </c>
      <c r="F227" s="4" t="str">
        <f>IF('Input data'!F233="","",'Input data'!F233)</f>
        <v/>
      </c>
      <c r="G227" s="20" t="str">
        <f>IF('Input data'!G233=0,"",'Input data'!G233)</f>
        <v/>
      </c>
      <c r="H227" s="9" t="str">
        <f>IF('Input data'!H233="","",'Input data'!H233)</f>
        <v/>
      </c>
      <c r="I227" s="6" t="str">
        <f>IF('Used data'!I227="No","",IF('Used data'!L227&lt;10,1.1-'Used data'!L227*0.01,IF('Used data'!L227&lt;120,POWER(1.003,'Used data'!L227)/POWER(1.003,10),1.4)))</f>
        <v/>
      </c>
      <c r="J227" s="6" t="str">
        <f>IF('Used data'!I227="No","",IF('Used data'!M227&gt;9,1.41,IF('Used data'!M227&lt;2,0.96+'Used data'!M227*0.02,POWER(1.05,'Used data'!M227)/POWER(1.05,2))))</f>
        <v/>
      </c>
      <c r="K227" s="6" t="str">
        <f>IF('Used data'!I227="No","",IF('Used data'!M227&gt;9,1.15,IF('Used data'!M227&lt;2,0.98+'Used data'!M227*0.01,POWER(1.02,'Used data'!M227)/POWER(1.02,2))))</f>
        <v/>
      </c>
      <c r="L227" s="6" t="str">
        <f>IF('Used data'!I227="No","",IF('Used data'!N227="Partly",0.9,IF('Used data'!N227="Yes",0.75,1)))</f>
        <v/>
      </c>
      <c r="M227" s="6" t="str">
        <f>IF('Used data'!I227="No","",IF('Used data'!N227="Partly",0.97,IF('Used data'!N227="Yes",0.95,1)))</f>
        <v/>
      </c>
      <c r="N227" s="6" t="str">
        <f>IF('Used data'!I227="No","",IF('Used data'!O227&gt;4.25,1.06,IF('Used data'!O227&lt;3.75,1.84-'Used data'!O227*0.24,0.04+'Used data'!O227*0.24)))</f>
        <v/>
      </c>
      <c r="O227" s="6" t="str">
        <f>IF('Used data'!I227="No","",IF('Used data'!P227&gt;1.99,0.81,IF('Used data'!P227&lt;0.2,1.12,1.05-'Used data'!P227*0.1)))</f>
        <v/>
      </c>
      <c r="P227" s="6" t="str">
        <f>IF('Used data'!I227="No","",IF('Used data'!Q227&gt;3,0.96,IF('Used data'!Q227&lt;2,1.12-0.06*'Used data'!Q227,1.08-0.04*'Used data'!Q227)))</f>
        <v/>
      </c>
      <c r="Q227" s="6" t="str">
        <f>IF('Used data'!I227="No","",IF('Used data'!R227="Yes",0.91,1))</f>
        <v/>
      </c>
      <c r="R227" s="6" t="str">
        <f>IF('Used data'!I227="No","",IF('Used data'!R227="Yes",0.96,1))</f>
        <v/>
      </c>
      <c r="S227" s="6" t="str">
        <f>IF('Used data'!I227="No","",IF('Used data'!R227="Yes",0.82,1))</f>
        <v/>
      </c>
      <c r="T227" s="6" t="str">
        <f>IF('Used data'!I227="No","",IF('Used data'!R227="Yes",0.9,1))</f>
        <v/>
      </c>
      <c r="U227" s="6" t="str">
        <f>IF('Used data'!I227="No","",IF('Used data'!R227="Yes",0.93,1))</f>
        <v/>
      </c>
      <c r="V227" s="6" t="str">
        <f>IF('Used data'!I227="No","",IF('Used data'!S227="Yes",0.85,1))</f>
        <v/>
      </c>
      <c r="W227" s="6" t="str">
        <f>IF('Used data'!I227="No","",IF('Used data'!T227&gt;5,1.4,1+0.08*'Used data'!T227))</f>
        <v/>
      </c>
      <c r="X227" s="6" t="str">
        <f>IF('Used data'!I227="No","",IF('Used data'!U227=80,1,POWER((80-0.0058*('Used data'!U227-80)^2+0.2781*('Used data'!U227-80)-0.2343)/80,1.6)))</f>
        <v/>
      </c>
      <c r="Y227" s="6" t="str">
        <f>IF('Used data'!I227="No","",IF('Used data'!U227=80,1,POWER((80-0.0058*('Used data'!U227-80)^2+0.2781*('Used data'!U227-80)-0.2343)/80,1.5)))</f>
        <v/>
      </c>
      <c r="Z227" s="6" t="str">
        <f>IF('Used data'!I227="No","",IF('Used data'!U227=80,1,POWER((80-0.0058*('Used data'!U227-80)^2+0.2781*('Used data'!U227-80)-0.2343)/80,4.6)))</f>
        <v/>
      </c>
      <c r="AA227" s="6" t="str">
        <f>IF('Used data'!I227="No","",IF('Used data'!U227=80,1,POWER((80-0.0058*('Used data'!U227-80)^2+0.2781*('Used data'!U227-80)-0.2343)/80,3.5)))</f>
        <v/>
      </c>
      <c r="AB227" s="6" t="str">
        <f>IF('Used data'!I227="No","",IF('Used data'!U227=80,1,POWER((80-0.0058*('Used data'!U227-80)^2+0.2781*('Used data'!U227-80)-0.2343)/80,1.4)))</f>
        <v/>
      </c>
      <c r="AC227" s="6"/>
      <c r="AD227" s="7" t="str">
        <f>IF('Used data'!I227="No","",EXP(-10.0958)*POWER(H227,0.8138))</f>
        <v/>
      </c>
      <c r="AE227" s="7" t="str">
        <f>IF('Used data'!I227="No","",EXP(-9.9896)*POWER(H227,0.8381))</f>
        <v/>
      </c>
      <c r="AF227" s="7" t="str">
        <f>IF('Used data'!I227="No","",EXP(-12.5826)*POWER(H227,1.148))</f>
        <v/>
      </c>
      <c r="AG227" s="7" t="str">
        <f>IF('Used data'!I227="No","",EXP(-11.3408)*POWER(H227,0.7373))</f>
        <v/>
      </c>
      <c r="AH227" s="7" t="str">
        <f>IF('Used data'!I227="No","",EXP(-10.8985)*POWER(H227,0.841))</f>
        <v/>
      </c>
      <c r="AI227" s="7" t="str">
        <f>IF('Used data'!I227="No","",EXP(-12.4273)*POWER(H227,1.0197))</f>
        <v/>
      </c>
      <c r="AJ227" s="9" t="str">
        <f>IF('Used data'!I227="No","",SUM(AD227:AE227)*740934+AG227*29492829+AH227*4654307+AI227*608667)</f>
        <v/>
      </c>
    </row>
    <row r="228" spans="1:36" x14ac:dyDescent="0.3">
      <c r="A228" s="4" t="str">
        <f>IF('Input data'!A234="","",'Input data'!A234)</f>
        <v/>
      </c>
      <c r="B228" s="4" t="str">
        <f>IF('Input data'!B234="","",'Input data'!B234)</f>
        <v/>
      </c>
      <c r="C228" s="4" t="str">
        <f>IF('Input data'!C234="","",'Input data'!C234)</f>
        <v/>
      </c>
      <c r="D228" s="4" t="str">
        <f>IF('Input data'!D234="","",'Input data'!D234)</f>
        <v/>
      </c>
      <c r="E228" s="4" t="str">
        <f>IF('Input data'!E234="","",'Input data'!E234)</f>
        <v/>
      </c>
      <c r="F228" s="4" t="str">
        <f>IF('Input data'!F234="","",'Input data'!F234)</f>
        <v/>
      </c>
      <c r="G228" s="20" t="str">
        <f>IF('Input data'!G234=0,"",'Input data'!G234)</f>
        <v/>
      </c>
      <c r="H228" s="9" t="str">
        <f>IF('Input data'!H234="","",'Input data'!H234)</f>
        <v/>
      </c>
      <c r="I228" s="6" t="str">
        <f>IF('Used data'!I228="No","",IF('Used data'!L228&lt;10,1.1-'Used data'!L228*0.01,IF('Used data'!L228&lt;120,POWER(1.003,'Used data'!L228)/POWER(1.003,10),1.4)))</f>
        <v/>
      </c>
      <c r="J228" s="6" t="str">
        <f>IF('Used data'!I228="No","",IF('Used data'!M228&gt;9,1.41,IF('Used data'!M228&lt;2,0.96+'Used data'!M228*0.02,POWER(1.05,'Used data'!M228)/POWER(1.05,2))))</f>
        <v/>
      </c>
      <c r="K228" s="6" t="str">
        <f>IF('Used data'!I228="No","",IF('Used data'!M228&gt;9,1.15,IF('Used data'!M228&lt;2,0.98+'Used data'!M228*0.01,POWER(1.02,'Used data'!M228)/POWER(1.02,2))))</f>
        <v/>
      </c>
      <c r="L228" s="6" t="str">
        <f>IF('Used data'!I228="No","",IF('Used data'!N228="Partly",0.9,IF('Used data'!N228="Yes",0.75,1)))</f>
        <v/>
      </c>
      <c r="M228" s="6" t="str">
        <f>IF('Used data'!I228="No","",IF('Used data'!N228="Partly",0.97,IF('Used data'!N228="Yes",0.95,1)))</f>
        <v/>
      </c>
      <c r="N228" s="6" t="str">
        <f>IF('Used data'!I228="No","",IF('Used data'!O228&gt;4.25,1.06,IF('Used data'!O228&lt;3.75,1.84-'Used data'!O228*0.24,0.04+'Used data'!O228*0.24)))</f>
        <v/>
      </c>
      <c r="O228" s="6" t="str">
        <f>IF('Used data'!I228="No","",IF('Used data'!P228&gt;1.99,0.81,IF('Used data'!P228&lt;0.2,1.12,1.05-'Used data'!P228*0.1)))</f>
        <v/>
      </c>
      <c r="P228" s="6" t="str">
        <f>IF('Used data'!I228="No","",IF('Used data'!Q228&gt;3,0.96,IF('Used data'!Q228&lt;2,1.12-0.06*'Used data'!Q228,1.08-0.04*'Used data'!Q228)))</f>
        <v/>
      </c>
      <c r="Q228" s="6" t="str">
        <f>IF('Used data'!I228="No","",IF('Used data'!R228="Yes",0.91,1))</f>
        <v/>
      </c>
      <c r="R228" s="6" t="str">
        <f>IF('Used data'!I228="No","",IF('Used data'!R228="Yes",0.96,1))</f>
        <v/>
      </c>
      <c r="S228" s="6" t="str">
        <f>IF('Used data'!I228="No","",IF('Used data'!R228="Yes",0.82,1))</f>
        <v/>
      </c>
      <c r="T228" s="6" t="str">
        <f>IF('Used data'!I228="No","",IF('Used data'!R228="Yes",0.9,1))</f>
        <v/>
      </c>
      <c r="U228" s="6" t="str">
        <f>IF('Used data'!I228="No","",IF('Used data'!R228="Yes",0.93,1))</f>
        <v/>
      </c>
      <c r="V228" s="6" t="str">
        <f>IF('Used data'!I228="No","",IF('Used data'!S228="Yes",0.85,1))</f>
        <v/>
      </c>
      <c r="W228" s="6" t="str">
        <f>IF('Used data'!I228="No","",IF('Used data'!T228&gt;5,1.4,1+0.08*'Used data'!T228))</f>
        <v/>
      </c>
      <c r="X228" s="6" t="str">
        <f>IF('Used data'!I228="No","",IF('Used data'!U228=80,1,POWER((80-0.0058*('Used data'!U228-80)^2+0.2781*('Used data'!U228-80)-0.2343)/80,1.6)))</f>
        <v/>
      </c>
      <c r="Y228" s="6" t="str">
        <f>IF('Used data'!I228="No","",IF('Used data'!U228=80,1,POWER((80-0.0058*('Used data'!U228-80)^2+0.2781*('Used data'!U228-80)-0.2343)/80,1.5)))</f>
        <v/>
      </c>
      <c r="Z228" s="6" t="str">
        <f>IF('Used data'!I228="No","",IF('Used data'!U228=80,1,POWER((80-0.0058*('Used data'!U228-80)^2+0.2781*('Used data'!U228-80)-0.2343)/80,4.6)))</f>
        <v/>
      </c>
      <c r="AA228" s="6" t="str">
        <f>IF('Used data'!I228="No","",IF('Used data'!U228=80,1,POWER((80-0.0058*('Used data'!U228-80)^2+0.2781*('Used data'!U228-80)-0.2343)/80,3.5)))</f>
        <v/>
      </c>
      <c r="AB228" s="6" t="str">
        <f>IF('Used data'!I228="No","",IF('Used data'!U228=80,1,POWER((80-0.0058*('Used data'!U228-80)^2+0.2781*('Used data'!U228-80)-0.2343)/80,1.4)))</f>
        <v/>
      </c>
      <c r="AC228" s="6"/>
      <c r="AD228" s="7" t="str">
        <f>IF('Used data'!I228="No","",EXP(-10.0958)*POWER(H228,0.8138))</f>
        <v/>
      </c>
      <c r="AE228" s="7" t="str">
        <f>IF('Used data'!I228="No","",EXP(-9.9896)*POWER(H228,0.8381))</f>
        <v/>
      </c>
      <c r="AF228" s="7" t="str">
        <f>IF('Used data'!I228="No","",EXP(-12.5826)*POWER(H228,1.148))</f>
        <v/>
      </c>
      <c r="AG228" s="7" t="str">
        <f>IF('Used data'!I228="No","",EXP(-11.3408)*POWER(H228,0.7373))</f>
        <v/>
      </c>
      <c r="AH228" s="7" t="str">
        <f>IF('Used data'!I228="No","",EXP(-10.8985)*POWER(H228,0.841))</f>
        <v/>
      </c>
      <c r="AI228" s="7" t="str">
        <f>IF('Used data'!I228="No","",EXP(-12.4273)*POWER(H228,1.0197))</f>
        <v/>
      </c>
      <c r="AJ228" s="9" t="str">
        <f>IF('Used data'!I228="No","",SUM(AD228:AE228)*740934+AG228*29492829+AH228*4654307+AI228*608667)</f>
        <v/>
      </c>
    </row>
    <row r="229" spans="1:36" x14ac:dyDescent="0.3">
      <c r="A229" s="4" t="str">
        <f>IF('Input data'!A235="","",'Input data'!A235)</f>
        <v/>
      </c>
      <c r="B229" s="4" t="str">
        <f>IF('Input data'!B235="","",'Input data'!B235)</f>
        <v/>
      </c>
      <c r="C229" s="4" t="str">
        <f>IF('Input data'!C235="","",'Input data'!C235)</f>
        <v/>
      </c>
      <c r="D229" s="4" t="str">
        <f>IF('Input data'!D235="","",'Input data'!D235)</f>
        <v/>
      </c>
      <c r="E229" s="4" t="str">
        <f>IF('Input data'!E235="","",'Input data'!E235)</f>
        <v/>
      </c>
      <c r="F229" s="4" t="str">
        <f>IF('Input data'!F235="","",'Input data'!F235)</f>
        <v/>
      </c>
      <c r="G229" s="20" t="str">
        <f>IF('Input data'!G235=0,"",'Input data'!G235)</f>
        <v/>
      </c>
      <c r="H229" s="9" t="str">
        <f>IF('Input data'!H235="","",'Input data'!H235)</f>
        <v/>
      </c>
      <c r="I229" s="6" t="str">
        <f>IF('Used data'!I229="No","",IF('Used data'!L229&lt;10,1.1-'Used data'!L229*0.01,IF('Used data'!L229&lt;120,POWER(1.003,'Used data'!L229)/POWER(1.003,10),1.4)))</f>
        <v/>
      </c>
      <c r="J229" s="6" t="str">
        <f>IF('Used data'!I229="No","",IF('Used data'!M229&gt;9,1.41,IF('Used data'!M229&lt;2,0.96+'Used data'!M229*0.02,POWER(1.05,'Used data'!M229)/POWER(1.05,2))))</f>
        <v/>
      </c>
      <c r="K229" s="6" t="str">
        <f>IF('Used data'!I229="No","",IF('Used data'!M229&gt;9,1.15,IF('Used data'!M229&lt;2,0.98+'Used data'!M229*0.01,POWER(1.02,'Used data'!M229)/POWER(1.02,2))))</f>
        <v/>
      </c>
      <c r="L229" s="6" t="str">
        <f>IF('Used data'!I229="No","",IF('Used data'!N229="Partly",0.9,IF('Used data'!N229="Yes",0.75,1)))</f>
        <v/>
      </c>
      <c r="M229" s="6" t="str">
        <f>IF('Used data'!I229="No","",IF('Used data'!N229="Partly",0.97,IF('Used data'!N229="Yes",0.95,1)))</f>
        <v/>
      </c>
      <c r="N229" s="6" t="str">
        <f>IF('Used data'!I229="No","",IF('Used data'!O229&gt;4.25,1.06,IF('Used data'!O229&lt;3.75,1.84-'Used data'!O229*0.24,0.04+'Used data'!O229*0.24)))</f>
        <v/>
      </c>
      <c r="O229" s="6" t="str">
        <f>IF('Used data'!I229="No","",IF('Used data'!P229&gt;1.99,0.81,IF('Used data'!P229&lt;0.2,1.12,1.05-'Used data'!P229*0.1)))</f>
        <v/>
      </c>
      <c r="P229" s="6" t="str">
        <f>IF('Used data'!I229="No","",IF('Used data'!Q229&gt;3,0.96,IF('Used data'!Q229&lt;2,1.12-0.06*'Used data'!Q229,1.08-0.04*'Used data'!Q229)))</f>
        <v/>
      </c>
      <c r="Q229" s="6" t="str">
        <f>IF('Used data'!I229="No","",IF('Used data'!R229="Yes",0.91,1))</f>
        <v/>
      </c>
      <c r="R229" s="6" t="str">
        <f>IF('Used data'!I229="No","",IF('Used data'!R229="Yes",0.96,1))</f>
        <v/>
      </c>
      <c r="S229" s="6" t="str">
        <f>IF('Used data'!I229="No","",IF('Used data'!R229="Yes",0.82,1))</f>
        <v/>
      </c>
      <c r="T229" s="6" t="str">
        <f>IF('Used data'!I229="No","",IF('Used data'!R229="Yes",0.9,1))</f>
        <v/>
      </c>
      <c r="U229" s="6" t="str">
        <f>IF('Used data'!I229="No","",IF('Used data'!R229="Yes",0.93,1))</f>
        <v/>
      </c>
      <c r="V229" s="6" t="str">
        <f>IF('Used data'!I229="No","",IF('Used data'!S229="Yes",0.85,1))</f>
        <v/>
      </c>
      <c r="W229" s="6" t="str">
        <f>IF('Used data'!I229="No","",IF('Used data'!T229&gt;5,1.4,1+0.08*'Used data'!T229))</f>
        <v/>
      </c>
      <c r="X229" s="6" t="str">
        <f>IF('Used data'!I229="No","",IF('Used data'!U229=80,1,POWER((80-0.0058*('Used data'!U229-80)^2+0.2781*('Used data'!U229-80)-0.2343)/80,1.6)))</f>
        <v/>
      </c>
      <c r="Y229" s="6" t="str">
        <f>IF('Used data'!I229="No","",IF('Used data'!U229=80,1,POWER((80-0.0058*('Used data'!U229-80)^2+0.2781*('Used data'!U229-80)-0.2343)/80,1.5)))</f>
        <v/>
      </c>
      <c r="Z229" s="6" t="str">
        <f>IF('Used data'!I229="No","",IF('Used data'!U229=80,1,POWER((80-0.0058*('Used data'!U229-80)^2+0.2781*('Used data'!U229-80)-0.2343)/80,4.6)))</f>
        <v/>
      </c>
      <c r="AA229" s="6" t="str">
        <f>IF('Used data'!I229="No","",IF('Used data'!U229=80,1,POWER((80-0.0058*('Used data'!U229-80)^2+0.2781*('Used data'!U229-80)-0.2343)/80,3.5)))</f>
        <v/>
      </c>
      <c r="AB229" s="6" t="str">
        <f>IF('Used data'!I229="No","",IF('Used data'!U229=80,1,POWER((80-0.0058*('Used data'!U229-80)^2+0.2781*('Used data'!U229-80)-0.2343)/80,1.4)))</f>
        <v/>
      </c>
      <c r="AC229" s="6"/>
      <c r="AD229" s="7" t="str">
        <f>IF('Used data'!I229="No","",EXP(-10.0958)*POWER(H229,0.8138))</f>
        <v/>
      </c>
      <c r="AE229" s="7" t="str">
        <f>IF('Used data'!I229="No","",EXP(-9.9896)*POWER(H229,0.8381))</f>
        <v/>
      </c>
      <c r="AF229" s="7" t="str">
        <f>IF('Used data'!I229="No","",EXP(-12.5826)*POWER(H229,1.148))</f>
        <v/>
      </c>
      <c r="AG229" s="7" t="str">
        <f>IF('Used data'!I229="No","",EXP(-11.3408)*POWER(H229,0.7373))</f>
        <v/>
      </c>
      <c r="AH229" s="7" t="str">
        <f>IF('Used data'!I229="No","",EXP(-10.8985)*POWER(H229,0.841))</f>
        <v/>
      </c>
      <c r="AI229" s="7" t="str">
        <f>IF('Used data'!I229="No","",EXP(-12.4273)*POWER(H229,1.0197))</f>
        <v/>
      </c>
      <c r="AJ229" s="9" t="str">
        <f>IF('Used data'!I229="No","",SUM(AD229:AE229)*740934+AG229*29492829+AH229*4654307+AI229*608667)</f>
        <v/>
      </c>
    </row>
    <row r="230" spans="1:36" x14ac:dyDescent="0.3">
      <c r="A230" s="4" t="str">
        <f>IF('Input data'!A236="","",'Input data'!A236)</f>
        <v/>
      </c>
      <c r="B230" s="4" t="str">
        <f>IF('Input data'!B236="","",'Input data'!B236)</f>
        <v/>
      </c>
      <c r="C230" s="4" t="str">
        <f>IF('Input data'!C236="","",'Input data'!C236)</f>
        <v/>
      </c>
      <c r="D230" s="4" t="str">
        <f>IF('Input data'!D236="","",'Input data'!D236)</f>
        <v/>
      </c>
      <c r="E230" s="4" t="str">
        <f>IF('Input data'!E236="","",'Input data'!E236)</f>
        <v/>
      </c>
      <c r="F230" s="4" t="str">
        <f>IF('Input data'!F236="","",'Input data'!F236)</f>
        <v/>
      </c>
      <c r="G230" s="20" t="str">
        <f>IF('Input data'!G236=0,"",'Input data'!G236)</f>
        <v/>
      </c>
      <c r="H230" s="9" t="str">
        <f>IF('Input data'!H236="","",'Input data'!H236)</f>
        <v/>
      </c>
      <c r="I230" s="6" t="str">
        <f>IF('Used data'!I230="No","",IF('Used data'!L230&lt;10,1.1-'Used data'!L230*0.01,IF('Used data'!L230&lt;120,POWER(1.003,'Used data'!L230)/POWER(1.003,10),1.4)))</f>
        <v/>
      </c>
      <c r="J230" s="6" t="str">
        <f>IF('Used data'!I230="No","",IF('Used data'!M230&gt;9,1.41,IF('Used data'!M230&lt;2,0.96+'Used data'!M230*0.02,POWER(1.05,'Used data'!M230)/POWER(1.05,2))))</f>
        <v/>
      </c>
      <c r="K230" s="6" t="str">
        <f>IF('Used data'!I230="No","",IF('Used data'!M230&gt;9,1.15,IF('Used data'!M230&lt;2,0.98+'Used data'!M230*0.01,POWER(1.02,'Used data'!M230)/POWER(1.02,2))))</f>
        <v/>
      </c>
      <c r="L230" s="6" t="str">
        <f>IF('Used data'!I230="No","",IF('Used data'!N230="Partly",0.9,IF('Used data'!N230="Yes",0.75,1)))</f>
        <v/>
      </c>
      <c r="M230" s="6" t="str">
        <f>IF('Used data'!I230="No","",IF('Used data'!N230="Partly",0.97,IF('Used data'!N230="Yes",0.95,1)))</f>
        <v/>
      </c>
      <c r="N230" s="6" t="str">
        <f>IF('Used data'!I230="No","",IF('Used data'!O230&gt;4.25,1.06,IF('Used data'!O230&lt;3.75,1.84-'Used data'!O230*0.24,0.04+'Used data'!O230*0.24)))</f>
        <v/>
      </c>
      <c r="O230" s="6" t="str">
        <f>IF('Used data'!I230="No","",IF('Used data'!P230&gt;1.99,0.81,IF('Used data'!P230&lt;0.2,1.12,1.05-'Used data'!P230*0.1)))</f>
        <v/>
      </c>
      <c r="P230" s="6" t="str">
        <f>IF('Used data'!I230="No","",IF('Used data'!Q230&gt;3,0.96,IF('Used data'!Q230&lt;2,1.12-0.06*'Used data'!Q230,1.08-0.04*'Used data'!Q230)))</f>
        <v/>
      </c>
      <c r="Q230" s="6" t="str">
        <f>IF('Used data'!I230="No","",IF('Used data'!R230="Yes",0.91,1))</f>
        <v/>
      </c>
      <c r="R230" s="6" t="str">
        <f>IF('Used data'!I230="No","",IF('Used data'!R230="Yes",0.96,1))</f>
        <v/>
      </c>
      <c r="S230" s="6" t="str">
        <f>IF('Used data'!I230="No","",IF('Used data'!R230="Yes",0.82,1))</f>
        <v/>
      </c>
      <c r="T230" s="6" t="str">
        <f>IF('Used data'!I230="No","",IF('Used data'!R230="Yes",0.9,1))</f>
        <v/>
      </c>
      <c r="U230" s="6" t="str">
        <f>IF('Used data'!I230="No","",IF('Used data'!R230="Yes",0.93,1))</f>
        <v/>
      </c>
      <c r="V230" s="6" t="str">
        <f>IF('Used data'!I230="No","",IF('Used data'!S230="Yes",0.85,1))</f>
        <v/>
      </c>
      <c r="W230" s="6" t="str">
        <f>IF('Used data'!I230="No","",IF('Used data'!T230&gt;5,1.4,1+0.08*'Used data'!T230))</f>
        <v/>
      </c>
      <c r="X230" s="6" t="str">
        <f>IF('Used data'!I230="No","",IF('Used data'!U230=80,1,POWER((80-0.0058*('Used data'!U230-80)^2+0.2781*('Used data'!U230-80)-0.2343)/80,1.6)))</f>
        <v/>
      </c>
      <c r="Y230" s="6" t="str">
        <f>IF('Used data'!I230="No","",IF('Used data'!U230=80,1,POWER((80-0.0058*('Used data'!U230-80)^2+0.2781*('Used data'!U230-80)-0.2343)/80,1.5)))</f>
        <v/>
      </c>
      <c r="Z230" s="6" t="str">
        <f>IF('Used data'!I230="No","",IF('Used data'!U230=80,1,POWER((80-0.0058*('Used data'!U230-80)^2+0.2781*('Used data'!U230-80)-0.2343)/80,4.6)))</f>
        <v/>
      </c>
      <c r="AA230" s="6" t="str">
        <f>IF('Used data'!I230="No","",IF('Used data'!U230=80,1,POWER((80-0.0058*('Used data'!U230-80)^2+0.2781*('Used data'!U230-80)-0.2343)/80,3.5)))</f>
        <v/>
      </c>
      <c r="AB230" s="6" t="str">
        <f>IF('Used data'!I230="No","",IF('Used data'!U230=80,1,POWER((80-0.0058*('Used data'!U230-80)^2+0.2781*('Used data'!U230-80)-0.2343)/80,1.4)))</f>
        <v/>
      </c>
      <c r="AC230" s="6"/>
      <c r="AD230" s="7" t="str">
        <f>IF('Used data'!I230="No","",EXP(-10.0958)*POWER(H230,0.8138))</f>
        <v/>
      </c>
      <c r="AE230" s="7" t="str">
        <f>IF('Used data'!I230="No","",EXP(-9.9896)*POWER(H230,0.8381))</f>
        <v/>
      </c>
      <c r="AF230" s="7" t="str">
        <f>IF('Used data'!I230="No","",EXP(-12.5826)*POWER(H230,1.148))</f>
        <v/>
      </c>
      <c r="AG230" s="7" t="str">
        <f>IF('Used data'!I230="No","",EXP(-11.3408)*POWER(H230,0.7373))</f>
        <v/>
      </c>
      <c r="AH230" s="7" t="str">
        <f>IF('Used data'!I230="No","",EXP(-10.8985)*POWER(H230,0.841))</f>
        <v/>
      </c>
      <c r="AI230" s="7" t="str">
        <f>IF('Used data'!I230="No","",EXP(-12.4273)*POWER(H230,1.0197))</f>
        <v/>
      </c>
      <c r="AJ230" s="9" t="str">
        <f>IF('Used data'!I230="No","",SUM(AD230:AE230)*740934+AG230*29492829+AH230*4654307+AI230*608667)</f>
        <v/>
      </c>
    </row>
    <row r="231" spans="1:36" x14ac:dyDescent="0.3">
      <c r="A231" s="4" t="str">
        <f>IF('Input data'!A237="","",'Input data'!A237)</f>
        <v/>
      </c>
      <c r="B231" s="4" t="str">
        <f>IF('Input data'!B237="","",'Input data'!B237)</f>
        <v/>
      </c>
      <c r="C231" s="4" t="str">
        <f>IF('Input data'!C237="","",'Input data'!C237)</f>
        <v/>
      </c>
      <c r="D231" s="4" t="str">
        <f>IF('Input data'!D237="","",'Input data'!D237)</f>
        <v/>
      </c>
      <c r="E231" s="4" t="str">
        <f>IF('Input data'!E237="","",'Input data'!E237)</f>
        <v/>
      </c>
      <c r="F231" s="4" t="str">
        <f>IF('Input data'!F237="","",'Input data'!F237)</f>
        <v/>
      </c>
      <c r="G231" s="20" t="str">
        <f>IF('Input data'!G237=0,"",'Input data'!G237)</f>
        <v/>
      </c>
      <c r="H231" s="9" t="str">
        <f>IF('Input data'!H237="","",'Input data'!H237)</f>
        <v/>
      </c>
      <c r="I231" s="6" t="str">
        <f>IF('Used data'!I231="No","",IF('Used data'!L231&lt;10,1.1-'Used data'!L231*0.01,IF('Used data'!L231&lt;120,POWER(1.003,'Used data'!L231)/POWER(1.003,10),1.4)))</f>
        <v/>
      </c>
      <c r="J231" s="6" t="str">
        <f>IF('Used data'!I231="No","",IF('Used data'!M231&gt;9,1.41,IF('Used data'!M231&lt;2,0.96+'Used data'!M231*0.02,POWER(1.05,'Used data'!M231)/POWER(1.05,2))))</f>
        <v/>
      </c>
      <c r="K231" s="6" t="str">
        <f>IF('Used data'!I231="No","",IF('Used data'!M231&gt;9,1.15,IF('Used data'!M231&lt;2,0.98+'Used data'!M231*0.01,POWER(1.02,'Used data'!M231)/POWER(1.02,2))))</f>
        <v/>
      </c>
      <c r="L231" s="6" t="str">
        <f>IF('Used data'!I231="No","",IF('Used data'!N231="Partly",0.9,IF('Used data'!N231="Yes",0.75,1)))</f>
        <v/>
      </c>
      <c r="M231" s="6" t="str">
        <f>IF('Used data'!I231="No","",IF('Used data'!N231="Partly",0.97,IF('Used data'!N231="Yes",0.95,1)))</f>
        <v/>
      </c>
      <c r="N231" s="6" t="str">
        <f>IF('Used data'!I231="No","",IF('Used data'!O231&gt;4.25,1.06,IF('Used data'!O231&lt;3.75,1.84-'Used data'!O231*0.24,0.04+'Used data'!O231*0.24)))</f>
        <v/>
      </c>
      <c r="O231" s="6" t="str">
        <f>IF('Used data'!I231="No","",IF('Used data'!P231&gt;1.99,0.81,IF('Used data'!P231&lt;0.2,1.12,1.05-'Used data'!P231*0.1)))</f>
        <v/>
      </c>
      <c r="P231" s="6" t="str">
        <f>IF('Used data'!I231="No","",IF('Used data'!Q231&gt;3,0.96,IF('Used data'!Q231&lt;2,1.12-0.06*'Used data'!Q231,1.08-0.04*'Used data'!Q231)))</f>
        <v/>
      </c>
      <c r="Q231" s="6" t="str">
        <f>IF('Used data'!I231="No","",IF('Used data'!R231="Yes",0.91,1))</f>
        <v/>
      </c>
      <c r="R231" s="6" t="str">
        <f>IF('Used data'!I231="No","",IF('Used data'!R231="Yes",0.96,1))</f>
        <v/>
      </c>
      <c r="S231" s="6" t="str">
        <f>IF('Used data'!I231="No","",IF('Used data'!R231="Yes",0.82,1))</f>
        <v/>
      </c>
      <c r="T231" s="6" t="str">
        <f>IF('Used data'!I231="No","",IF('Used data'!R231="Yes",0.9,1))</f>
        <v/>
      </c>
      <c r="U231" s="6" t="str">
        <f>IF('Used data'!I231="No","",IF('Used data'!R231="Yes",0.93,1))</f>
        <v/>
      </c>
      <c r="V231" s="6" t="str">
        <f>IF('Used data'!I231="No","",IF('Used data'!S231="Yes",0.85,1))</f>
        <v/>
      </c>
      <c r="W231" s="6" t="str">
        <f>IF('Used data'!I231="No","",IF('Used data'!T231&gt;5,1.4,1+0.08*'Used data'!T231))</f>
        <v/>
      </c>
      <c r="X231" s="6" t="str">
        <f>IF('Used data'!I231="No","",IF('Used data'!U231=80,1,POWER((80-0.0058*('Used data'!U231-80)^2+0.2781*('Used data'!U231-80)-0.2343)/80,1.6)))</f>
        <v/>
      </c>
      <c r="Y231" s="6" t="str">
        <f>IF('Used data'!I231="No","",IF('Used data'!U231=80,1,POWER((80-0.0058*('Used data'!U231-80)^2+0.2781*('Used data'!U231-80)-0.2343)/80,1.5)))</f>
        <v/>
      </c>
      <c r="Z231" s="6" t="str">
        <f>IF('Used data'!I231="No","",IF('Used data'!U231=80,1,POWER((80-0.0058*('Used data'!U231-80)^2+0.2781*('Used data'!U231-80)-0.2343)/80,4.6)))</f>
        <v/>
      </c>
      <c r="AA231" s="6" t="str">
        <f>IF('Used data'!I231="No","",IF('Used data'!U231=80,1,POWER((80-0.0058*('Used data'!U231-80)^2+0.2781*('Used data'!U231-80)-0.2343)/80,3.5)))</f>
        <v/>
      </c>
      <c r="AB231" s="6" t="str">
        <f>IF('Used data'!I231="No","",IF('Used data'!U231=80,1,POWER((80-0.0058*('Used data'!U231-80)^2+0.2781*('Used data'!U231-80)-0.2343)/80,1.4)))</f>
        <v/>
      </c>
      <c r="AC231" s="6"/>
      <c r="AD231" s="7" t="str">
        <f>IF('Used data'!I231="No","",EXP(-10.0958)*POWER(H231,0.8138))</f>
        <v/>
      </c>
      <c r="AE231" s="7" t="str">
        <f>IF('Used data'!I231="No","",EXP(-9.9896)*POWER(H231,0.8381))</f>
        <v/>
      </c>
      <c r="AF231" s="7" t="str">
        <f>IF('Used data'!I231="No","",EXP(-12.5826)*POWER(H231,1.148))</f>
        <v/>
      </c>
      <c r="AG231" s="7" t="str">
        <f>IF('Used data'!I231="No","",EXP(-11.3408)*POWER(H231,0.7373))</f>
        <v/>
      </c>
      <c r="AH231" s="7" t="str">
        <f>IF('Used data'!I231="No","",EXP(-10.8985)*POWER(H231,0.841))</f>
        <v/>
      </c>
      <c r="AI231" s="7" t="str">
        <f>IF('Used data'!I231="No","",EXP(-12.4273)*POWER(H231,1.0197))</f>
        <v/>
      </c>
      <c r="AJ231" s="9" t="str">
        <f>IF('Used data'!I231="No","",SUM(AD231:AE231)*740934+AG231*29492829+AH231*4654307+AI231*608667)</f>
        <v/>
      </c>
    </row>
    <row r="232" spans="1:36" x14ac:dyDescent="0.3">
      <c r="A232" s="4" t="str">
        <f>IF('Input data'!A238="","",'Input data'!A238)</f>
        <v/>
      </c>
      <c r="B232" s="4" t="str">
        <f>IF('Input data'!B238="","",'Input data'!B238)</f>
        <v/>
      </c>
      <c r="C232" s="4" t="str">
        <f>IF('Input data'!C238="","",'Input data'!C238)</f>
        <v/>
      </c>
      <c r="D232" s="4" t="str">
        <f>IF('Input data'!D238="","",'Input data'!D238)</f>
        <v/>
      </c>
      <c r="E232" s="4" t="str">
        <f>IF('Input data'!E238="","",'Input data'!E238)</f>
        <v/>
      </c>
      <c r="F232" s="4" t="str">
        <f>IF('Input data'!F238="","",'Input data'!F238)</f>
        <v/>
      </c>
      <c r="G232" s="20" t="str">
        <f>IF('Input data'!G238=0,"",'Input data'!G238)</f>
        <v/>
      </c>
      <c r="H232" s="9" t="str">
        <f>IF('Input data'!H238="","",'Input data'!H238)</f>
        <v/>
      </c>
      <c r="I232" s="6" t="str">
        <f>IF('Used data'!I232="No","",IF('Used data'!L232&lt;10,1.1-'Used data'!L232*0.01,IF('Used data'!L232&lt;120,POWER(1.003,'Used data'!L232)/POWER(1.003,10),1.4)))</f>
        <v/>
      </c>
      <c r="J232" s="6" t="str">
        <f>IF('Used data'!I232="No","",IF('Used data'!M232&gt;9,1.41,IF('Used data'!M232&lt;2,0.96+'Used data'!M232*0.02,POWER(1.05,'Used data'!M232)/POWER(1.05,2))))</f>
        <v/>
      </c>
      <c r="K232" s="6" t="str">
        <f>IF('Used data'!I232="No","",IF('Used data'!M232&gt;9,1.15,IF('Used data'!M232&lt;2,0.98+'Used data'!M232*0.01,POWER(1.02,'Used data'!M232)/POWER(1.02,2))))</f>
        <v/>
      </c>
      <c r="L232" s="6" t="str">
        <f>IF('Used data'!I232="No","",IF('Used data'!N232="Partly",0.9,IF('Used data'!N232="Yes",0.75,1)))</f>
        <v/>
      </c>
      <c r="M232" s="6" t="str">
        <f>IF('Used data'!I232="No","",IF('Used data'!N232="Partly",0.97,IF('Used data'!N232="Yes",0.95,1)))</f>
        <v/>
      </c>
      <c r="N232" s="6" t="str">
        <f>IF('Used data'!I232="No","",IF('Used data'!O232&gt;4.25,1.06,IF('Used data'!O232&lt;3.75,1.84-'Used data'!O232*0.24,0.04+'Used data'!O232*0.24)))</f>
        <v/>
      </c>
      <c r="O232" s="6" t="str">
        <f>IF('Used data'!I232="No","",IF('Used data'!P232&gt;1.99,0.81,IF('Used data'!P232&lt;0.2,1.12,1.05-'Used data'!P232*0.1)))</f>
        <v/>
      </c>
      <c r="P232" s="6" t="str">
        <f>IF('Used data'!I232="No","",IF('Used data'!Q232&gt;3,0.96,IF('Used data'!Q232&lt;2,1.12-0.06*'Used data'!Q232,1.08-0.04*'Used data'!Q232)))</f>
        <v/>
      </c>
      <c r="Q232" s="6" t="str">
        <f>IF('Used data'!I232="No","",IF('Used data'!R232="Yes",0.91,1))</f>
        <v/>
      </c>
      <c r="R232" s="6" t="str">
        <f>IF('Used data'!I232="No","",IF('Used data'!R232="Yes",0.96,1))</f>
        <v/>
      </c>
      <c r="S232" s="6" t="str">
        <f>IF('Used data'!I232="No","",IF('Used data'!R232="Yes",0.82,1))</f>
        <v/>
      </c>
      <c r="T232" s="6" t="str">
        <f>IF('Used data'!I232="No","",IF('Used data'!R232="Yes",0.9,1))</f>
        <v/>
      </c>
      <c r="U232" s="6" t="str">
        <f>IF('Used data'!I232="No","",IF('Used data'!R232="Yes",0.93,1))</f>
        <v/>
      </c>
      <c r="V232" s="6" t="str">
        <f>IF('Used data'!I232="No","",IF('Used data'!S232="Yes",0.85,1))</f>
        <v/>
      </c>
      <c r="W232" s="6" t="str">
        <f>IF('Used data'!I232="No","",IF('Used data'!T232&gt;5,1.4,1+0.08*'Used data'!T232))</f>
        <v/>
      </c>
      <c r="X232" s="6" t="str">
        <f>IF('Used data'!I232="No","",IF('Used data'!U232=80,1,POWER((80-0.0058*('Used data'!U232-80)^2+0.2781*('Used data'!U232-80)-0.2343)/80,1.6)))</f>
        <v/>
      </c>
      <c r="Y232" s="6" t="str">
        <f>IF('Used data'!I232="No","",IF('Used data'!U232=80,1,POWER((80-0.0058*('Used data'!U232-80)^2+0.2781*('Used data'!U232-80)-0.2343)/80,1.5)))</f>
        <v/>
      </c>
      <c r="Z232" s="6" t="str">
        <f>IF('Used data'!I232="No","",IF('Used data'!U232=80,1,POWER((80-0.0058*('Used data'!U232-80)^2+0.2781*('Used data'!U232-80)-0.2343)/80,4.6)))</f>
        <v/>
      </c>
      <c r="AA232" s="6" t="str">
        <f>IF('Used data'!I232="No","",IF('Used data'!U232=80,1,POWER((80-0.0058*('Used data'!U232-80)^2+0.2781*('Used data'!U232-80)-0.2343)/80,3.5)))</f>
        <v/>
      </c>
      <c r="AB232" s="6" t="str">
        <f>IF('Used data'!I232="No","",IF('Used data'!U232=80,1,POWER((80-0.0058*('Used data'!U232-80)^2+0.2781*('Used data'!U232-80)-0.2343)/80,1.4)))</f>
        <v/>
      </c>
      <c r="AC232" s="6"/>
      <c r="AD232" s="7" t="str">
        <f>IF('Used data'!I232="No","",EXP(-10.0958)*POWER(H232,0.8138))</f>
        <v/>
      </c>
      <c r="AE232" s="7" t="str">
        <f>IF('Used data'!I232="No","",EXP(-9.9896)*POWER(H232,0.8381))</f>
        <v/>
      </c>
      <c r="AF232" s="7" t="str">
        <f>IF('Used data'!I232="No","",EXP(-12.5826)*POWER(H232,1.148))</f>
        <v/>
      </c>
      <c r="AG232" s="7" t="str">
        <f>IF('Used data'!I232="No","",EXP(-11.3408)*POWER(H232,0.7373))</f>
        <v/>
      </c>
      <c r="AH232" s="7" t="str">
        <f>IF('Used data'!I232="No","",EXP(-10.8985)*POWER(H232,0.841))</f>
        <v/>
      </c>
      <c r="AI232" s="7" t="str">
        <f>IF('Used data'!I232="No","",EXP(-12.4273)*POWER(H232,1.0197))</f>
        <v/>
      </c>
      <c r="AJ232" s="9" t="str">
        <f>IF('Used data'!I232="No","",SUM(AD232:AE232)*740934+AG232*29492829+AH232*4654307+AI232*608667)</f>
        <v/>
      </c>
    </row>
    <row r="233" spans="1:36" x14ac:dyDescent="0.3">
      <c r="A233" s="4" t="str">
        <f>IF('Input data'!A239="","",'Input data'!A239)</f>
        <v/>
      </c>
      <c r="B233" s="4" t="str">
        <f>IF('Input data'!B239="","",'Input data'!B239)</f>
        <v/>
      </c>
      <c r="C233" s="4" t="str">
        <f>IF('Input data'!C239="","",'Input data'!C239)</f>
        <v/>
      </c>
      <c r="D233" s="4" t="str">
        <f>IF('Input data'!D239="","",'Input data'!D239)</f>
        <v/>
      </c>
      <c r="E233" s="4" t="str">
        <f>IF('Input data'!E239="","",'Input data'!E239)</f>
        <v/>
      </c>
      <c r="F233" s="4" t="str">
        <f>IF('Input data'!F239="","",'Input data'!F239)</f>
        <v/>
      </c>
      <c r="G233" s="20" t="str">
        <f>IF('Input data'!G239=0,"",'Input data'!G239)</f>
        <v/>
      </c>
      <c r="H233" s="9" t="str">
        <f>IF('Input data'!H239="","",'Input data'!H239)</f>
        <v/>
      </c>
      <c r="I233" s="6" t="str">
        <f>IF('Used data'!I233="No","",IF('Used data'!L233&lt;10,1.1-'Used data'!L233*0.01,IF('Used data'!L233&lt;120,POWER(1.003,'Used data'!L233)/POWER(1.003,10),1.4)))</f>
        <v/>
      </c>
      <c r="J233" s="6" t="str">
        <f>IF('Used data'!I233="No","",IF('Used data'!M233&gt;9,1.41,IF('Used data'!M233&lt;2,0.96+'Used data'!M233*0.02,POWER(1.05,'Used data'!M233)/POWER(1.05,2))))</f>
        <v/>
      </c>
      <c r="K233" s="6" t="str">
        <f>IF('Used data'!I233="No","",IF('Used data'!M233&gt;9,1.15,IF('Used data'!M233&lt;2,0.98+'Used data'!M233*0.01,POWER(1.02,'Used data'!M233)/POWER(1.02,2))))</f>
        <v/>
      </c>
      <c r="L233" s="6" t="str">
        <f>IF('Used data'!I233="No","",IF('Used data'!N233="Partly",0.9,IF('Used data'!N233="Yes",0.75,1)))</f>
        <v/>
      </c>
      <c r="M233" s="6" t="str">
        <f>IF('Used data'!I233="No","",IF('Used data'!N233="Partly",0.97,IF('Used data'!N233="Yes",0.95,1)))</f>
        <v/>
      </c>
      <c r="N233" s="6" t="str">
        <f>IF('Used data'!I233="No","",IF('Used data'!O233&gt;4.25,1.06,IF('Used data'!O233&lt;3.75,1.84-'Used data'!O233*0.24,0.04+'Used data'!O233*0.24)))</f>
        <v/>
      </c>
      <c r="O233" s="6" t="str">
        <f>IF('Used data'!I233="No","",IF('Used data'!P233&gt;1.99,0.81,IF('Used data'!P233&lt;0.2,1.12,1.05-'Used data'!P233*0.1)))</f>
        <v/>
      </c>
      <c r="P233" s="6" t="str">
        <f>IF('Used data'!I233="No","",IF('Used data'!Q233&gt;3,0.96,IF('Used data'!Q233&lt;2,1.12-0.06*'Used data'!Q233,1.08-0.04*'Used data'!Q233)))</f>
        <v/>
      </c>
      <c r="Q233" s="6" t="str">
        <f>IF('Used data'!I233="No","",IF('Used data'!R233="Yes",0.91,1))</f>
        <v/>
      </c>
      <c r="R233" s="6" t="str">
        <f>IF('Used data'!I233="No","",IF('Used data'!R233="Yes",0.96,1))</f>
        <v/>
      </c>
      <c r="S233" s="6" t="str">
        <f>IF('Used data'!I233="No","",IF('Used data'!R233="Yes",0.82,1))</f>
        <v/>
      </c>
      <c r="T233" s="6" t="str">
        <f>IF('Used data'!I233="No","",IF('Used data'!R233="Yes",0.9,1))</f>
        <v/>
      </c>
      <c r="U233" s="6" t="str">
        <f>IF('Used data'!I233="No","",IF('Used data'!R233="Yes",0.93,1))</f>
        <v/>
      </c>
      <c r="V233" s="6" t="str">
        <f>IF('Used data'!I233="No","",IF('Used data'!S233="Yes",0.85,1))</f>
        <v/>
      </c>
      <c r="W233" s="6" t="str">
        <f>IF('Used data'!I233="No","",IF('Used data'!T233&gt;5,1.4,1+0.08*'Used data'!T233))</f>
        <v/>
      </c>
      <c r="X233" s="6" t="str">
        <f>IF('Used data'!I233="No","",IF('Used data'!U233=80,1,POWER((80-0.0058*('Used data'!U233-80)^2+0.2781*('Used data'!U233-80)-0.2343)/80,1.6)))</f>
        <v/>
      </c>
      <c r="Y233" s="6" t="str">
        <f>IF('Used data'!I233="No","",IF('Used data'!U233=80,1,POWER((80-0.0058*('Used data'!U233-80)^2+0.2781*('Used data'!U233-80)-0.2343)/80,1.5)))</f>
        <v/>
      </c>
      <c r="Z233" s="6" t="str">
        <f>IF('Used data'!I233="No","",IF('Used data'!U233=80,1,POWER((80-0.0058*('Used data'!U233-80)^2+0.2781*('Used data'!U233-80)-0.2343)/80,4.6)))</f>
        <v/>
      </c>
      <c r="AA233" s="6" t="str">
        <f>IF('Used data'!I233="No","",IF('Used data'!U233=80,1,POWER((80-0.0058*('Used data'!U233-80)^2+0.2781*('Used data'!U233-80)-0.2343)/80,3.5)))</f>
        <v/>
      </c>
      <c r="AB233" s="6" t="str">
        <f>IF('Used data'!I233="No","",IF('Used data'!U233=80,1,POWER((80-0.0058*('Used data'!U233-80)^2+0.2781*('Used data'!U233-80)-0.2343)/80,1.4)))</f>
        <v/>
      </c>
      <c r="AC233" s="6"/>
      <c r="AD233" s="7" t="str">
        <f>IF('Used data'!I233="No","",EXP(-10.0958)*POWER(H233,0.8138))</f>
        <v/>
      </c>
      <c r="AE233" s="7" t="str">
        <f>IF('Used data'!I233="No","",EXP(-9.9896)*POWER(H233,0.8381))</f>
        <v/>
      </c>
      <c r="AF233" s="7" t="str">
        <f>IF('Used data'!I233="No","",EXP(-12.5826)*POWER(H233,1.148))</f>
        <v/>
      </c>
      <c r="AG233" s="7" t="str">
        <f>IF('Used data'!I233="No","",EXP(-11.3408)*POWER(H233,0.7373))</f>
        <v/>
      </c>
      <c r="AH233" s="7" t="str">
        <f>IF('Used data'!I233="No","",EXP(-10.8985)*POWER(H233,0.841))</f>
        <v/>
      </c>
      <c r="AI233" s="7" t="str">
        <f>IF('Used data'!I233="No","",EXP(-12.4273)*POWER(H233,1.0197))</f>
        <v/>
      </c>
      <c r="AJ233" s="9" t="str">
        <f>IF('Used data'!I233="No","",SUM(AD233:AE233)*740934+AG233*29492829+AH233*4654307+AI233*608667)</f>
        <v/>
      </c>
    </row>
    <row r="234" spans="1:36" x14ac:dyDescent="0.3">
      <c r="A234" s="4" t="str">
        <f>IF('Input data'!A240="","",'Input data'!A240)</f>
        <v/>
      </c>
      <c r="B234" s="4" t="str">
        <f>IF('Input data'!B240="","",'Input data'!B240)</f>
        <v/>
      </c>
      <c r="C234" s="4" t="str">
        <f>IF('Input data'!C240="","",'Input data'!C240)</f>
        <v/>
      </c>
      <c r="D234" s="4" t="str">
        <f>IF('Input data'!D240="","",'Input data'!D240)</f>
        <v/>
      </c>
      <c r="E234" s="4" t="str">
        <f>IF('Input data'!E240="","",'Input data'!E240)</f>
        <v/>
      </c>
      <c r="F234" s="4" t="str">
        <f>IF('Input data'!F240="","",'Input data'!F240)</f>
        <v/>
      </c>
      <c r="G234" s="20" t="str">
        <f>IF('Input data'!G240=0,"",'Input data'!G240)</f>
        <v/>
      </c>
      <c r="H234" s="9" t="str">
        <f>IF('Input data'!H240="","",'Input data'!H240)</f>
        <v/>
      </c>
      <c r="I234" s="6" t="str">
        <f>IF('Used data'!I234="No","",IF('Used data'!L234&lt;10,1.1-'Used data'!L234*0.01,IF('Used data'!L234&lt;120,POWER(1.003,'Used data'!L234)/POWER(1.003,10),1.4)))</f>
        <v/>
      </c>
      <c r="J234" s="6" t="str">
        <f>IF('Used data'!I234="No","",IF('Used data'!M234&gt;9,1.41,IF('Used data'!M234&lt;2,0.96+'Used data'!M234*0.02,POWER(1.05,'Used data'!M234)/POWER(1.05,2))))</f>
        <v/>
      </c>
      <c r="K234" s="6" t="str">
        <f>IF('Used data'!I234="No","",IF('Used data'!M234&gt;9,1.15,IF('Used data'!M234&lt;2,0.98+'Used data'!M234*0.01,POWER(1.02,'Used data'!M234)/POWER(1.02,2))))</f>
        <v/>
      </c>
      <c r="L234" s="6" t="str">
        <f>IF('Used data'!I234="No","",IF('Used data'!N234="Partly",0.9,IF('Used data'!N234="Yes",0.75,1)))</f>
        <v/>
      </c>
      <c r="M234" s="6" t="str">
        <f>IF('Used data'!I234="No","",IF('Used data'!N234="Partly",0.97,IF('Used data'!N234="Yes",0.95,1)))</f>
        <v/>
      </c>
      <c r="N234" s="6" t="str">
        <f>IF('Used data'!I234="No","",IF('Used data'!O234&gt;4.25,1.06,IF('Used data'!O234&lt;3.75,1.84-'Used data'!O234*0.24,0.04+'Used data'!O234*0.24)))</f>
        <v/>
      </c>
      <c r="O234" s="6" t="str">
        <f>IF('Used data'!I234="No","",IF('Used data'!P234&gt;1.99,0.81,IF('Used data'!P234&lt;0.2,1.12,1.05-'Used data'!P234*0.1)))</f>
        <v/>
      </c>
      <c r="P234" s="6" t="str">
        <f>IF('Used data'!I234="No","",IF('Used data'!Q234&gt;3,0.96,IF('Used data'!Q234&lt;2,1.12-0.06*'Used data'!Q234,1.08-0.04*'Used data'!Q234)))</f>
        <v/>
      </c>
      <c r="Q234" s="6" t="str">
        <f>IF('Used data'!I234="No","",IF('Used data'!R234="Yes",0.91,1))</f>
        <v/>
      </c>
      <c r="R234" s="6" t="str">
        <f>IF('Used data'!I234="No","",IF('Used data'!R234="Yes",0.96,1))</f>
        <v/>
      </c>
      <c r="S234" s="6" t="str">
        <f>IF('Used data'!I234="No","",IF('Used data'!R234="Yes",0.82,1))</f>
        <v/>
      </c>
      <c r="T234" s="6" t="str">
        <f>IF('Used data'!I234="No","",IF('Used data'!R234="Yes",0.9,1))</f>
        <v/>
      </c>
      <c r="U234" s="6" t="str">
        <f>IF('Used data'!I234="No","",IF('Used data'!R234="Yes",0.93,1))</f>
        <v/>
      </c>
      <c r="V234" s="6" t="str">
        <f>IF('Used data'!I234="No","",IF('Used data'!S234="Yes",0.85,1))</f>
        <v/>
      </c>
      <c r="W234" s="6" t="str">
        <f>IF('Used data'!I234="No","",IF('Used data'!T234&gt;5,1.4,1+0.08*'Used data'!T234))</f>
        <v/>
      </c>
      <c r="X234" s="6" t="str">
        <f>IF('Used data'!I234="No","",IF('Used data'!U234=80,1,POWER((80-0.0058*('Used data'!U234-80)^2+0.2781*('Used data'!U234-80)-0.2343)/80,1.6)))</f>
        <v/>
      </c>
      <c r="Y234" s="6" t="str">
        <f>IF('Used data'!I234="No","",IF('Used data'!U234=80,1,POWER((80-0.0058*('Used data'!U234-80)^2+0.2781*('Used data'!U234-80)-0.2343)/80,1.5)))</f>
        <v/>
      </c>
      <c r="Z234" s="6" t="str">
        <f>IF('Used data'!I234="No","",IF('Used data'!U234=80,1,POWER((80-0.0058*('Used data'!U234-80)^2+0.2781*('Used data'!U234-80)-0.2343)/80,4.6)))</f>
        <v/>
      </c>
      <c r="AA234" s="6" t="str">
        <f>IF('Used data'!I234="No","",IF('Used data'!U234=80,1,POWER((80-0.0058*('Used data'!U234-80)^2+0.2781*('Used data'!U234-80)-0.2343)/80,3.5)))</f>
        <v/>
      </c>
      <c r="AB234" s="6" t="str">
        <f>IF('Used data'!I234="No","",IF('Used data'!U234=80,1,POWER((80-0.0058*('Used data'!U234-80)^2+0.2781*('Used data'!U234-80)-0.2343)/80,1.4)))</f>
        <v/>
      </c>
      <c r="AC234" s="6"/>
      <c r="AD234" s="7" t="str">
        <f>IF('Used data'!I234="No","",EXP(-10.0958)*POWER(H234,0.8138))</f>
        <v/>
      </c>
      <c r="AE234" s="7" t="str">
        <f>IF('Used data'!I234="No","",EXP(-9.9896)*POWER(H234,0.8381))</f>
        <v/>
      </c>
      <c r="AF234" s="7" t="str">
        <f>IF('Used data'!I234="No","",EXP(-12.5826)*POWER(H234,1.148))</f>
        <v/>
      </c>
      <c r="AG234" s="7" t="str">
        <f>IF('Used data'!I234="No","",EXP(-11.3408)*POWER(H234,0.7373))</f>
        <v/>
      </c>
      <c r="AH234" s="7" t="str">
        <f>IF('Used data'!I234="No","",EXP(-10.8985)*POWER(H234,0.841))</f>
        <v/>
      </c>
      <c r="AI234" s="7" t="str">
        <f>IF('Used data'!I234="No","",EXP(-12.4273)*POWER(H234,1.0197))</f>
        <v/>
      </c>
      <c r="AJ234" s="9" t="str">
        <f>IF('Used data'!I234="No","",SUM(AD234:AE234)*740934+AG234*29492829+AH234*4654307+AI234*608667)</f>
        <v/>
      </c>
    </row>
    <row r="235" spans="1:36" x14ac:dyDescent="0.3">
      <c r="A235" s="4" t="str">
        <f>IF('Input data'!A241="","",'Input data'!A241)</f>
        <v/>
      </c>
      <c r="B235" s="4" t="str">
        <f>IF('Input data'!B241="","",'Input data'!B241)</f>
        <v/>
      </c>
      <c r="C235" s="4" t="str">
        <f>IF('Input data'!C241="","",'Input data'!C241)</f>
        <v/>
      </c>
      <c r="D235" s="4" t="str">
        <f>IF('Input data'!D241="","",'Input data'!D241)</f>
        <v/>
      </c>
      <c r="E235" s="4" t="str">
        <f>IF('Input data'!E241="","",'Input data'!E241)</f>
        <v/>
      </c>
      <c r="F235" s="4" t="str">
        <f>IF('Input data'!F241="","",'Input data'!F241)</f>
        <v/>
      </c>
      <c r="G235" s="20" t="str">
        <f>IF('Input data'!G241=0,"",'Input data'!G241)</f>
        <v/>
      </c>
      <c r="H235" s="9" t="str">
        <f>IF('Input data'!H241="","",'Input data'!H241)</f>
        <v/>
      </c>
      <c r="I235" s="6" t="str">
        <f>IF('Used data'!I235="No","",IF('Used data'!L235&lt;10,1.1-'Used data'!L235*0.01,IF('Used data'!L235&lt;120,POWER(1.003,'Used data'!L235)/POWER(1.003,10),1.4)))</f>
        <v/>
      </c>
      <c r="J235" s="6" t="str">
        <f>IF('Used data'!I235="No","",IF('Used data'!M235&gt;9,1.41,IF('Used data'!M235&lt;2,0.96+'Used data'!M235*0.02,POWER(1.05,'Used data'!M235)/POWER(1.05,2))))</f>
        <v/>
      </c>
      <c r="K235" s="6" t="str">
        <f>IF('Used data'!I235="No","",IF('Used data'!M235&gt;9,1.15,IF('Used data'!M235&lt;2,0.98+'Used data'!M235*0.01,POWER(1.02,'Used data'!M235)/POWER(1.02,2))))</f>
        <v/>
      </c>
      <c r="L235" s="6" t="str">
        <f>IF('Used data'!I235="No","",IF('Used data'!N235="Partly",0.9,IF('Used data'!N235="Yes",0.75,1)))</f>
        <v/>
      </c>
      <c r="M235" s="6" t="str">
        <f>IF('Used data'!I235="No","",IF('Used data'!N235="Partly",0.97,IF('Used data'!N235="Yes",0.95,1)))</f>
        <v/>
      </c>
      <c r="N235" s="6" t="str">
        <f>IF('Used data'!I235="No","",IF('Used data'!O235&gt;4.25,1.06,IF('Used data'!O235&lt;3.75,1.84-'Used data'!O235*0.24,0.04+'Used data'!O235*0.24)))</f>
        <v/>
      </c>
      <c r="O235" s="6" t="str">
        <f>IF('Used data'!I235="No","",IF('Used data'!P235&gt;1.99,0.81,IF('Used data'!P235&lt;0.2,1.12,1.05-'Used data'!P235*0.1)))</f>
        <v/>
      </c>
      <c r="P235" s="6" t="str">
        <f>IF('Used data'!I235="No","",IF('Used data'!Q235&gt;3,0.96,IF('Used data'!Q235&lt;2,1.12-0.06*'Used data'!Q235,1.08-0.04*'Used data'!Q235)))</f>
        <v/>
      </c>
      <c r="Q235" s="6" t="str">
        <f>IF('Used data'!I235="No","",IF('Used data'!R235="Yes",0.91,1))</f>
        <v/>
      </c>
      <c r="R235" s="6" t="str">
        <f>IF('Used data'!I235="No","",IF('Used data'!R235="Yes",0.96,1))</f>
        <v/>
      </c>
      <c r="S235" s="6" t="str">
        <f>IF('Used data'!I235="No","",IF('Used data'!R235="Yes",0.82,1))</f>
        <v/>
      </c>
      <c r="T235" s="6" t="str">
        <f>IF('Used data'!I235="No","",IF('Used data'!R235="Yes",0.9,1))</f>
        <v/>
      </c>
      <c r="U235" s="6" t="str">
        <f>IF('Used data'!I235="No","",IF('Used data'!R235="Yes",0.93,1))</f>
        <v/>
      </c>
      <c r="V235" s="6" t="str">
        <f>IF('Used data'!I235="No","",IF('Used data'!S235="Yes",0.85,1))</f>
        <v/>
      </c>
      <c r="W235" s="6" t="str">
        <f>IF('Used data'!I235="No","",IF('Used data'!T235&gt;5,1.4,1+0.08*'Used data'!T235))</f>
        <v/>
      </c>
      <c r="X235" s="6" t="str">
        <f>IF('Used data'!I235="No","",IF('Used data'!U235=80,1,POWER((80-0.0058*('Used data'!U235-80)^2+0.2781*('Used data'!U235-80)-0.2343)/80,1.6)))</f>
        <v/>
      </c>
      <c r="Y235" s="6" t="str">
        <f>IF('Used data'!I235="No","",IF('Used data'!U235=80,1,POWER((80-0.0058*('Used data'!U235-80)^2+0.2781*('Used data'!U235-80)-0.2343)/80,1.5)))</f>
        <v/>
      </c>
      <c r="Z235" s="6" t="str">
        <f>IF('Used data'!I235="No","",IF('Used data'!U235=80,1,POWER((80-0.0058*('Used data'!U235-80)^2+0.2781*('Used data'!U235-80)-0.2343)/80,4.6)))</f>
        <v/>
      </c>
      <c r="AA235" s="6" t="str">
        <f>IF('Used data'!I235="No","",IF('Used data'!U235=80,1,POWER((80-0.0058*('Used data'!U235-80)^2+0.2781*('Used data'!U235-80)-0.2343)/80,3.5)))</f>
        <v/>
      </c>
      <c r="AB235" s="6" t="str">
        <f>IF('Used data'!I235="No","",IF('Used data'!U235=80,1,POWER((80-0.0058*('Used data'!U235-80)^2+0.2781*('Used data'!U235-80)-0.2343)/80,1.4)))</f>
        <v/>
      </c>
      <c r="AC235" s="6"/>
      <c r="AD235" s="7" t="str">
        <f>IF('Used data'!I235="No","",EXP(-10.0958)*POWER(H235,0.8138))</f>
        <v/>
      </c>
      <c r="AE235" s="7" t="str">
        <f>IF('Used data'!I235="No","",EXP(-9.9896)*POWER(H235,0.8381))</f>
        <v/>
      </c>
      <c r="AF235" s="7" t="str">
        <f>IF('Used data'!I235="No","",EXP(-12.5826)*POWER(H235,1.148))</f>
        <v/>
      </c>
      <c r="AG235" s="7" t="str">
        <f>IF('Used data'!I235="No","",EXP(-11.3408)*POWER(H235,0.7373))</f>
        <v/>
      </c>
      <c r="AH235" s="7" t="str">
        <f>IF('Used data'!I235="No","",EXP(-10.8985)*POWER(H235,0.841))</f>
        <v/>
      </c>
      <c r="AI235" s="7" t="str">
        <f>IF('Used data'!I235="No","",EXP(-12.4273)*POWER(H235,1.0197))</f>
        <v/>
      </c>
      <c r="AJ235" s="9" t="str">
        <f>IF('Used data'!I235="No","",SUM(AD235:AE235)*740934+AG235*29492829+AH235*4654307+AI235*608667)</f>
        <v/>
      </c>
    </row>
    <row r="236" spans="1:36" x14ac:dyDescent="0.3">
      <c r="A236" s="4" t="str">
        <f>IF('Input data'!A242="","",'Input data'!A242)</f>
        <v/>
      </c>
      <c r="B236" s="4" t="str">
        <f>IF('Input data'!B242="","",'Input data'!B242)</f>
        <v/>
      </c>
      <c r="C236" s="4" t="str">
        <f>IF('Input data'!C242="","",'Input data'!C242)</f>
        <v/>
      </c>
      <c r="D236" s="4" t="str">
        <f>IF('Input data'!D242="","",'Input data'!D242)</f>
        <v/>
      </c>
      <c r="E236" s="4" t="str">
        <f>IF('Input data'!E242="","",'Input data'!E242)</f>
        <v/>
      </c>
      <c r="F236" s="4" t="str">
        <f>IF('Input data'!F242="","",'Input data'!F242)</f>
        <v/>
      </c>
      <c r="G236" s="20" t="str">
        <f>IF('Input data'!G242=0,"",'Input data'!G242)</f>
        <v/>
      </c>
      <c r="H236" s="9" t="str">
        <f>IF('Input data'!H242="","",'Input data'!H242)</f>
        <v/>
      </c>
      <c r="I236" s="6" t="str">
        <f>IF('Used data'!I236="No","",IF('Used data'!L236&lt;10,1.1-'Used data'!L236*0.01,IF('Used data'!L236&lt;120,POWER(1.003,'Used data'!L236)/POWER(1.003,10),1.4)))</f>
        <v/>
      </c>
      <c r="J236" s="6" t="str">
        <f>IF('Used data'!I236="No","",IF('Used data'!M236&gt;9,1.41,IF('Used data'!M236&lt;2,0.96+'Used data'!M236*0.02,POWER(1.05,'Used data'!M236)/POWER(1.05,2))))</f>
        <v/>
      </c>
      <c r="K236" s="6" t="str">
        <f>IF('Used data'!I236="No","",IF('Used data'!M236&gt;9,1.15,IF('Used data'!M236&lt;2,0.98+'Used data'!M236*0.01,POWER(1.02,'Used data'!M236)/POWER(1.02,2))))</f>
        <v/>
      </c>
      <c r="L236" s="6" t="str">
        <f>IF('Used data'!I236="No","",IF('Used data'!N236="Partly",0.9,IF('Used data'!N236="Yes",0.75,1)))</f>
        <v/>
      </c>
      <c r="M236" s="6" t="str">
        <f>IF('Used data'!I236="No","",IF('Used data'!N236="Partly",0.97,IF('Used data'!N236="Yes",0.95,1)))</f>
        <v/>
      </c>
      <c r="N236" s="6" t="str">
        <f>IF('Used data'!I236="No","",IF('Used data'!O236&gt;4.25,1.06,IF('Used data'!O236&lt;3.75,1.84-'Used data'!O236*0.24,0.04+'Used data'!O236*0.24)))</f>
        <v/>
      </c>
      <c r="O236" s="6" t="str">
        <f>IF('Used data'!I236="No","",IF('Used data'!P236&gt;1.99,0.81,IF('Used data'!P236&lt;0.2,1.12,1.05-'Used data'!P236*0.1)))</f>
        <v/>
      </c>
      <c r="P236" s="6" t="str">
        <f>IF('Used data'!I236="No","",IF('Used data'!Q236&gt;3,0.96,IF('Used data'!Q236&lt;2,1.12-0.06*'Used data'!Q236,1.08-0.04*'Used data'!Q236)))</f>
        <v/>
      </c>
      <c r="Q236" s="6" t="str">
        <f>IF('Used data'!I236="No","",IF('Used data'!R236="Yes",0.91,1))</f>
        <v/>
      </c>
      <c r="R236" s="6" t="str">
        <f>IF('Used data'!I236="No","",IF('Used data'!R236="Yes",0.96,1))</f>
        <v/>
      </c>
      <c r="S236" s="6" t="str">
        <f>IF('Used data'!I236="No","",IF('Used data'!R236="Yes",0.82,1))</f>
        <v/>
      </c>
      <c r="T236" s="6" t="str">
        <f>IF('Used data'!I236="No","",IF('Used data'!R236="Yes",0.9,1))</f>
        <v/>
      </c>
      <c r="U236" s="6" t="str">
        <f>IF('Used data'!I236="No","",IF('Used data'!R236="Yes",0.93,1))</f>
        <v/>
      </c>
      <c r="V236" s="6" t="str">
        <f>IF('Used data'!I236="No","",IF('Used data'!S236="Yes",0.85,1))</f>
        <v/>
      </c>
      <c r="W236" s="6" t="str">
        <f>IF('Used data'!I236="No","",IF('Used data'!T236&gt;5,1.4,1+0.08*'Used data'!T236))</f>
        <v/>
      </c>
      <c r="X236" s="6" t="str">
        <f>IF('Used data'!I236="No","",IF('Used data'!U236=80,1,POWER((80-0.0058*('Used data'!U236-80)^2+0.2781*('Used data'!U236-80)-0.2343)/80,1.6)))</f>
        <v/>
      </c>
      <c r="Y236" s="6" t="str">
        <f>IF('Used data'!I236="No","",IF('Used data'!U236=80,1,POWER((80-0.0058*('Used data'!U236-80)^2+0.2781*('Used data'!U236-80)-0.2343)/80,1.5)))</f>
        <v/>
      </c>
      <c r="Z236" s="6" t="str">
        <f>IF('Used data'!I236="No","",IF('Used data'!U236=80,1,POWER((80-0.0058*('Used data'!U236-80)^2+0.2781*('Used data'!U236-80)-0.2343)/80,4.6)))</f>
        <v/>
      </c>
      <c r="AA236" s="6" t="str">
        <f>IF('Used data'!I236="No","",IF('Used data'!U236=80,1,POWER((80-0.0058*('Used data'!U236-80)^2+0.2781*('Used data'!U236-80)-0.2343)/80,3.5)))</f>
        <v/>
      </c>
      <c r="AB236" s="6" t="str">
        <f>IF('Used data'!I236="No","",IF('Used data'!U236=80,1,POWER((80-0.0058*('Used data'!U236-80)^2+0.2781*('Used data'!U236-80)-0.2343)/80,1.4)))</f>
        <v/>
      </c>
      <c r="AC236" s="6"/>
      <c r="AD236" s="7" t="str">
        <f>IF('Used data'!I236="No","",EXP(-10.0958)*POWER(H236,0.8138))</f>
        <v/>
      </c>
      <c r="AE236" s="7" t="str">
        <f>IF('Used data'!I236="No","",EXP(-9.9896)*POWER(H236,0.8381))</f>
        <v/>
      </c>
      <c r="AF236" s="7" t="str">
        <f>IF('Used data'!I236="No","",EXP(-12.5826)*POWER(H236,1.148))</f>
        <v/>
      </c>
      <c r="AG236" s="7" t="str">
        <f>IF('Used data'!I236="No","",EXP(-11.3408)*POWER(H236,0.7373))</f>
        <v/>
      </c>
      <c r="AH236" s="7" t="str">
        <f>IF('Used data'!I236="No","",EXP(-10.8985)*POWER(H236,0.841))</f>
        <v/>
      </c>
      <c r="AI236" s="7" t="str">
        <f>IF('Used data'!I236="No","",EXP(-12.4273)*POWER(H236,1.0197))</f>
        <v/>
      </c>
      <c r="AJ236" s="9" t="str">
        <f>IF('Used data'!I236="No","",SUM(AD236:AE236)*740934+AG236*29492829+AH236*4654307+AI236*608667)</f>
        <v/>
      </c>
    </row>
    <row r="237" spans="1:36" x14ac:dyDescent="0.3">
      <c r="A237" s="4" t="str">
        <f>IF('Input data'!A243="","",'Input data'!A243)</f>
        <v/>
      </c>
      <c r="B237" s="4" t="str">
        <f>IF('Input data'!B243="","",'Input data'!B243)</f>
        <v/>
      </c>
      <c r="C237" s="4" t="str">
        <f>IF('Input data'!C243="","",'Input data'!C243)</f>
        <v/>
      </c>
      <c r="D237" s="4" t="str">
        <f>IF('Input data'!D243="","",'Input data'!D243)</f>
        <v/>
      </c>
      <c r="E237" s="4" t="str">
        <f>IF('Input data'!E243="","",'Input data'!E243)</f>
        <v/>
      </c>
      <c r="F237" s="4" t="str">
        <f>IF('Input data'!F243="","",'Input data'!F243)</f>
        <v/>
      </c>
      <c r="G237" s="20" t="str">
        <f>IF('Input data'!G243=0,"",'Input data'!G243)</f>
        <v/>
      </c>
      <c r="H237" s="9" t="str">
        <f>IF('Input data'!H243="","",'Input data'!H243)</f>
        <v/>
      </c>
      <c r="I237" s="6" t="str">
        <f>IF('Used data'!I237="No","",IF('Used data'!L237&lt;10,1.1-'Used data'!L237*0.01,IF('Used data'!L237&lt;120,POWER(1.003,'Used data'!L237)/POWER(1.003,10),1.4)))</f>
        <v/>
      </c>
      <c r="J237" s="6" t="str">
        <f>IF('Used data'!I237="No","",IF('Used data'!M237&gt;9,1.41,IF('Used data'!M237&lt;2,0.96+'Used data'!M237*0.02,POWER(1.05,'Used data'!M237)/POWER(1.05,2))))</f>
        <v/>
      </c>
      <c r="K237" s="6" t="str">
        <f>IF('Used data'!I237="No","",IF('Used data'!M237&gt;9,1.15,IF('Used data'!M237&lt;2,0.98+'Used data'!M237*0.01,POWER(1.02,'Used data'!M237)/POWER(1.02,2))))</f>
        <v/>
      </c>
      <c r="L237" s="6" t="str">
        <f>IF('Used data'!I237="No","",IF('Used data'!N237="Partly",0.9,IF('Used data'!N237="Yes",0.75,1)))</f>
        <v/>
      </c>
      <c r="M237" s="6" t="str">
        <f>IF('Used data'!I237="No","",IF('Used data'!N237="Partly",0.97,IF('Used data'!N237="Yes",0.95,1)))</f>
        <v/>
      </c>
      <c r="N237" s="6" t="str">
        <f>IF('Used data'!I237="No","",IF('Used data'!O237&gt;4.25,1.06,IF('Used data'!O237&lt;3.75,1.84-'Used data'!O237*0.24,0.04+'Used data'!O237*0.24)))</f>
        <v/>
      </c>
      <c r="O237" s="6" t="str">
        <f>IF('Used data'!I237="No","",IF('Used data'!P237&gt;1.99,0.81,IF('Used data'!P237&lt;0.2,1.12,1.05-'Used data'!P237*0.1)))</f>
        <v/>
      </c>
      <c r="P237" s="6" t="str">
        <f>IF('Used data'!I237="No","",IF('Used data'!Q237&gt;3,0.96,IF('Used data'!Q237&lt;2,1.12-0.06*'Used data'!Q237,1.08-0.04*'Used data'!Q237)))</f>
        <v/>
      </c>
      <c r="Q237" s="6" t="str">
        <f>IF('Used data'!I237="No","",IF('Used data'!R237="Yes",0.91,1))</f>
        <v/>
      </c>
      <c r="R237" s="6" t="str">
        <f>IF('Used data'!I237="No","",IF('Used data'!R237="Yes",0.96,1))</f>
        <v/>
      </c>
      <c r="S237" s="6" t="str">
        <f>IF('Used data'!I237="No","",IF('Used data'!R237="Yes",0.82,1))</f>
        <v/>
      </c>
      <c r="T237" s="6" t="str">
        <f>IF('Used data'!I237="No","",IF('Used data'!R237="Yes",0.9,1))</f>
        <v/>
      </c>
      <c r="U237" s="6" t="str">
        <f>IF('Used data'!I237="No","",IF('Used data'!R237="Yes",0.93,1))</f>
        <v/>
      </c>
      <c r="V237" s="6" t="str">
        <f>IF('Used data'!I237="No","",IF('Used data'!S237="Yes",0.85,1))</f>
        <v/>
      </c>
      <c r="W237" s="6" t="str">
        <f>IF('Used data'!I237="No","",IF('Used data'!T237&gt;5,1.4,1+0.08*'Used data'!T237))</f>
        <v/>
      </c>
      <c r="X237" s="6" t="str">
        <f>IF('Used data'!I237="No","",IF('Used data'!U237=80,1,POWER((80-0.0058*('Used data'!U237-80)^2+0.2781*('Used data'!U237-80)-0.2343)/80,1.6)))</f>
        <v/>
      </c>
      <c r="Y237" s="6" t="str">
        <f>IF('Used data'!I237="No","",IF('Used data'!U237=80,1,POWER((80-0.0058*('Used data'!U237-80)^2+0.2781*('Used data'!U237-80)-0.2343)/80,1.5)))</f>
        <v/>
      </c>
      <c r="Z237" s="6" t="str">
        <f>IF('Used data'!I237="No","",IF('Used data'!U237=80,1,POWER((80-0.0058*('Used data'!U237-80)^2+0.2781*('Used data'!U237-80)-0.2343)/80,4.6)))</f>
        <v/>
      </c>
      <c r="AA237" s="6" t="str">
        <f>IF('Used data'!I237="No","",IF('Used data'!U237=80,1,POWER((80-0.0058*('Used data'!U237-80)^2+0.2781*('Used data'!U237-80)-0.2343)/80,3.5)))</f>
        <v/>
      </c>
      <c r="AB237" s="6" t="str">
        <f>IF('Used data'!I237="No","",IF('Used data'!U237=80,1,POWER((80-0.0058*('Used data'!U237-80)^2+0.2781*('Used data'!U237-80)-0.2343)/80,1.4)))</f>
        <v/>
      </c>
      <c r="AC237" s="6"/>
      <c r="AD237" s="7" t="str">
        <f>IF('Used data'!I237="No","",EXP(-10.0958)*POWER(H237,0.8138))</f>
        <v/>
      </c>
      <c r="AE237" s="7" t="str">
        <f>IF('Used data'!I237="No","",EXP(-9.9896)*POWER(H237,0.8381))</f>
        <v/>
      </c>
      <c r="AF237" s="7" t="str">
        <f>IF('Used data'!I237="No","",EXP(-12.5826)*POWER(H237,1.148))</f>
        <v/>
      </c>
      <c r="AG237" s="7" t="str">
        <f>IF('Used data'!I237="No","",EXP(-11.3408)*POWER(H237,0.7373))</f>
        <v/>
      </c>
      <c r="AH237" s="7" t="str">
        <f>IF('Used data'!I237="No","",EXP(-10.8985)*POWER(H237,0.841))</f>
        <v/>
      </c>
      <c r="AI237" s="7" t="str">
        <f>IF('Used data'!I237="No","",EXP(-12.4273)*POWER(H237,1.0197))</f>
        <v/>
      </c>
      <c r="AJ237" s="9" t="str">
        <f>IF('Used data'!I237="No","",SUM(AD237:AE237)*740934+AG237*29492829+AH237*4654307+AI237*608667)</f>
        <v/>
      </c>
    </row>
    <row r="238" spans="1:36" x14ac:dyDescent="0.3">
      <c r="A238" s="4" t="str">
        <f>IF('Input data'!A244="","",'Input data'!A244)</f>
        <v/>
      </c>
      <c r="B238" s="4" t="str">
        <f>IF('Input data'!B244="","",'Input data'!B244)</f>
        <v/>
      </c>
      <c r="C238" s="4" t="str">
        <f>IF('Input data'!C244="","",'Input data'!C244)</f>
        <v/>
      </c>
      <c r="D238" s="4" t="str">
        <f>IF('Input data'!D244="","",'Input data'!D244)</f>
        <v/>
      </c>
      <c r="E238" s="4" t="str">
        <f>IF('Input data'!E244="","",'Input data'!E244)</f>
        <v/>
      </c>
      <c r="F238" s="4" t="str">
        <f>IF('Input data'!F244="","",'Input data'!F244)</f>
        <v/>
      </c>
      <c r="G238" s="20" t="str">
        <f>IF('Input data'!G244=0,"",'Input data'!G244)</f>
        <v/>
      </c>
      <c r="H238" s="9" t="str">
        <f>IF('Input data'!H244="","",'Input data'!H244)</f>
        <v/>
      </c>
      <c r="I238" s="6" t="str">
        <f>IF('Used data'!I238="No","",IF('Used data'!L238&lt;10,1.1-'Used data'!L238*0.01,IF('Used data'!L238&lt;120,POWER(1.003,'Used data'!L238)/POWER(1.003,10),1.4)))</f>
        <v/>
      </c>
      <c r="J238" s="6" t="str">
        <f>IF('Used data'!I238="No","",IF('Used data'!M238&gt;9,1.41,IF('Used data'!M238&lt;2,0.96+'Used data'!M238*0.02,POWER(1.05,'Used data'!M238)/POWER(1.05,2))))</f>
        <v/>
      </c>
      <c r="K238" s="6" t="str">
        <f>IF('Used data'!I238="No","",IF('Used data'!M238&gt;9,1.15,IF('Used data'!M238&lt;2,0.98+'Used data'!M238*0.01,POWER(1.02,'Used data'!M238)/POWER(1.02,2))))</f>
        <v/>
      </c>
      <c r="L238" s="6" t="str">
        <f>IF('Used data'!I238="No","",IF('Used data'!N238="Partly",0.9,IF('Used data'!N238="Yes",0.75,1)))</f>
        <v/>
      </c>
      <c r="M238" s="6" t="str">
        <f>IF('Used data'!I238="No","",IF('Used data'!N238="Partly",0.97,IF('Used data'!N238="Yes",0.95,1)))</f>
        <v/>
      </c>
      <c r="N238" s="6" t="str">
        <f>IF('Used data'!I238="No","",IF('Used data'!O238&gt;4.25,1.06,IF('Used data'!O238&lt;3.75,1.84-'Used data'!O238*0.24,0.04+'Used data'!O238*0.24)))</f>
        <v/>
      </c>
      <c r="O238" s="6" t="str">
        <f>IF('Used data'!I238="No","",IF('Used data'!P238&gt;1.99,0.81,IF('Used data'!P238&lt;0.2,1.12,1.05-'Used data'!P238*0.1)))</f>
        <v/>
      </c>
      <c r="P238" s="6" t="str">
        <f>IF('Used data'!I238="No","",IF('Used data'!Q238&gt;3,0.96,IF('Used data'!Q238&lt;2,1.12-0.06*'Used data'!Q238,1.08-0.04*'Used data'!Q238)))</f>
        <v/>
      </c>
      <c r="Q238" s="6" t="str">
        <f>IF('Used data'!I238="No","",IF('Used data'!R238="Yes",0.91,1))</f>
        <v/>
      </c>
      <c r="R238" s="6" t="str">
        <f>IF('Used data'!I238="No","",IF('Used data'!R238="Yes",0.96,1))</f>
        <v/>
      </c>
      <c r="S238" s="6" t="str">
        <f>IF('Used data'!I238="No","",IF('Used data'!R238="Yes",0.82,1))</f>
        <v/>
      </c>
      <c r="T238" s="6" t="str">
        <f>IF('Used data'!I238="No","",IF('Used data'!R238="Yes",0.9,1))</f>
        <v/>
      </c>
      <c r="U238" s="6" t="str">
        <f>IF('Used data'!I238="No","",IF('Used data'!R238="Yes",0.93,1))</f>
        <v/>
      </c>
      <c r="V238" s="6" t="str">
        <f>IF('Used data'!I238="No","",IF('Used data'!S238="Yes",0.85,1))</f>
        <v/>
      </c>
      <c r="W238" s="6" t="str">
        <f>IF('Used data'!I238="No","",IF('Used data'!T238&gt;5,1.4,1+0.08*'Used data'!T238))</f>
        <v/>
      </c>
      <c r="X238" s="6" t="str">
        <f>IF('Used data'!I238="No","",IF('Used data'!U238=80,1,POWER((80-0.0058*('Used data'!U238-80)^2+0.2781*('Used data'!U238-80)-0.2343)/80,1.6)))</f>
        <v/>
      </c>
      <c r="Y238" s="6" t="str">
        <f>IF('Used data'!I238="No","",IF('Used data'!U238=80,1,POWER((80-0.0058*('Used data'!U238-80)^2+0.2781*('Used data'!U238-80)-0.2343)/80,1.5)))</f>
        <v/>
      </c>
      <c r="Z238" s="6" t="str">
        <f>IF('Used data'!I238="No","",IF('Used data'!U238=80,1,POWER((80-0.0058*('Used data'!U238-80)^2+0.2781*('Used data'!U238-80)-0.2343)/80,4.6)))</f>
        <v/>
      </c>
      <c r="AA238" s="6" t="str">
        <f>IF('Used data'!I238="No","",IF('Used data'!U238=80,1,POWER((80-0.0058*('Used data'!U238-80)^2+0.2781*('Used data'!U238-80)-0.2343)/80,3.5)))</f>
        <v/>
      </c>
      <c r="AB238" s="6" t="str">
        <f>IF('Used data'!I238="No","",IF('Used data'!U238=80,1,POWER((80-0.0058*('Used data'!U238-80)^2+0.2781*('Used data'!U238-80)-0.2343)/80,1.4)))</f>
        <v/>
      </c>
      <c r="AC238" s="6"/>
      <c r="AD238" s="7" t="str">
        <f>IF('Used data'!I238="No","",EXP(-10.0958)*POWER(H238,0.8138))</f>
        <v/>
      </c>
      <c r="AE238" s="7" t="str">
        <f>IF('Used data'!I238="No","",EXP(-9.9896)*POWER(H238,0.8381))</f>
        <v/>
      </c>
      <c r="AF238" s="7" t="str">
        <f>IF('Used data'!I238="No","",EXP(-12.5826)*POWER(H238,1.148))</f>
        <v/>
      </c>
      <c r="AG238" s="7" t="str">
        <f>IF('Used data'!I238="No","",EXP(-11.3408)*POWER(H238,0.7373))</f>
        <v/>
      </c>
      <c r="AH238" s="7" t="str">
        <f>IF('Used data'!I238="No","",EXP(-10.8985)*POWER(H238,0.841))</f>
        <v/>
      </c>
      <c r="AI238" s="7" t="str">
        <f>IF('Used data'!I238="No","",EXP(-12.4273)*POWER(H238,1.0197))</f>
        <v/>
      </c>
      <c r="AJ238" s="9" t="str">
        <f>IF('Used data'!I238="No","",SUM(AD238:AE238)*740934+AG238*29492829+AH238*4654307+AI238*608667)</f>
        <v/>
      </c>
    </row>
    <row r="239" spans="1:36" x14ac:dyDescent="0.3">
      <c r="A239" s="4" t="str">
        <f>IF('Input data'!A245="","",'Input data'!A245)</f>
        <v/>
      </c>
      <c r="B239" s="4" t="str">
        <f>IF('Input data'!B245="","",'Input data'!B245)</f>
        <v/>
      </c>
      <c r="C239" s="4" t="str">
        <f>IF('Input data'!C245="","",'Input data'!C245)</f>
        <v/>
      </c>
      <c r="D239" s="4" t="str">
        <f>IF('Input data'!D245="","",'Input data'!D245)</f>
        <v/>
      </c>
      <c r="E239" s="4" t="str">
        <f>IF('Input data'!E245="","",'Input data'!E245)</f>
        <v/>
      </c>
      <c r="F239" s="4" t="str">
        <f>IF('Input data'!F245="","",'Input data'!F245)</f>
        <v/>
      </c>
      <c r="G239" s="20" t="str">
        <f>IF('Input data'!G245=0,"",'Input data'!G245)</f>
        <v/>
      </c>
      <c r="H239" s="9" t="str">
        <f>IF('Input data'!H245="","",'Input data'!H245)</f>
        <v/>
      </c>
      <c r="I239" s="6" t="str">
        <f>IF('Used data'!I239="No","",IF('Used data'!L239&lt;10,1.1-'Used data'!L239*0.01,IF('Used data'!L239&lt;120,POWER(1.003,'Used data'!L239)/POWER(1.003,10),1.4)))</f>
        <v/>
      </c>
      <c r="J239" s="6" t="str">
        <f>IF('Used data'!I239="No","",IF('Used data'!M239&gt;9,1.41,IF('Used data'!M239&lt;2,0.96+'Used data'!M239*0.02,POWER(1.05,'Used data'!M239)/POWER(1.05,2))))</f>
        <v/>
      </c>
      <c r="K239" s="6" t="str">
        <f>IF('Used data'!I239="No","",IF('Used data'!M239&gt;9,1.15,IF('Used data'!M239&lt;2,0.98+'Used data'!M239*0.01,POWER(1.02,'Used data'!M239)/POWER(1.02,2))))</f>
        <v/>
      </c>
      <c r="L239" s="6" t="str">
        <f>IF('Used data'!I239="No","",IF('Used data'!N239="Partly",0.9,IF('Used data'!N239="Yes",0.75,1)))</f>
        <v/>
      </c>
      <c r="M239" s="6" t="str">
        <f>IF('Used data'!I239="No","",IF('Used data'!N239="Partly",0.97,IF('Used data'!N239="Yes",0.95,1)))</f>
        <v/>
      </c>
      <c r="N239" s="6" t="str">
        <f>IF('Used data'!I239="No","",IF('Used data'!O239&gt;4.25,1.06,IF('Used data'!O239&lt;3.75,1.84-'Used data'!O239*0.24,0.04+'Used data'!O239*0.24)))</f>
        <v/>
      </c>
      <c r="O239" s="6" t="str">
        <f>IF('Used data'!I239="No","",IF('Used data'!P239&gt;1.99,0.81,IF('Used data'!P239&lt;0.2,1.12,1.05-'Used data'!P239*0.1)))</f>
        <v/>
      </c>
      <c r="P239" s="6" t="str">
        <f>IF('Used data'!I239="No","",IF('Used data'!Q239&gt;3,0.96,IF('Used data'!Q239&lt;2,1.12-0.06*'Used data'!Q239,1.08-0.04*'Used data'!Q239)))</f>
        <v/>
      </c>
      <c r="Q239" s="6" t="str">
        <f>IF('Used data'!I239="No","",IF('Used data'!R239="Yes",0.91,1))</f>
        <v/>
      </c>
      <c r="R239" s="6" t="str">
        <f>IF('Used data'!I239="No","",IF('Used data'!R239="Yes",0.96,1))</f>
        <v/>
      </c>
      <c r="S239" s="6" t="str">
        <f>IF('Used data'!I239="No","",IF('Used data'!R239="Yes",0.82,1))</f>
        <v/>
      </c>
      <c r="T239" s="6" t="str">
        <f>IF('Used data'!I239="No","",IF('Used data'!R239="Yes",0.9,1))</f>
        <v/>
      </c>
      <c r="U239" s="6" t="str">
        <f>IF('Used data'!I239="No","",IF('Used data'!R239="Yes",0.93,1))</f>
        <v/>
      </c>
      <c r="V239" s="6" t="str">
        <f>IF('Used data'!I239="No","",IF('Used data'!S239="Yes",0.85,1))</f>
        <v/>
      </c>
      <c r="W239" s="6" t="str">
        <f>IF('Used data'!I239="No","",IF('Used data'!T239&gt;5,1.4,1+0.08*'Used data'!T239))</f>
        <v/>
      </c>
      <c r="X239" s="6" t="str">
        <f>IF('Used data'!I239="No","",IF('Used data'!U239=80,1,POWER((80-0.0058*('Used data'!U239-80)^2+0.2781*('Used data'!U239-80)-0.2343)/80,1.6)))</f>
        <v/>
      </c>
      <c r="Y239" s="6" t="str">
        <f>IF('Used data'!I239="No","",IF('Used data'!U239=80,1,POWER((80-0.0058*('Used data'!U239-80)^2+0.2781*('Used data'!U239-80)-0.2343)/80,1.5)))</f>
        <v/>
      </c>
      <c r="Z239" s="6" t="str">
        <f>IF('Used data'!I239="No","",IF('Used data'!U239=80,1,POWER((80-0.0058*('Used data'!U239-80)^2+0.2781*('Used data'!U239-80)-0.2343)/80,4.6)))</f>
        <v/>
      </c>
      <c r="AA239" s="6" t="str">
        <f>IF('Used data'!I239="No","",IF('Used data'!U239=80,1,POWER((80-0.0058*('Used data'!U239-80)^2+0.2781*('Used data'!U239-80)-0.2343)/80,3.5)))</f>
        <v/>
      </c>
      <c r="AB239" s="6" t="str">
        <f>IF('Used data'!I239="No","",IF('Used data'!U239=80,1,POWER((80-0.0058*('Used data'!U239-80)^2+0.2781*('Used data'!U239-80)-0.2343)/80,1.4)))</f>
        <v/>
      </c>
      <c r="AC239" s="6"/>
      <c r="AD239" s="7" t="str">
        <f>IF('Used data'!I239="No","",EXP(-10.0958)*POWER(H239,0.8138))</f>
        <v/>
      </c>
      <c r="AE239" s="7" t="str">
        <f>IF('Used data'!I239="No","",EXP(-9.9896)*POWER(H239,0.8381))</f>
        <v/>
      </c>
      <c r="AF239" s="7" t="str">
        <f>IF('Used data'!I239="No","",EXP(-12.5826)*POWER(H239,1.148))</f>
        <v/>
      </c>
      <c r="AG239" s="7" t="str">
        <f>IF('Used data'!I239="No","",EXP(-11.3408)*POWER(H239,0.7373))</f>
        <v/>
      </c>
      <c r="AH239" s="7" t="str">
        <f>IF('Used data'!I239="No","",EXP(-10.8985)*POWER(H239,0.841))</f>
        <v/>
      </c>
      <c r="AI239" s="7" t="str">
        <f>IF('Used data'!I239="No","",EXP(-12.4273)*POWER(H239,1.0197))</f>
        <v/>
      </c>
      <c r="AJ239" s="9" t="str">
        <f>IF('Used data'!I239="No","",SUM(AD239:AE239)*740934+AG239*29492829+AH239*4654307+AI239*608667)</f>
        <v/>
      </c>
    </row>
    <row r="240" spans="1:36" x14ac:dyDescent="0.3">
      <c r="A240" s="4" t="str">
        <f>IF('Input data'!A246="","",'Input data'!A246)</f>
        <v/>
      </c>
      <c r="B240" s="4" t="str">
        <f>IF('Input data'!B246="","",'Input data'!B246)</f>
        <v/>
      </c>
      <c r="C240" s="4" t="str">
        <f>IF('Input data'!C246="","",'Input data'!C246)</f>
        <v/>
      </c>
      <c r="D240" s="4" t="str">
        <f>IF('Input data'!D246="","",'Input data'!D246)</f>
        <v/>
      </c>
      <c r="E240" s="4" t="str">
        <f>IF('Input data'!E246="","",'Input data'!E246)</f>
        <v/>
      </c>
      <c r="F240" s="4" t="str">
        <f>IF('Input data'!F246="","",'Input data'!F246)</f>
        <v/>
      </c>
      <c r="G240" s="20" t="str">
        <f>IF('Input data'!G246=0,"",'Input data'!G246)</f>
        <v/>
      </c>
      <c r="H240" s="9" t="str">
        <f>IF('Input data'!H246="","",'Input data'!H246)</f>
        <v/>
      </c>
      <c r="I240" s="6" t="str">
        <f>IF('Used data'!I240="No","",IF('Used data'!L240&lt;10,1.1-'Used data'!L240*0.01,IF('Used data'!L240&lt;120,POWER(1.003,'Used data'!L240)/POWER(1.003,10),1.4)))</f>
        <v/>
      </c>
      <c r="J240" s="6" t="str">
        <f>IF('Used data'!I240="No","",IF('Used data'!M240&gt;9,1.41,IF('Used data'!M240&lt;2,0.96+'Used data'!M240*0.02,POWER(1.05,'Used data'!M240)/POWER(1.05,2))))</f>
        <v/>
      </c>
      <c r="K240" s="6" t="str">
        <f>IF('Used data'!I240="No","",IF('Used data'!M240&gt;9,1.15,IF('Used data'!M240&lt;2,0.98+'Used data'!M240*0.01,POWER(1.02,'Used data'!M240)/POWER(1.02,2))))</f>
        <v/>
      </c>
      <c r="L240" s="6" t="str">
        <f>IF('Used data'!I240="No","",IF('Used data'!N240="Partly",0.9,IF('Used data'!N240="Yes",0.75,1)))</f>
        <v/>
      </c>
      <c r="M240" s="6" t="str">
        <f>IF('Used data'!I240="No","",IF('Used data'!N240="Partly",0.97,IF('Used data'!N240="Yes",0.95,1)))</f>
        <v/>
      </c>
      <c r="N240" s="6" t="str">
        <f>IF('Used data'!I240="No","",IF('Used data'!O240&gt;4.25,1.06,IF('Used data'!O240&lt;3.75,1.84-'Used data'!O240*0.24,0.04+'Used data'!O240*0.24)))</f>
        <v/>
      </c>
      <c r="O240" s="6" t="str">
        <f>IF('Used data'!I240="No","",IF('Used data'!P240&gt;1.99,0.81,IF('Used data'!P240&lt;0.2,1.12,1.05-'Used data'!P240*0.1)))</f>
        <v/>
      </c>
      <c r="P240" s="6" t="str">
        <f>IF('Used data'!I240="No","",IF('Used data'!Q240&gt;3,0.96,IF('Used data'!Q240&lt;2,1.12-0.06*'Used data'!Q240,1.08-0.04*'Used data'!Q240)))</f>
        <v/>
      </c>
      <c r="Q240" s="6" t="str">
        <f>IF('Used data'!I240="No","",IF('Used data'!R240="Yes",0.91,1))</f>
        <v/>
      </c>
      <c r="R240" s="6" t="str">
        <f>IF('Used data'!I240="No","",IF('Used data'!R240="Yes",0.96,1))</f>
        <v/>
      </c>
      <c r="S240" s="6" t="str">
        <f>IF('Used data'!I240="No","",IF('Used data'!R240="Yes",0.82,1))</f>
        <v/>
      </c>
      <c r="T240" s="6" t="str">
        <f>IF('Used data'!I240="No","",IF('Used data'!R240="Yes",0.9,1))</f>
        <v/>
      </c>
      <c r="U240" s="6" t="str">
        <f>IF('Used data'!I240="No","",IF('Used data'!R240="Yes",0.93,1))</f>
        <v/>
      </c>
      <c r="V240" s="6" t="str">
        <f>IF('Used data'!I240="No","",IF('Used data'!S240="Yes",0.85,1))</f>
        <v/>
      </c>
      <c r="W240" s="6" t="str">
        <f>IF('Used data'!I240="No","",IF('Used data'!T240&gt;5,1.4,1+0.08*'Used data'!T240))</f>
        <v/>
      </c>
      <c r="X240" s="6" t="str">
        <f>IF('Used data'!I240="No","",IF('Used data'!U240=80,1,POWER((80-0.0058*('Used data'!U240-80)^2+0.2781*('Used data'!U240-80)-0.2343)/80,1.6)))</f>
        <v/>
      </c>
      <c r="Y240" s="6" t="str">
        <f>IF('Used data'!I240="No","",IF('Used data'!U240=80,1,POWER((80-0.0058*('Used data'!U240-80)^2+0.2781*('Used data'!U240-80)-0.2343)/80,1.5)))</f>
        <v/>
      </c>
      <c r="Z240" s="6" t="str">
        <f>IF('Used data'!I240="No","",IF('Used data'!U240=80,1,POWER((80-0.0058*('Used data'!U240-80)^2+0.2781*('Used data'!U240-80)-0.2343)/80,4.6)))</f>
        <v/>
      </c>
      <c r="AA240" s="6" t="str">
        <f>IF('Used data'!I240="No","",IF('Used data'!U240=80,1,POWER((80-0.0058*('Used data'!U240-80)^2+0.2781*('Used data'!U240-80)-0.2343)/80,3.5)))</f>
        <v/>
      </c>
      <c r="AB240" s="6" t="str">
        <f>IF('Used data'!I240="No","",IF('Used data'!U240=80,1,POWER((80-0.0058*('Used data'!U240-80)^2+0.2781*('Used data'!U240-80)-0.2343)/80,1.4)))</f>
        <v/>
      </c>
      <c r="AC240" s="6"/>
      <c r="AD240" s="7" t="str">
        <f>IF('Used data'!I240="No","",EXP(-10.0958)*POWER(H240,0.8138))</f>
        <v/>
      </c>
      <c r="AE240" s="7" t="str">
        <f>IF('Used data'!I240="No","",EXP(-9.9896)*POWER(H240,0.8381))</f>
        <v/>
      </c>
      <c r="AF240" s="7" t="str">
        <f>IF('Used data'!I240="No","",EXP(-12.5826)*POWER(H240,1.148))</f>
        <v/>
      </c>
      <c r="AG240" s="7" t="str">
        <f>IF('Used data'!I240="No","",EXP(-11.3408)*POWER(H240,0.7373))</f>
        <v/>
      </c>
      <c r="AH240" s="7" t="str">
        <f>IF('Used data'!I240="No","",EXP(-10.8985)*POWER(H240,0.841))</f>
        <v/>
      </c>
      <c r="AI240" s="7" t="str">
        <f>IF('Used data'!I240="No","",EXP(-12.4273)*POWER(H240,1.0197))</f>
        <v/>
      </c>
      <c r="AJ240" s="9" t="str">
        <f>IF('Used data'!I240="No","",SUM(AD240:AE240)*740934+AG240*29492829+AH240*4654307+AI240*608667)</f>
        <v/>
      </c>
    </row>
    <row r="241" spans="1:36" x14ac:dyDescent="0.3">
      <c r="A241" s="4" t="str">
        <f>IF('Input data'!A247="","",'Input data'!A247)</f>
        <v/>
      </c>
      <c r="B241" s="4" t="str">
        <f>IF('Input data'!B247="","",'Input data'!B247)</f>
        <v/>
      </c>
      <c r="C241" s="4" t="str">
        <f>IF('Input data'!C247="","",'Input data'!C247)</f>
        <v/>
      </c>
      <c r="D241" s="4" t="str">
        <f>IF('Input data'!D247="","",'Input data'!D247)</f>
        <v/>
      </c>
      <c r="E241" s="4" t="str">
        <f>IF('Input data'!E247="","",'Input data'!E247)</f>
        <v/>
      </c>
      <c r="F241" s="4" t="str">
        <f>IF('Input data'!F247="","",'Input data'!F247)</f>
        <v/>
      </c>
      <c r="G241" s="20" t="str">
        <f>IF('Input data'!G247=0,"",'Input data'!G247)</f>
        <v/>
      </c>
      <c r="H241" s="9" t="str">
        <f>IF('Input data'!H247="","",'Input data'!H247)</f>
        <v/>
      </c>
      <c r="I241" s="6" t="str">
        <f>IF('Used data'!I241="No","",IF('Used data'!L241&lt;10,1.1-'Used data'!L241*0.01,IF('Used data'!L241&lt;120,POWER(1.003,'Used data'!L241)/POWER(1.003,10),1.4)))</f>
        <v/>
      </c>
      <c r="J241" s="6" t="str">
        <f>IF('Used data'!I241="No","",IF('Used data'!M241&gt;9,1.41,IF('Used data'!M241&lt;2,0.96+'Used data'!M241*0.02,POWER(1.05,'Used data'!M241)/POWER(1.05,2))))</f>
        <v/>
      </c>
      <c r="K241" s="6" t="str">
        <f>IF('Used data'!I241="No","",IF('Used data'!M241&gt;9,1.15,IF('Used data'!M241&lt;2,0.98+'Used data'!M241*0.01,POWER(1.02,'Used data'!M241)/POWER(1.02,2))))</f>
        <v/>
      </c>
      <c r="L241" s="6" t="str">
        <f>IF('Used data'!I241="No","",IF('Used data'!N241="Partly",0.9,IF('Used data'!N241="Yes",0.75,1)))</f>
        <v/>
      </c>
      <c r="M241" s="6" t="str">
        <f>IF('Used data'!I241="No","",IF('Used data'!N241="Partly",0.97,IF('Used data'!N241="Yes",0.95,1)))</f>
        <v/>
      </c>
      <c r="N241" s="6" t="str">
        <f>IF('Used data'!I241="No","",IF('Used data'!O241&gt;4.25,1.06,IF('Used data'!O241&lt;3.75,1.84-'Used data'!O241*0.24,0.04+'Used data'!O241*0.24)))</f>
        <v/>
      </c>
      <c r="O241" s="6" t="str">
        <f>IF('Used data'!I241="No","",IF('Used data'!P241&gt;1.99,0.81,IF('Used data'!P241&lt;0.2,1.12,1.05-'Used data'!P241*0.1)))</f>
        <v/>
      </c>
      <c r="P241" s="6" t="str">
        <f>IF('Used data'!I241="No","",IF('Used data'!Q241&gt;3,0.96,IF('Used data'!Q241&lt;2,1.12-0.06*'Used data'!Q241,1.08-0.04*'Used data'!Q241)))</f>
        <v/>
      </c>
      <c r="Q241" s="6" t="str">
        <f>IF('Used data'!I241="No","",IF('Used data'!R241="Yes",0.91,1))</f>
        <v/>
      </c>
      <c r="R241" s="6" t="str">
        <f>IF('Used data'!I241="No","",IF('Used data'!R241="Yes",0.96,1))</f>
        <v/>
      </c>
      <c r="S241" s="6" t="str">
        <f>IF('Used data'!I241="No","",IF('Used data'!R241="Yes",0.82,1))</f>
        <v/>
      </c>
      <c r="T241" s="6" t="str">
        <f>IF('Used data'!I241="No","",IF('Used data'!R241="Yes",0.9,1))</f>
        <v/>
      </c>
      <c r="U241" s="6" t="str">
        <f>IF('Used data'!I241="No","",IF('Used data'!R241="Yes",0.93,1))</f>
        <v/>
      </c>
      <c r="V241" s="6" t="str">
        <f>IF('Used data'!I241="No","",IF('Used data'!S241="Yes",0.85,1))</f>
        <v/>
      </c>
      <c r="W241" s="6" t="str">
        <f>IF('Used data'!I241="No","",IF('Used data'!T241&gt;5,1.4,1+0.08*'Used data'!T241))</f>
        <v/>
      </c>
      <c r="X241" s="6" t="str">
        <f>IF('Used data'!I241="No","",IF('Used data'!U241=80,1,POWER((80-0.0058*('Used data'!U241-80)^2+0.2781*('Used data'!U241-80)-0.2343)/80,1.6)))</f>
        <v/>
      </c>
      <c r="Y241" s="6" t="str">
        <f>IF('Used data'!I241="No","",IF('Used data'!U241=80,1,POWER((80-0.0058*('Used data'!U241-80)^2+0.2781*('Used data'!U241-80)-0.2343)/80,1.5)))</f>
        <v/>
      </c>
      <c r="Z241" s="6" t="str">
        <f>IF('Used data'!I241="No","",IF('Used data'!U241=80,1,POWER((80-0.0058*('Used data'!U241-80)^2+0.2781*('Used data'!U241-80)-0.2343)/80,4.6)))</f>
        <v/>
      </c>
      <c r="AA241" s="6" t="str">
        <f>IF('Used data'!I241="No","",IF('Used data'!U241=80,1,POWER((80-0.0058*('Used data'!U241-80)^2+0.2781*('Used data'!U241-80)-0.2343)/80,3.5)))</f>
        <v/>
      </c>
      <c r="AB241" s="6" t="str">
        <f>IF('Used data'!I241="No","",IF('Used data'!U241=80,1,POWER((80-0.0058*('Used data'!U241-80)^2+0.2781*('Used data'!U241-80)-0.2343)/80,1.4)))</f>
        <v/>
      </c>
      <c r="AC241" s="6"/>
      <c r="AD241" s="7" t="str">
        <f>IF('Used data'!I241="No","",EXP(-10.0958)*POWER(H241,0.8138))</f>
        <v/>
      </c>
      <c r="AE241" s="7" t="str">
        <f>IF('Used data'!I241="No","",EXP(-9.9896)*POWER(H241,0.8381))</f>
        <v/>
      </c>
      <c r="AF241" s="7" t="str">
        <f>IF('Used data'!I241="No","",EXP(-12.5826)*POWER(H241,1.148))</f>
        <v/>
      </c>
      <c r="AG241" s="7" t="str">
        <f>IF('Used data'!I241="No","",EXP(-11.3408)*POWER(H241,0.7373))</f>
        <v/>
      </c>
      <c r="AH241" s="7" t="str">
        <f>IF('Used data'!I241="No","",EXP(-10.8985)*POWER(H241,0.841))</f>
        <v/>
      </c>
      <c r="AI241" s="7" t="str">
        <f>IF('Used data'!I241="No","",EXP(-12.4273)*POWER(H241,1.0197))</f>
        <v/>
      </c>
      <c r="AJ241" s="9" t="str">
        <f>IF('Used data'!I241="No","",SUM(AD241:AE241)*740934+AG241*29492829+AH241*4654307+AI241*608667)</f>
        <v/>
      </c>
    </row>
    <row r="242" spans="1:36" x14ac:dyDescent="0.3">
      <c r="A242" s="4" t="str">
        <f>IF('Input data'!A248="","",'Input data'!A248)</f>
        <v/>
      </c>
      <c r="B242" s="4" t="str">
        <f>IF('Input data'!B248="","",'Input data'!B248)</f>
        <v/>
      </c>
      <c r="C242" s="4" t="str">
        <f>IF('Input data'!C248="","",'Input data'!C248)</f>
        <v/>
      </c>
      <c r="D242" s="4" t="str">
        <f>IF('Input data'!D248="","",'Input data'!D248)</f>
        <v/>
      </c>
      <c r="E242" s="4" t="str">
        <f>IF('Input data'!E248="","",'Input data'!E248)</f>
        <v/>
      </c>
      <c r="F242" s="4" t="str">
        <f>IF('Input data'!F248="","",'Input data'!F248)</f>
        <v/>
      </c>
      <c r="G242" s="20" t="str">
        <f>IF('Input data'!G248=0,"",'Input data'!G248)</f>
        <v/>
      </c>
      <c r="H242" s="9" t="str">
        <f>IF('Input data'!H248="","",'Input data'!H248)</f>
        <v/>
      </c>
      <c r="I242" s="6" t="str">
        <f>IF('Used data'!I242="No","",IF('Used data'!L242&lt;10,1.1-'Used data'!L242*0.01,IF('Used data'!L242&lt;120,POWER(1.003,'Used data'!L242)/POWER(1.003,10),1.4)))</f>
        <v/>
      </c>
      <c r="J242" s="6" t="str">
        <f>IF('Used data'!I242="No","",IF('Used data'!M242&gt;9,1.41,IF('Used data'!M242&lt;2,0.96+'Used data'!M242*0.02,POWER(1.05,'Used data'!M242)/POWER(1.05,2))))</f>
        <v/>
      </c>
      <c r="K242" s="6" t="str">
        <f>IF('Used data'!I242="No","",IF('Used data'!M242&gt;9,1.15,IF('Used data'!M242&lt;2,0.98+'Used data'!M242*0.01,POWER(1.02,'Used data'!M242)/POWER(1.02,2))))</f>
        <v/>
      </c>
      <c r="L242" s="6" t="str">
        <f>IF('Used data'!I242="No","",IF('Used data'!N242="Partly",0.9,IF('Used data'!N242="Yes",0.75,1)))</f>
        <v/>
      </c>
      <c r="M242" s="6" t="str">
        <f>IF('Used data'!I242="No","",IF('Used data'!N242="Partly",0.97,IF('Used data'!N242="Yes",0.95,1)))</f>
        <v/>
      </c>
      <c r="N242" s="6" t="str">
        <f>IF('Used data'!I242="No","",IF('Used data'!O242&gt;4.25,1.06,IF('Used data'!O242&lt;3.75,1.84-'Used data'!O242*0.24,0.04+'Used data'!O242*0.24)))</f>
        <v/>
      </c>
      <c r="O242" s="6" t="str">
        <f>IF('Used data'!I242="No","",IF('Used data'!P242&gt;1.99,0.81,IF('Used data'!P242&lt;0.2,1.12,1.05-'Used data'!P242*0.1)))</f>
        <v/>
      </c>
      <c r="P242" s="6" t="str">
        <f>IF('Used data'!I242="No","",IF('Used data'!Q242&gt;3,0.96,IF('Used data'!Q242&lt;2,1.12-0.06*'Used data'!Q242,1.08-0.04*'Used data'!Q242)))</f>
        <v/>
      </c>
      <c r="Q242" s="6" t="str">
        <f>IF('Used data'!I242="No","",IF('Used data'!R242="Yes",0.91,1))</f>
        <v/>
      </c>
      <c r="R242" s="6" t="str">
        <f>IF('Used data'!I242="No","",IF('Used data'!R242="Yes",0.96,1))</f>
        <v/>
      </c>
      <c r="S242" s="6" t="str">
        <f>IF('Used data'!I242="No","",IF('Used data'!R242="Yes",0.82,1))</f>
        <v/>
      </c>
      <c r="T242" s="6" t="str">
        <f>IF('Used data'!I242="No","",IF('Used data'!R242="Yes",0.9,1))</f>
        <v/>
      </c>
      <c r="U242" s="6" t="str">
        <f>IF('Used data'!I242="No","",IF('Used data'!R242="Yes",0.93,1))</f>
        <v/>
      </c>
      <c r="V242" s="6" t="str">
        <f>IF('Used data'!I242="No","",IF('Used data'!S242="Yes",0.85,1))</f>
        <v/>
      </c>
      <c r="W242" s="6" t="str">
        <f>IF('Used data'!I242="No","",IF('Used data'!T242&gt;5,1.4,1+0.08*'Used data'!T242))</f>
        <v/>
      </c>
      <c r="X242" s="6" t="str">
        <f>IF('Used data'!I242="No","",IF('Used data'!U242=80,1,POWER((80-0.0058*('Used data'!U242-80)^2+0.2781*('Used data'!U242-80)-0.2343)/80,1.6)))</f>
        <v/>
      </c>
      <c r="Y242" s="6" t="str">
        <f>IF('Used data'!I242="No","",IF('Used data'!U242=80,1,POWER((80-0.0058*('Used data'!U242-80)^2+0.2781*('Used data'!U242-80)-0.2343)/80,1.5)))</f>
        <v/>
      </c>
      <c r="Z242" s="6" t="str">
        <f>IF('Used data'!I242="No","",IF('Used data'!U242=80,1,POWER((80-0.0058*('Used data'!U242-80)^2+0.2781*('Used data'!U242-80)-0.2343)/80,4.6)))</f>
        <v/>
      </c>
      <c r="AA242" s="6" t="str">
        <f>IF('Used data'!I242="No","",IF('Used data'!U242=80,1,POWER((80-0.0058*('Used data'!U242-80)^2+0.2781*('Used data'!U242-80)-0.2343)/80,3.5)))</f>
        <v/>
      </c>
      <c r="AB242" s="6" t="str">
        <f>IF('Used data'!I242="No","",IF('Used data'!U242=80,1,POWER((80-0.0058*('Used data'!U242-80)^2+0.2781*('Used data'!U242-80)-0.2343)/80,1.4)))</f>
        <v/>
      </c>
      <c r="AC242" s="6"/>
      <c r="AD242" s="7" t="str">
        <f>IF('Used data'!I242="No","",EXP(-10.0958)*POWER(H242,0.8138))</f>
        <v/>
      </c>
      <c r="AE242" s="7" t="str">
        <f>IF('Used data'!I242="No","",EXP(-9.9896)*POWER(H242,0.8381))</f>
        <v/>
      </c>
      <c r="AF242" s="7" t="str">
        <f>IF('Used data'!I242="No","",EXP(-12.5826)*POWER(H242,1.148))</f>
        <v/>
      </c>
      <c r="AG242" s="7" t="str">
        <f>IF('Used data'!I242="No","",EXP(-11.3408)*POWER(H242,0.7373))</f>
        <v/>
      </c>
      <c r="AH242" s="7" t="str">
        <f>IF('Used data'!I242="No","",EXP(-10.8985)*POWER(H242,0.841))</f>
        <v/>
      </c>
      <c r="AI242" s="7" t="str">
        <f>IF('Used data'!I242="No","",EXP(-12.4273)*POWER(H242,1.0197))</f>
        <v/>
      </c>
      <c r="AJ242" s="9" t="str">
        <f>IF('Used data'!I242="No","",SUM(AD242:AE242)*740934+AG242*29492829+AH242*4654307+AI242*608667)</f>
        <v/>
      </c>
    </row>
    <row r="243" spans="1:36" x14ac:dyDescent="0.3">
      <c r="A243" s="4" t="str">
        <f>IF('Input data'!A249="","",'Input data'!A249)</f>
        <v/>
      </c>
      <c r="B243" s="4" t="str">
        <f>IF('Input data'!B249="","",'Input data'!B249)</f>
        <v/>
      </c>
      <c r="C243" s="4" t="str">
        <f>IF('Input data'!C249="","",'Input data'!C249)</f>
        <v/>
      </c>
      <c r="D243" s="4" t="str">
        <f>IF('Input data'!D249="","",'Input data'!D249)</f>
        <v/>
      </c>
      <c r="E243" s="4" t="str">
        <f>IF('Input data'!E249="","",'Input data'!E249)</f>
        <v/>
      </c>
      <c r="F243" s="4" t="str">
        <f>IF('Input data'!F249="","",'Input data'!F249)</f>
        <v/>
      </c>
      <c r="G243" s="20" t="str">
        <f>IF('Input data'!G249=0,"",'Input data'!G249)</f>
        <v/>
      </c>
      <c r="H243" s="9" t="str">
        <f>IF('Input data'!H249="","",'Input data'!H249)</f>
        <v/>
      </c>
      <c r="I243" s="6" t="str">
        <f>IF('Used data'!I243="No","",IF('Used data'!L243&lt;10,1.1-'Used data'!L243*0.01,IF('Used data'!L243&lt;120,POWER(1.003,'Used data'!L243)/POWER(1.003,10),1.4)))</f>
        <v/>
      </c>
      <c r="J243" s="6" t="str">
        <f>IF('Used data'!I243="No","",IF('Used data'!M243&gt;9,1.41,IF('Used data'!M243&lt;2,0.96+'Used data'!M243*0.02,POWER(1.05,'Used data'!M243)/POWER(1.05,2))))</f>
        <v/>
      </c>
      <c r="K243" s="6" t="str">
        <f>IF('Used data'!I243="No","",IF('Used data'!M243&gt;9,1.15,IF('Used data'!M243&lt;2,0.98+'Used data'!M243*0.01,POWER(1.02,'Used data'!M243)/POWER(1.02,2))))</f>
        <v/>
      </c>
      <c r="L243" s="6" t="str">
        <f>IF('Used data'!I243="No","",IF('Used data'!N243="Partly",0.9,IF('Used data'!N243="Yes",0.75,1)))</f>
        <v/>
      </c>
      <c r="M243" s="6" t="str">
        <f>IF('Used data'!I243="No","",IF('Used data'!N243="Partly",0.97,IF('Used data'!N243="Yes",0.95,1)))</f>
        <v/>
      </c>
      <c r="N243" s="6" t="str">
        <f>IF('Used data'!I243="No","",IF('Used data'!O243&gt;4.25,1.06,IF('Used data'!O243&lt;3.75,1.84-'Used data'!O243*0.24,0.04+'Used data'!O243*0.24)))</f>
        <v/>
      </c>
      <c r="O243" s="6" t="str">
        <f>IF('Used data'!I243="No","",IF('Used data'!P243&gt;1.99,0.81,IF('Used data'!P243&lt;0.2,1.12,1.05-'Used data'!P243*0.1)))</f>
        <v/>
      </c>
      <c r="P243" s="6" t="str">
        <f>IF('Used data'!I243="No","",IF('Used data'!Q243&gt;3,0.96,IF('Used data'!Q243&lt;2,1.12-0.06*'Used data'!Q243,1.08-0.04*'Used data'!Q243)))</f>
        <v/>
      </c>
      <c r="Q243" s="6" t="str">
        <f>IF('Used data'!I243="No","",IF('Used data'!R243="Yes",0.91,1))</f>
        <v/>
      </c>
      <c r="R243" s="6" t="str">
        <f>IF('Used data'!I243="No","",IF('Used data'!R243="Yes",0.96,1))</f>
        <v/>
      </c>
      <c r="S243" s="6" t="str">
        <f>IF('Used data'!I243="No","",IF('Used data'!R243="Yes",0.82,1))</f>
        <v/>
      </c>
      <c r="T243" s="6" t="str">
        <f>IF('Used data'!I243="No","",IF('Used data'!R243="Yes",0.9,1))</f>
        <v/>
      </c>
      <c r="U243" s="6" t="str">
        <f>IF('Used data'!I243="No","",IF('Used data'!R243="Yes",0.93,1))</f>
        <v/>
      </c>
      <c r="V243" s="6" t="str">
        <f>IF('Used data'!I243="No","",IF('Used data'!S243="Yes",0.85,1))</f>
        <v/>
      </c>
      <c r="W243" s="6" t="str">
        <f>IF('Used data'!I243="No","",IF('Used data'!T243&gt;5,1.4,1+0.08*'Used data'!T243))</f>
        <v/>
      </c>
      <c r="X243" s="6" t="str">
        <f>IF('Used data'!I243="No","",IF('Used data'!U243=80,1,POWER((80-0.0058*('Used data'!U243-80)^2+0.2781*('Used data'!U243-80)-0.2343)/80,1.6)))</f>
        <v/>
      </c>
      <c r="Y243" s="6" t="str">
        <f>IF('Used data'!I243="No","",IF('Used data'!U243=80,1,POWER((80-0.0058*('Used data'!U243-80)^2+0.2781*('Used data'!U243-80)-0.2343)/80,1.5)))</f>
        <v/>
      </c>
      <c r="Z243" s="6" t="str">
        <f>IF('Used data'!I243="No","",IF('Used data'!U243=80,1,POWER((80-0.0058*('Used data'!U243-80)^2+0.2781*('Used data'!U243-80)-0.2343)/80,4.6)))</f>
        <v/>
      </c>
      <c r="AA243" s="6" t="str">
        <f>IF('Used data'!I243="No","",IF('Used data'!U243=80,1,POWER((80-0.0058*('Used data'!U243-80)^2+0.2781*('Used data'!U243-80)-0.2343)/80,3.5)))</f>
        <v/>
      </c>
      <c r="AB243" s="6" t="str">
        <f>IF('Used data'!I243="No","",IF('Used data'!U243=80,1,POWER((80-0.0058*('Used data'!U243-80)^2+0.2781*('Used data'!U243-80)-0.2343)/80,1.4)))</f>
        <v/>
      </c>
      <c r="AC243" s="6"/>
      <c r="AD243" s="7" t="str">
        <f>IF('Used data'!I243="No","",EXP(-10.0958)*POWER(H243,0.8138))</f>
        <v/>
      </c>
      <c r="AE243" s="7" t="str">
        <f>IF('Used data'!I243="No","",EXP(-9.9896)*POWER(H243,0.8381))</f>
        <v/>
      </c>
      <c r="AF243" s="7" t="str">
        <f>IF('Used data'!I243="No","",EXP(-12.5826)*POWER(H243,1.148))</f>
        <v/>
      </c>
      <c r="AG243" s="7" t="str">
        <f>IF('Used data'!I243="No","",EXP(-11.3408)*POWER(H243,0.7373))</f>
        <v/>
      </c>
      <c r="AH243" s="7" t="str">
        <f>IF('Used data'!I243="No","",EXP(-10.8985)*POWER(H243,0.841))</f>
        <v/>
      </c>
      <c r="AI243" s="7" t="str">
        <f>IF('Used data'!I243="No","",EXP(-12.4273)*POWER(H243,1.0197))</f>
        <v/>
      </c>
      <c r="AJ243" s="9" t="str">
        <f>IF('Used data'!I243="No","",SUM(AD243:AE243)*740934+AG243*29492829+AH243*4654307+AI243*608667)</f>
        <v/>
      </c>
    </row>
    <row r="244" spans="1:36" x14ac:dyDescent="0.3">
      <c r="A244" s="4" t="str">
        <f>IF('Input data'!A250="","",'Input data'!A250)</f>
        <v/>
      </c>
      <c r="B244" s="4" t="str">
        <f>IF('Input data'!B250="","",'Input data'!B250)</f>
        <v/>
      </c>
      <c r="C244" s="4" t="str">
        <f>IF('Input data'!C250="","",'Input data'!C250)</f>
        <v/>
      </c>
      <c r="D244" s="4" t="str">
        <f>IF('Input data'!D250="","",'Input data'!D250)</f>
        <v/>
      </c>
      <c r="E244" s="4" t="str">
        <f>IF('Input data'!E250="","",'Input data'!E250)</f>
        <v/>
      </c>
      <c r="F244" s="4" t="str">
        <f>IF('Input data'!F250="","",'Input data'!F250)</f>
        <v/>
      </c>
      <c r="G244" s="20" t="str">
        <f>IF('Input data'!G250=0,"",'Input data'!G250)</f>
        <v/>
      </c>
      <c r="H244" s="9" t="str">
        <f>IF('Input data'!H250="","",'Input data'!H250)</f>
        <v/>
      </c>
      <c r="I244" s="6" t="str">
        <f>IF('Used data'!I244="No","",IF('Used data'!L244&lt;10,1.1-'Used data'!L244*0.01,IF('Used data'!L244&lt;120,POWER(1.003,'Used data'!L244)/POWER(1.003,10),1.4)))</f>
        <v/>
      </c>
      <c r="J244" s="6" t="str">
        <f>IF('Used data'!I244="No","",IF('Used data'!M244&gt;9,1.41,IF('Used data'!M244&lt;2,0.96+'Used data'!M244*0.02,POWER(1.05,'Used data'!M244)/POWER(1.05,2))))</f>
        <v/>
      </c>
      <c r="K244" s="6" t="str">
        <f>IF('Used data'!I244="No","",IF('Used data'!M244&gt;9,1.15,IF('Used data'!M244&lt;2,0.98+'Used data'!M244*0.01,POWER(1.02,'Used data'!M244)/POWER(1.02,2))))</f>
        <v/>
      </c>
      <c r="L244" s="6" t="str">
        <f>IF('Used data'!I244="No","",IF('Used data'!N244="Partly",0.9,IF('Used data'!N244="Yes",0.75,1)))</f>
        <v/>
      </c>
      <c r="M244" s="6" t="str">
        <f>IF('Used data'!I244="No","",IF('Used data'!N244="Partly",0.97,IF('Used data'!N244="Yes",0.95,1)))</f>
        <v/>
      </c>
      <c r="N244" s="6" t="str">
        <f>IF('Used data'!I244="No","",IF('Used data'!O244&gt;4.25,1.06,IF('Used data'!O244&lt;3.75,1.84-'Used data'!O244*0.24,0.04+'Used data'!O244*0.24)))</f>
        <v/>
      </c>
      <c r="O244" s="6" t="str">
        <f>IF('Used data'!I244="No","",IF('Used data'!P244&gt;1.99,0.81,IF('Used data'!P244&lt;0.2,1.12,1.05-'Used data'!P244*0.1)))</f>
        <v/>
      </c>
      <c r="P244" s="6" t="str">
        <f>IF('Used data'!I244="No","",IF('Used data'!Q244&gt;3,0.96,IF('Used data'!Q244&lt;2,1.12-0.06*'Used data'!Q244,1.08-0.04*'Used data'!Q244)))</f>
        <v/>
      </c>
      <c r="Q244" s="6" t="str">
        <f>IF('Used data'!I244="No","",IF('Used data'!R244="Yes",0.91,1))</f>
        <v/>
      </c>
      <c r="R244" s="6" t="str">
        <f>IF('Used data'!I244="No","",IF('Used data'!R244="Yes",0.96,1))</f>
        <v/>
      </c>
      <c r="S244" s="6" t="str">
        <f>IF('Used data'!I244="No","",IF('Used data'!R244="Yes",0.82,1))</f>
        <v/>
      </c>
      <c r="T244" s="6" t="str">
        <f>IF('Used data'!I244="No","",IF('Used data'!R244="Yes",0.9,1))</f>
        <v/>
      </c>
      <c r="U244" s="6" t="str">
        <f>IF('Used data'!I244="No","",IF('Used data'!R244="Yes",0.93,1))</f>
        <v/>
      </c>
      <c r="V244" s="6" t="str">
        <f>IF('Used data'!I244="No","",IF('Used data'!S244="Yes",0.85,1))</f>
        <v/>
      </c>
      <c r="W244" s="6" t="str">
        <f>IF('Used data'!I244="No","",IF('Used data'!T244&gt;5,1.4,1+0.08*'Used data'!T244))</f>
        <v/>
      </c>
      <c r="X244" s="6" t="str">
        <f>IF('Used data'!I244="No","",IF('Used data'!U244=80,1,POWER((80-0.0058*('Used data'!U244-80)^2+0.2781*('Used data'!U244-80)-0.2343)/80,1.6)))</f>
        <v/>
      </c>
      <c r="Y244" s="6" t="str">
        <f>IF('Used data'!I244="No","",IF('Used data'!U244=80,1,POWER((80-0.0058*('Used data'!U244-80)^2+0.2781*('Used data'!U244-80)-0.2343)/80,1.5)))</f>
        <v/>
      </c>
      <c r="Z244" s="6" t="str">
        <f>IF('Used data'!I244="No","",IF('Used data'!U244=80,1,POWER((80-0.0058*('Used data'!U244-80)^2+0.2781*('Used data'!U244-80)-0.2343)/80,4.6)))</f>
        <v/>
      </c>
      <c r="AA244" s="6" t="str">
        <f>IF('Used data'!I244="No","",IF('Used data'!U244=80,1,POWER((80-0.0058*('Used data'!U244-80)^2+0.2781*('Used data'!U244-80)-0.2343)/80,3.5)))</f>
        <v/>
      </c>
      <c r="AB244" s="6" t="str">
        <f>IF('Used data'!I244="No","",IF('Used data'!U244=80,1,POWER((80-0.0058*('Used data'!U244-80)^2+0.2781*('Used data'!U244-80)-0.2343)/80,1.4)))</f>
        <v/>
      </c>
      <c r="AC244" s="6"/>
      <c r="AD244" s="7" t="str">
        <f>IF('Used data'!I244="No","",EXP(-10.0958)*POWER(H244,0.8138))</f>
        <v/>
      </c>
      <c r="AE244" s="7" t="str">
        <f>IF('Used data'!I244="No","",EXP(-9.9896)*POWER(H244,0.8381))</f>
        <v/>
      </c>
      <c r="AF244" s="7" t="str">
        <f>IF('Used data'!I244="No","",EXP(-12.5826)*POWER(H244,1.148))</f>
        <v/>
      </c>
      <c r="AG244" s="7" t="str">
        <f>IF('Used data'!I244="No","",EXP(-11.3408)*POWER(H244,0.7373))</f>
        <v/>
      </c>
      <c r="AH244" s="7" t="str">
        <f>IF('Used data'!I244="No","",EXP(-10.8985)*POWER(H244,0.841))</f>
        <v/>
      </c>
      <c r="AI244" s="7" t="str">
        <f>IF('Used data'!I244="No","",EXP(-12.4273)*POWER(H244,1.0197))</f>
        <v/>
      </c>
      <c r="AJ244" s="9" t="str">
        <f>IF('Used data'!I244="No","",SUM(AD244:AE244)*740934+AG244*29492829+AH244*4654307+AI244*608667)</f>
        <v/>
      </c>
    </row>
    <row r="245" spans="1:36" x14ac:dyDescent="0.3">
      <c r="A245" s="4" t="str">
        <f>IF('Input data'!A251="","",'Input data'!A251)</f>
        <v/>
      </c>
      <c r="B245" s="4" t="str">
        <f>IF('Input data'!B251="","",'Input data'!B251)</f>
        <v/>
      </c>
      <c r="C245" s="4" t="str">
        <f>IF('Input data'!C251="","",'Input data'!C251)</f>
        <v/>
      </c>
      <c r="D245" s="4" t="str">
        <f>IF('Input data'!D251="","",'Input data'!D251)</f>
        <v/>
      </c>
      <c r="E245" s="4" t="str">
        <f>IF('Input data'!E251="","",'Input data'!E251)</f>
        <v/>
      </c>
      <c r="F245" s="4" t="str">
        <f>IF('Input data'!F251="","",'Input data'!F251)</f>
        <v/>
      </c>
      <c r="G245" s="20" t="str">
        <f>IF('Input data'!G251=0,"",'Input data'!G251)</f>
        <v/>
      </c>
      <c r="H245" s="9" t="str">
        <f>IF('Input data'!H251="","",'Input data'!H251)</f>
        <v/>
      </c>
      <c r="I245" s="6" t="str">
        <f>IF('Used data'!I245="No","",IF('Used data'!L245&lt;10,1.1-'Used data'!L245*0.01,IF('Used data'!L245&lt;120,POWER(1.003,'Used data'!L245)/POWER(1.003,10),1.4)))</f>
        <v/>
      </c>
      <c r="J245" s="6" t="str">
        <f>IF('Used data'!I245="No","",IF('Used data'!M245&gt;9,1.41,IF('Used data'!M245&lt;2,0.96+'Used data'!M245*0.02,POWER(1.05,'Used data'!M245)/POWER(1.05,2))))</f>
        <v/>
      </c>
      <c r="K245" s="6" t="str">
        <f>IF('Used data'!I245="No","",IF('Used data'!M245&gt;9,1.15,IF('Used data'!M245&lt;2,0.98+'Used data'!M245*0.01,POWER(1.02,'Used data'!M245)/POWER(1.02,2))))</f>
        <v/>
      </c>
      <c r="L245" s="6" t="str">
        <f>IF('Used data'!I245="No","",IF('Used data'!N245="Partly",0.9,IF('Used data'!N245="Yes",0.75,1)))</f>
        <v/>
      </c>
      <c r="M245" s="6" t="str">
        <f>IF('Used data'!I245="No","",IF('Used data'!N245="Partly",0.97,IF('Used data'!N245="Yes",0.95,1)))</f>
        <v/>
      </c>
      <c r="N245" s="6" t="str">
        <f>IF('Used data'!I245="No","",IF('Used data'!O245&gt;4.25,1.06,IF('Used data'!O245&lt;3.75,1.84-'Used data'!O245*0.24,0.04+'Used data'!O245*0.24)))</f>
        <v/>
      </c>
      <c r="O245" s="6" t="str">
        <f>IF('Used data'!I245="No","",IF('Used data'!P245&gt;1.99,0.81,IF('Used data'!P245&lt;0.2,1.12,1.05-'Used data'!P245*0.1)))</f>
        <v/>
      </c>
      <c r="P245" s="6" t="str">
        <f>IF('Used data'!I245="No","",IF('Used data'!Q245&gt;3,0.96,IF('Used data'!Q245&lt;2,1.12-0.06*'Used data'!Q245,1.08-0.04*'Used data'!Q245)))</f>
        <v/>
      </c>
      <c r="Q245" s="6" t="str">
        <f>IF('Used data'!I245="No","",IF('Used data'!R245="Yes",0.91,1))</f>
        <v/>
      </c>
      <c r="R245" s="6" t="str">
        <f>IF('Used data'!I245="No","",IF('Used data'!R245="Yes",0.96,1))</f>
        <v/>
      </c>
      <c r="S245" s="6" t="str">
        <f>IF('Used data'!I245="No","",IF('Used data'!R245="Yes",0.82,1))</f>
        <v/>
      </c>
      <c r="T245" s="6" t="str">
        <f>IF('Used data'!I245="No","",IF('Used data'!R245="Yes",0.9,1))</f>
        <v/>
      </c>
      <c r="U245" s="6" t="str">
        <f>IF('Used data'!I245="No","",IF('Used data'!R245="Yes",0.93,1))</f>
        <v/>
      </c>
      <c r="V245" s="6" t="str">
        <f>IF('Used data'!I245="No","",IF('Used data'!S245="Yes",0.85,1))</f>
        <v/>
      </c>
      <c r="W245" s="6" t="str">
        <f>IF('Used data'!I245="No","",IF('Used data'!T245&gt;5,1.4,1+0.08*'Used data'!T245))</f>
        <v/>
      </c>
      <c r="X245" s="6" t="str">
        <f>IF('Used data'!I245="No","",IF('Used data'!U245=80,1,POWER((80-0.0058*('Used data'!U245-80)^2+0.2781*('Used data'!U245-80)-0.2343)/80,1.6)))</f>
        <v/>
      </c>
      <c r="Y245" s="6" t="str">
        <f>IF('Used data'!I245="No","",IF('Used data'!U245=80,1,POWER((80-0.0058*('Used data'!U245-80)^2+0.2781*('Used data'!U245-80)-0.2343)/80,1.5)))</f>
        <v/>
      </c>
      <c r="Z245" s="6" t="str">
        <f>IF('Used data'!I245="No","",IF('Used data'!U245=80,1,POWER((80-0.0058*('Used data'!U245-80)^2+0.2781*('Used data'!U245-80)-0.2343)/80,4.6)))</f>
        <v/>
      </c>
      <c r="AA245" s="6" t="str">
        <f>IF('Used data'!I245="No","",IF('Used data'!U245=80,1,POWER((80-0.0058*('Used data'!U245-80)^2+0.2781*('Used data'!U245-80)-0.2343)/80,3.5)))</f>
        <v/>
      </c>
      <c r="AB245" s="6" t="str">
        <f>IF('Used data'!I245="No","",IF('Used data'!U245=80,1,POWER((80-0.0058*('Used data'!U245-80)^2+0.2781*('Used data'!U245-80)-0.2343)/80,1.4)))</f>
        <v/>
      </c>
      <c r="AC245" s="6"/>
      <c r="AD245" s="7" t="str">
        <f>IF('Used data'!I245="No","",EXP(-10.0958)*POWER(H245,0.8138))</f>
        <v/>
      </c>
      <c r="AE245" s="7" t="str">
        <f>IF('Used data'!I245="No","",EXP(-9.9896)*POWER(H245,0.8381))</f>
        <v/>
      </c>
      <c r="AF245" s="7" t="str">
        <f>IF('Used data'!I245="No","",EXP(-12.5826)*POWER(H245,1.148))</f>
        <v/>
      </c>
      <c r="AG245" s="7" t="str">
        <f>IF('Used data'!I245="No","",EXP(-11.3408)*POWER(H245,0.7373))</f>
        <v/>
      </c>
      <c r="AH245" s="7" t="str">
        <f>IF('Used data'!I245="No","",EXP(-10.8985)*POWER(H245,0.841))</f>
        <v/>
      </c>
      <c r="AI245" s="7" t="str">
        <f>IF('Used data'!I245="No","",EXP(-12.4273)*POWER(H245,1.0197))</f>
        <v/>
      </c>
      <c r="AJ245" s="9" t="str">
        <f>IF('Used data'!I245="No","",SUM(AD245:AE245)*740934+AG245*29492829+AH245*4654307+AI245*608667)</f>
        <v/>
      </c>
    </row>
    <row r="246" spans="1:36" x14ac:dyDescent="0.3">
      <c r="A246" s="4" t="str">
        <f>IF('Input data'!A252="","",'Input data'!A252)</f>
        <v/>
      </c>
      <c r="B246" s="4" t="str">
        <f>IF('Input data'!B252="","",'Input data'!B252)</f>
        <v/>
      </c>
      <c r="C246" s="4" t="str">
        <f>IF('Input data'!C252="","",'Input data'!C252)</f>
        <v/>
      </c>
      <c r="D246" s="4" t="str">
        <f>IF('Input data'!D252="","",'Input data'!D252)</f>
        <v/>
      </c>
      <c r="E246" s="4" t="str">
        <f>IF('Input data'!E252="","",'Input data'!E252)</f>
        <v/>
      </c>
      <c r="F246" s="4" t="str">
        <f>IF('Input data'!F252="","",'Input data'!F252)</f>
        <v/>
      </c>
      <c r="G246" s="20" t="str">
        <f>IF('Input data'!G252=0,"",'Input data'!G252)</f>
        <v/>
      </c>
      <c r="H246" s="9" t="str">
        <f>IF('Input data'!H252="","",'Input data'!H252)</f>
        <v/>
      </c>
      <c r="I246" s="6" t="str">
        <f>IF('Used data'!I246="No","",IF('Used data'!L246&lt;10,1.1-'Used data'!L246*0.01,IF('Used data'!L246&lt;120,POWER(1.003,'Used data'!L246)/POWER(1.003,10),1.4)))</f>
        <v/>
      </c>
      <c r="J246" s="6" t="str">
        <f>IF('Used data'!I246="No","",IF('Used data'!M246&gt;9,1.41,IF('Used data'!M246&lt;2,0.96+'Used data'!M246*0.02,POWER(1.05,'Used data'!M246)/POWER(1.05,2))))</f>
        <v/>
      </c>
      <c r="K246" s="6" t="str">
        <f>IF('Used data'!I246="No","",IF('Used data'!M246&gt;9,1.15,IF('Used data'!M246&lt;2,0.98+'Used data'!M246*0.01,POWER(1.02,'Used data'!M246)/POWER(1.02,2))))</f>
        <v/>
      </c>
      <c r="L246" s="6" t="str">
        <f>IF('Used data'!I246="No","",IF('Used data'!N246="Partly",0.9,IF('Used data'!N246="Yes",0.75,1)))</f>
        <v/>
      </c>
      <c r="M246" s="6" t="str">
        <f>IF('Used data'!I246="No","",IF('Used data'!N246="Partly",0.97,IF('Used data'!N246="Yes",0.95,1)))</f>
        <v/>
      </c>
      <c r="N246" s="6" t="str">
        <f>IF('Used data'!I246="No","",IF('Used data'!O246&gt;4.25,1.06,IF('Used data'!O246&lt;3.75,1.84-'Used data'!O246*0.24,0.04+'Used data'!O246*0.24)))</f>
        <v/>
      </c>
      <c r="O246" s="6" t="str">
        <f>IF('Used data'!I246="No","",IF('Used data'!P246&gt;1.99,0.81,IF('Used data'!P246&lt;0.2,1.12,1.05-'Used data'!P246*0.1)))</f>
        <v/>
      </c>
      <c r="P246" s="6" t="str">
        <f>IF('Used data'!I246="No","",IF('Used data'!Q246&gt;3,0.96,IF('Used data'!Q246&lt;2,1.12-0.06*'Used data'!Q246,1.08-0.04*'Used data'!Q246)))</f>
        <v/>
      </c>
      <c r="Q246" s="6" t="str">
        <f>IF('Used data'!I246="No","",IF('Used data'!R246="Yes",0.91,1))</f>
        <v/>
      </c>
      <c r="R246" s="6" t="str">
        <f>IF('Used data'!I246="No","",IF('Used data'!R246="Yes",0.96,1))</f>
        <v/>
      </c>
      <c r="S246" s="6" t="str">
        <f>IF('Used data'!I246="No","",IF('Used data'!R246="Yes",0.82,1))</f>
        <v/>
      </c>
      <c r="T246" s="6" t="str">
        <f>IF('Used data'!I246="No","",IF('Used data'!R246="Yes",0.9,1))</f>
        <v/>
      </c>
      <c r="U246" s="6" t="str">
        <f>IF('Used data'!I246="No","",IF('Used data'!R246="Yes",0.93,1))</f>
        <v/>
      </c>
      <c r="V246" s="6" t="str">
        <f>IF('Used data'!I246="No","",IF('Used data'!S246="Yes",0.85,1))</f>
        <v/>
      </c>
      <c r="W246" s="6" t="str">
        <f>IF('Used data'!I246="No","",IF('Used data'!T246&gt;5,1.4,1+0.08*'Used data'!T246))</f>
        <v/>
      </c>
      <c r="X246" s="6" t="str">
        <f>IF('Used data'!I246="No","",IF('Used data'!U246=80,1,POWER((80-0.0058*('Used data'!U246-80)^2+0.2781*('Used data'!U246-80)-0.2343)/80,1.6)))</f>
        <v/>
      </c>
      <c r="Y246" s="6" t="str">
        <f>IF('Used data'!I246="No","",IF('Used data'!U246=80,1,POWER((80-0.0058*('Used data'!U246-80)^2+0.2781*('Used data'!U246-80)-0.2343)/80,1.5)))</f>
        <v/>
      </c>
      <c r="Z246" s="6" t="str">
        <f>IF('Used data'!I246="No","",IF('Used data'!U246=80,1,POWER((80-0.0058*('Used data'!U246-80)^2+0.2781*('Used data'!U246-80)-0.2343)/80,4.6)))</f>
        <v/>
      </c>
      <c r="AA246" s="6" t="str">
        <f>IF('Used data'!I246="No","",IF('Used data'!U246=80,1,POWER((80-0.0058*('Used data'!U246-80)^2+0.2781*('Used data'!U246-80)-0.2343)/80,3.5)))</f>
        <v/>
      </c>
      <c r="AB246" s="6" t="str">
        <f>IF('Used data'!I246="No","",IF('Used data'!U246=80,1,POWER((80-0.0058*('Used data'!U246-80)^2+0.2781*('Used data'!U246-80)-0.2343)/80,1.4)))</f>
        <v/>
      </c>
      <c r="AC246" s="6"/>
      <c r="AD246" s="7" t="str">
        <f>IF('Used data'!I246="No","",EXP(-10.0958)*POWER(H246,0.8138))</f>
        <v/>
      </c>
      <c r="AE246" s="7" t="str">
        <f>IF('Used data'!I246="No","",EXP(-9.9896)*POWER(H246,0.8381))</f>
        <v/>
      </c>
      <c r="AF246" s="7" t="str">
        <f>IF('Used data'!I246="No","",EXP(-12.5826)*POWER(H246,1.148))</f>
        <v/>
      </c>
      <c r="AG246" s="7" t="str">
        <f>IF('Used data'!I246="No","",EXP(-11.3408)*POWER(H246,0.7373))</f>
        <v/>
      </c>
      <c r="AH246" s="7" t="str">
        <f>IF('Used data'!I246="No","",EXP(-10.8985)*POWER(H246,0.841))</f>
        <v/>
      </c>
      <c r="AI246" s="7" t="str">
        <f>IF('Used data'!I246="No","",EXP(-12.4273)*POWER(H246,1.0197))</f>
        <v/>
      </c>
      <c r="AJ246" s="9" t="str">
        <f>IF('Used data'!I246="No","",SUM(AD246:AE246)*740934+AG246*29492829+AH246*4654307+AI246*608667)</f>
        <v/>
      </c>
    </row>
    <row r="247" spans="1:36" x14ac:dyDescent="0.3">
      <c r="A247" s="4" t="str">
        <f>IF('Input data'!A253="","",'Input data'!A253)</f>
        <v/>
      </c>
      <c r="B247" s="4" t="str">
        <f>IF('Input data'!B253="","",'Input data'!B253)</f>
        <v/>
      </c>
      <c r="C247" s="4" t="str">
        <f>IF('Input data'!C253="","",'Input data'!C253)</f>
        <v/>
      </c>
      <c r="D247" s="4" t="str">
        <f>IF('Input data'!D253="","",'Input data'!D253)</f>
        <v/>
      </c>
      <c r="E247" s="4" t="str">
        <f>IF('Input data'!E253="","",'Input data'!E253)</f>
        <v/>
      </c>
      <c r="F247" s="4" t="str">
        <f>IF('Input data'!F253="","",'Input data'!F253)</f>
        <v/>
      </c>
      <c r="G247" s="20" t="str">
        <f>IF('Input data'!G253=0,"",'Input data'!G253)</f>
        <v/>
      </c>
      <c r="H247" s="9" t="str">
        <f>IF('Input data'!H253="","",'Input data'!H253)</f>
        <v/>
      </c>
      <c r="I247" s="6" t="str">
        <f>IF('Used data'!I247="No","",IF('Used data'!L247&lt;10,1.1-'Used data'!L247*0.01,IF('Used data'!L247&lt;120,POWER(1.003,'Used data'!L247)/POWER(1.003,10),1.4)))</f>
        <v/>
      </c>
      <c r="J247" s="6" t="str">
        <f>IF('Used data'!I247="No","",IF('Used data'!M247&gt;9,1.41,IF('Used data'!M247&lt;2,0.96+'Used data'!M247*0.02,POWER(1.05,'Used data'!M247)/POWER(1.05,2))))</f>
        <v/>
      </c>
      <c r="K247" s="6" t="str">
        <f>IF('Used data'!I247="No","",IF('Used data'!M247&gt;9,1.15,IF('Used data'!M247&lt;2,0.98+'Used data'!M247*0.01,POWER(1.02,'Used data'!M247)/POWER(1.02,2))))</f>
        <v/>
      </c>
      <c r="L247" s="6" t="str">
        <f>IF('Used data'!I247="No","",IF('Used data'!N247="Partly",0.9,IF('Used data'!N247="Yes",0.75,1)))</f>
        <v/>
      </c>
      <c r="M247" s="6" t="str">
        <f>IF('Used data'!I247="No","",IF('Used data'!N247="Partly",0.97,IF('Used data'!N247="Yes",0.95,1)))</f>
        <v/>
      </c>
      <c r="N247" s="6" t="str">
        <f>IF('Used data'!I247="No","",IF('Used data'!O247&gt;4.25,1.06,IF('Used data'!O247&lt;3.75,1.84-'Used data'!O247*0.24,0.04+'Used data'!O247*0.24)))</f>
        <v/>
      </c>
      <c r="O247" s="6" t="str">
        <f>IF('Used data'!I247="No","",IF('Used data'!P247&gt;1.99,0.81,IF('Used data'!P247&lt;0.2,1.12,1.05-'Used data'!P247*0.1)))</f>
        <v/>
      </c>
      <c r="P247" s="6" t="str">
        <f>IF('Used data'!I247="No","",IF('Used data'!Q247&gt;3,0.96,IF('Used data'!Q247&lt;2,1.12-0.06*'Used data'!Q247,1.08-0.04*'Used data'!Q247)))</f>
        <v/>
      </c>
      <c r="Q247" s="6" t="str">
        <f>IF('Used data'!I247="No","",IF('Used data'!R247="Yes",0.91,1))</f>
        <v/>
      </c>
      <c r="R247" s="6" t="str">
        <f>IF('Used data'!I247="No","",IF('Used data'!R247="Yes",0.96,1))</f>
        <v/>
      </c>
      <c r="S247" s="6" t="str">
        <f>IF('Used data'!I247="No","",IF('Used data'!R247="Yes",0.82,1))</f>
        <v/>
      </c>
      <c r="T247" s="6" t="str">
        <f>IF('Used data'!I247="No","",IF('Used data'!R247="Yes",0.9,1))</f>
        <v/>
      </c>
      <c r="U247" s="6" t="str">
        <f>IF('Used data'!I247="No","",IF('Used data'!R247="Yes",0.93,1))</f>
        <v/>
      </c>
      <c r="V247" s="6" t="str">
        <f>IF('Used data'!I247="No","",IF('Used data'!S247="Yes",0.85,1))</f>
        <v/>
      </c>
      <c r="W247" s="6" t="str">
        <f>IF('Used data'!I247="No","",IF('Used data'!T247&gt;5,1.4,1+0.08*'Used data'!T247))</f>
        <v/>
      </c>
      <c r="X247" s="6" t="str">
        <f>IF('Used data'!I247="No","",IF('Used data'!U247=80,1,POWER((80-0.0058*('Used data'!U247-80)^2+0.2781*('Used data'!U247-80)-0.2343)/80,1.6)))</f>
        <v/>
      </c>
      <c r="Y247" s="6" t="str">
        <f>IF('Used data'!I247="No","",IF('Used data'!U247=80,1,POWER((80-0.0058*('Used data'!U247-80)^2+0.2781*('Used data'!U247-80)-0.2343)/80,1.5)))</f>
        <v/>
      </c>
      <c r="Z247" s="6" t="str">
        <f>IF('Used data'!I247="No","",IF('Used data'!U247=80,1,POWER((80-0.0058*('Used data'!U247-80)^2+0.2781*('Used data'!U247-80)-0.2343)/80,4.6)))</f>
        <v/>
      </c>
      <c r="AA247" s="6" t="str">
        <f>IF('Used data'!I247="No","",IF('Used data'!U247=80,1,POWER((80-0.0058*('Used data'!U247-80)^2+0.2781*('Used data'!U247-80)-0.2343)/80,3.5)))</f>
        <v/>
      </c>
      <c r="AB247" s="6" t="str">
        <f>IF('Used data'!I247="No","",IF('Used data'!U247=80,1,POWER((80-0.0058*('Used data'!U247-80)^2+0.2781*('Used data'!U247-80)-0.2343)/80,1.4)))</f>
        <v/>
      </c>
      <c r="AC247" s="6"/>
      <c r="AD247" s="7" t="str">
        <f>IF('Used data'!I247="No","",EXP(-10.0958)*POWER(H247,0.8138))</f>
        <v/>
      </c>
      <c r="AE247" s="7" t="str">
        <f>IF('Used data'!I247="No","",EXP(-9.9896)*POWER(H247,0.8381))</f>
        <v/>
      </c>
      <c r="AF247" s="7" t="str">
        <f>IF('Used data'!I247="No","",EXP(-12.5826)*POWER(H247,1.148))</f>
        <v/>
      </c>
      <c r="AG247" s="7" t="str">
        <f>IF('Used data'!I247="No","",EXP(-11.3408)*POWER(H247,0.7373))</f>
        <v/>
      </c>
      <c r="AH247" s="7" t="str">
        <f>IF('Used data'!I247="No","",EXP(-10.8985)*POWER(H247,0.841))</f>
        <v/>
      </c>
      <c r="AI247" s="7" t="str">
        <f>IF('Used data'!I247="No","",EXP(-12.4273)*POWER(H247,1.0197))</f>
        <v/>
      </c>
      <c r="AJ247" s="9" t="str">
        <f>IF('Used data'!I247="No","",SUM(AD247:AE247)*740934+AG247*29492829+AH247*4654307+AI247*608667)</f>
        <v/>
      </c>
    </row>
    <row r="248" spans="1:36" x14ac:dyDescent="0.3">
      <c r="A248" s="4" t="str">
        <f>IF('Input data'!A254="","",'Input data'!A254)</f>
        <v/>
      </c>
      <c r="B248" s="4" t="str">
        <f>IF('Input data'!B254="","",'Input data'!B254)</f>
        <v/>
      </c>
      <c r="C248" s="4" t="str">
        <f>IF('Input data'!C254="","",'Input data'!C254)</f>
        <v/>
      </c>
      <c r="D248" s="4" t="str">
        <f>IF('Input data'!D254="","",'Input data'!D254)</f>
        <v/>
      </c>
      <c r="E248" s="4" t="str">
        <f>IF('Input data'!E254="","",'Input data'!E254)</f>
        <v/>
      </c>
      <c r="F248" s="4" t="str">
        <f>IF('Input data'!F254="","",'Input data'!F254)</f>
        <v/>
      </c>
      <c r="G248" s="20" t="str">
        <f>IF('Input data'!G254=0,"",'Input data'!G254)</f>
        <v/>
      </c>
      <c r="H248" s="9" t="str">
        <f>IF('Input data'!H254="","",'Input data'!H254)</f>
        <v/>
      </c>
      <c r="I248" s="6" t="str">
        <f>IF('Used data'!I248="No","",IF('Used data'!L248&lt;10,1.1-'Used data'!L248*0.01,IF('Used data'!L248&lt;120,POWER(1.003,'Used data'!L248)/POWER(1.003,10),1.4)))</f>
        <v/>
      </c>
      <c r="J248" s="6" t="str">
        <f>IF('Used data'!I248="No","",IF('Used data'!M248&gt;9,1.41,IF('Used data'!M248&lt;2,0.96+'Used data'!M248*0.02,POWER(1.05,'Used data'!M248)/POWER(1.05,2))))</f>
        <v/>
      </c>
      <c r="K248" s="6" t="str">
        <f>IF('Used data'!I248="No","",IF('Used data'!M248&gt;9,1.15,IF('Used data'!M248&lt;2,0.98+'Used data'!M248*0.01,POWER(1.02,'Used data'!M248)/POWER(1.02,2))))</f>
        <v/>
      </c>
      <c r="L248" s="6" t="str">
        <f>IF('Used data'!I248="No","",IF('Used data'!N248="Partly",0.9,IF('Used data'!N248="Yes",0.75,1)))</f>
        <v/>
      </c>
      <c r="M248" s="6" t="str">
        <f>IF('Used data'!I248="No","",IF('Used data'!N248="Partly",0.97,IF('Used data'!N248="Yes",0.95,1)))</f>
        <v/>
      </c>
      <c r="N248" s="6" t="str">
        <f>IF('Used data'!I248="No","",IF('Used data'!O248&gt;4.25,1.06,IF('Used data'!O248&lt;3.75,1.84-'Used data'!O248*0.24,0.04+'Used data'!O248*0.24)))</f>
        <v/>
      </c>
      <c r="O248" s="6" t="str">
        <f>IF('Used data'!I248="No","",IF('Used data'!P248&gt;1.99,0.81,IF('Used data'!P248&lt;0.2,1.12,1.05-'Used data'!P248*0.1)))</f>
        <v/>
      </c>
      <c r="P248" s="6" t="str">
        <f>IF('Used data'!I248="No","",IF('Used data'!Q248&gt;3,0.96,IF('Used data'!Q248&lt;2,1.12-0.06*'Used data'!Q248,1.08-0.04*'Used data'!Q248)))</f>
        <v/>
      </c>
      <c r="Q248" s="6" t="str">
        <f>IF('Used data'!I248="No","",IF('Used data'!R248="Yes",0.91,1))</f>
        <v/>
      </c>
      <c r="R248" s="6" t="str">
        <f>IF('Used data'!I248="No","",IF('Used data'!R248="Yes",0.96,1))</f>
        <v/>
      </c>
      <c r="S248" s="6" t="str">
        <f>IF('Used data'!I248="No","",IF('Used data'!R248="Yes",0.82,1))</f>
        <v/>
      </c>
      <c r="T248" s="6" t="str">
        <f>IF('Used data'!I248="No","",IF('Used data'!R248="Yes",0.9,1))</f>
        <v/>
      </c>
      <c r="U248" s="6" t="str">
        <f>IF('Used data'!I248="No","",IF('Used data'!R248="Yes",0.93,1))</f>
        <v/>
      </c>
      <c r="V248" s="6" t="str">
        <f>IF('Used data'!I248="No","",IF('Used data'!S248="Yes",0.85,1))</f>
        <v/>
      </c>
      <c r="W248" s="6" t="str">
        <f>IF('Used data'!I248="No","",IF('Used data'!T248&gt;5,1.4,1+0.08*'Used data'!T248))</f>
        <v/>
      </c>
      <c r="X248" s="6" t="str">
        <f>IF('Used data'!I248="No","",IF('Used data'!U248=80,1,POWER((80-0.0058*('Used data'!U248-80)^2+0.2781*('Used data'!U248-80)-0.2343)/80,1.6)))</f>
        <v/>
      </c>
      <c r="Y248" s="6" t="str">
        <f>IF('Used data'!I248="No","",IF('Used data'!U248=80,1,POWER((80-0.0058*('Used data'!U248-80)^2+0.2781*('Used data'!U248-80)-0.2343)/80,1.5)))</f>
        <v/>
      </c>
      <c r="Z248" s="6" t="str">
        <f>IF('Used data'!I248="No","",IF('Used data'!U248=80,1,POWER((80-0.0058*('Used data'!U248-80)^2+0.2781*('Used data'!U248-80)-0.2343)/80,4.6)))</f>
        <v/>
      </c>
      <c r="AA248" s="6" t="str">
        <f>IF('Used data'!I248="No","",IF('Used data'!U248=80,1,POWER((80-0.0058*('Used data'!U248-80)^2+0.2781*('Used data'!U248-80)-0.2343)/80,3.5)))</f>
        <v/>
      </c>
      <c r="AB248" s="6" t="str">
        <f>IF('Used data'!I248="No","",IF('Used data'!U248=80,1,POWER((80-0.0058*('Used data'!U248-80)^2+0.2781*('Used data'!U248-80)-0.2343)/80,1.4)))</f>
        <v/>
      </c>
      <c r="AC248" s="6"/>
      <c r="AD248" s="7" t="str">
        <f>IF('Used data'!I248="No","",EXP(-10.0958)*POWER(H248,0.8138))</f>
        <v/>
      </c>
      <c r="AE248" s="7" t="str">
        <f>IF('Used data'!I248="No","",EXP(-9.9896)*POWER(H248,0.8381))</f>
        <v/>
      </c>
      <c r="AF248" s="7" t="str">
        <f>IF('Used data'!I248="No","",EXP(-12.5826)*POWER(H248,1.148))</f>
        <v/>
      </c>
      <c r="AG248" s="7" t="str">
        <f>IF('Used data'!I248="No","",EXP(-11.3408)*POWER(H248,0.7373))</f>
        <v/>
      </c>
      <c r="AH248" s="7" t="str">
        <f>IF('Used data'!I248="No","",EXP(-10.8985)*POWER(H248,0.841))</f>
        <v/>
      </c>
      <c r="AI248" s="7" t="str">
        <f>IF('Used data'!I248="No","",EXP(-12.4273)*POWER(H248,1.0197))</f>
        <v/>
      </c>
      <c r="AJ248" s="9" t="str">
        <f>IF('Used data'!I248="No","",SUM(AD248:AE248)*740934+AG248*29492829+AH248*4654307+AI248*608667)</f>
        <v/>
      </c>
    </row>
    <row r="249" spans="1:36" x14ac:dyDescent="0.3">
      <c r="A249" s="4" t="str">
        <f>IF('Input data'!A255="","",'Input data'!A255)</f>
        <v/>
      </c>
      <c r="B249" s="4" t="str">
        <f>IF('Input data'!B255="","",'Input data'!B255)</f>
        <v/>
      </c>
      <c r="C249" s="4" t="str">
        <f>IF('Input data'!C255="","",'Input data'!C255)</f>
        <v/>
      </c>
      <c r="D249" s="4" t="str">
        <f>IF('Input data'!D255="","",'Input data'!D255)</f>
        <v/>
      </c>
      <c r="E249" s="4" t="str">
        <f>IF('Input data'!E255="","",'Input data'!E255)</f>
        <v/>
      </c>
      <c r="F249" s="4" t="str">
        <f>IF('Input data'!F255="","",'Input data'!F255)</f>
        <v/>
      </c>
      <c r="G249" s="20" t="str">
        <f>IF('Input data'!G255=0,"",'Input data'!G255)</f>
        <v/>
      </c>
      <c r="H249" s="9" t="str">
        <f>IF('Input data'!H255="","",'Input data'!H255)</f>
        <v/>
      </c>
      <c r="I249" s="6" t="str">
        <f>IF('Used data'!I249="No","",IF('Used data'!L249&lt;10,1.1-'Used data'!L249*0.01,IF('Used data'!L249&lt;120,POWER(1.003,'Used data'!L249)/POWER(1.003,10),1.4)))</f>
        <v/>
      </c>
      <c r="J249" s="6" t="str">
        <f>IF('Used data'!I249="No","",IF('Used data'!M249&gt;9,1.41,IF('Used data'!M249&lt;2,0.96+'Used data'!M249*0.02,POWER(1.05,'Used data'!M249)/POWER(1.05,2))))</f>
        <v/>
      </c>
      <c r="K249" s="6" t="str">
        <f>IF('Used data'!I249="No","",IF('Used data'!M249&gt;9,1.15,IF('Used data'!M249&lt;2,0.98+'Used data'!M249*0.01,POWER(1.02,'Used data'!M249)/POWER(1.02,2))))</f>
        <v/>
      </c>
      <c r="L249" s="6" t="str">
        <f>IF('Used data'!I249="No","",IF('Used data'!N249="Partly",0.9,IF('Used data'!N249="Yes",0.75,1)))</f>
        <v/>
      </c>
      <c r="M249" s="6" t="str">
        <f>IF('Used data'!I249="No","",IF('Used data'!N249="Partly",0.97,IF('Used data'!N249="Yes",0.95,1)))</f>
        <v/>
      </c>
      <c r="N249" s="6" t="str">
        <f>IF('Used data'!I249="No","",IF('Used data'!O249&gt;4.25,1.06,IF('Used data'!O249&lt;3.75,1.84-'Used data'!O249*0.24,0.04+'Used data'!O249*0.24)))</f>
        <v/>
      </c>
      <c r="O249" s="6" t="str">
        <f>IF('Used data'!I249="No","",IF('Used data'!P249&gt;1.99,0.81,IF('Used data'!P249&lt;0.2,1.12,1.05-'Used data'!P249*0.1)))</f>
        <v/>
      </c>
      <c r="P249" s="6" t="str">
        <f>IF('Used data'!I249="No","",IF('Used data'!Q249&gt;3,0.96,IF('Used data'!Q249&lt;2,1.12-0.06*'Used data'!Q249,1.08-0.04*'Used data'!Q249)))</f>
        <v/>
      </c>
      <c r="Q249" s="6" t="str">
        <f>IF('Used data'!I249="No","",IF('Used data'!R249="Yes",0.91,1))</f>
        <v/>
      </c>
      <c r="R249" s="6" t="str">
        <f>IF('Used data'!I249="No","",IF('Used data'!R249="Yes",0.96,1))</f>
        <v/>
      </c>
      <c r="S249" s="6" t="str">
        <f>IF('Used data'!I249="No","",IF('Used data'!R249="Yes",0.82,1))</f>
        <v/>
      </c>
      <c r="T249" s="6" t="str">
        <f>IF('Used data'!I249="No","",IF('Used data'!R249="Yes",0.9,1))</f>
        <v/>
      </c>
      <c r="U249" s="6" t="str">
        <f>IF('Used data'!I249="No","",IF('Used data'!R249="Yes",0.93,1))</f>
        <v/>
      </c>
      <c r="V249" s="6" t="str">
        <f>IF('Used data'!I249="No","",IF('Used data'!S249="Yes",0.85,1))</f>
        <v/>
      </c>
      <c r="W249" s="6" t="str">
        <f>IF('Used data'!I249="No","",IF('Used data'!T249&gt;5,1.4,1+0.08*'Used data'!T249))</f>
        <v/>
      </c>
      <c r="X249" s="6" t="str">
        <f>IF('Used data'!I249="No","",IF('Used data'!U249=80,1,POWER((80-0.0058*('Used data'!U249-80)^2+0.2781*('Used data'!U249-80)-0.2343)/80,1.6)))</f>
        <v/>
      </c>
      <c r="Y249" s="6" t="str">
        <f>IF('Used data'!I249="No","",IF('Used data'!U249=80,1,POWER((80-0.0058*('Used data'!U249-80)^2+0.2781*('Used data'!U249-80)-0.2343)/80,1.5)))</f>
        <v/>
      </c>
      <c r="Z249" s="6" t="str">
        <f>IF('Used data'!I249="No","",IF('Used data'!U249=80,1,POWER((80-0.0058*('Used data'!U249-80)^2+0.2781*('Used data'!U249-80)-0.2343)/80,4.6)))</f>
        <v/>
      </c>
      <c r="AA249" s="6" t="str">
        <f>IF('Used data'!I249="No","",IF('Used data'!U249=80,1,POWER((80-0.0058*('Used data'!U249-80)^2+0.2781*('Used data'!U249-80)-0.2343)/80,3.5)))</f>
        <v/>
      </c>
      <c r="AB249" s="6" t="str">
        <f>IF('Used data'!I249="No","",IF('Used data'!U249=80,1,POWER((80-0.0058*('Used data'!U249-80)^2+0.2781*('Used data'!U249-80)-0.2343)/80,1.4)))</f>
        <v/>
      </c>
      <c r="AC249" s="6"/>
      <c r="AD249" s="7" t="str">
        <f>IF('Used data'!I249="No","",EXP(-10.0958)*POWER(H249,0.8138))</f>
        <v/>
      </c>
      <c r="AE249" s="7" t="str">
        <f>IF('Used data'!I249="No","",EXP(-9.9896)*POWER(H249,0.8381))</f>
        <v/>
      </c>
      <c r="AF249" s="7" t="str">
        <f>IF('Used data'!I249="No","",EXP(-12.5826)*POWER(H249,1.148))</f>
        <v/>
      </c>
      <c r="AG249" s="7" t="str">
        <f>IF('Used data'!I249="No","",EXP(-11.3408)*POWER(H249,0.7373))</f>
        <v/>
      </c>
      <c r="AH249" s="7" t="str">
        <f>IF('Used data'!I249="No","",EXP(-10.8985)*POWER(H249,0.841))</f>
        <v/>
      </c>
      <c r="AI249" s="7" t="str">
        <f>IF('Used data'!I249="No","",EXP(-12.4273)*POWER(H249,1.0197))</f>
        <v/>
      </c>
      <c r="AJ249" s="9" t="str">
        <f>IF('Used data'!I249="No","",SUM(AD249:AE249)*740934+AG249*29492829+AH249*4654307+AI249*608667)</f>
        <v/>
      </c>
    </row>
    <row r="250" spans="1:36" x14ac:dyDescent="0.3">
      <c r="A250" s="4" t="str">
        <f>IF('Input data'!A256="","",'Input data'!A256)</f>
        <v/>
      </c>
      <c r="B250" s="4" t="str">
        <f>IF('Input data'!B256="","",'Input data'!B256)</f>
        <v/>
      </c>
      <c r="C250" s="4" t="str">
        <f>IF('Input data'!C256="","",'Input data'!C256)</f>
        <v/>
      </c>
      <c r="D250" s="4" t="str">
        <f>IF('Input data'!D256="","",'Input data'!D256)</f>
        <v/>
      </c>
      <c r="E250" s="4" t="str">
        <f>IF('Input data'!E256="","",'Input data'!E256)</f>
        <v/>
      </c>
      <c r="F250" s="4" t="str">
        <f>IF('Input data'!F256="","",'Input data'!F256)</f>
        <v/>
      </c>
      <c r="G250" s="20" t="str">
        <f>IF('Input data'!G256=0,"",'Input data'!G256)</f>
        <v/>
      </c>
      <c r="H250" s="9" t="str">
        <f>IF('Input data'!H256="","",'Input data'!H256)</f>
        <v/>
      </c>
      <c r="I250" s="6" t="str">
        <f>IF('Used data'!I250="No","",IF('Used data'!L250&lt;10,1.1-'Used data'!L250*0.01,IF('Used data'!L250&lt;120,POWER(1.003,'Used data'!L250)/POWER(1.003,10),1.4)))</f>
        <v/>
      </c>
      <c r="J250" s="6" t="str">
        <f>IF('Used data'!I250="No","",IF('Used data'!M250&gt;9,1.41,IF('Used data'!M250&lt;2,0.96+'Used data'!M250*0.02,POWER(1.05,'Used data'!M250)/POWER(1.05,2))))</f>
        <v/>
      </c>
      <c r="K250" s="6" t="str">
        <f>IF('Used data'!I250="No","",IF('Used data'!M250&gt;9,1.15,IF('Used data'!M250&lt;2,0.98+'Used data'!M250*0.01,POWER(1.02,'Used data'!M250)/POWER(1.02,2))))</f>
        <v/>
      </c>
      <c r="L250" s="6" t="str">
        <f>IF('Used data'!I250="No","",IF('Used data'!N250="Partly",0.9,IF('Used data'!N250="Yes",0.75,1)))</f>
        <v/>
      </c>
      <c r="M250" s="6" t="str">
        <f>IF('Used data'!I250="No","",IF('Used data'!N250="Partly",0.97,IF('Used data'!N250="Yes",0.95,1)))</f>
        <v/>
      </c>
      <c r="N250" s="6" t="str">
        <f>IF('Used data'!I250="No","",IF('Used data'!O250&gt;4.25,1.06,IF('Used data'!O250&lt;3.75,1.84-'Used data'!O250*0.24,0.04+'Used data'!O250*0.24)))</f>
        <v/>
      </c>
      <c r="O250" s="6" t="str">
        <f>IF('Used data'!I250="No","",IF('Used data'!P250&gt;1.99,0.81,IF('Used data'!P250&lt;0.2,1.12,1.05-'Used data'!P250*0.1)))</f>
        <v/>
      </c>
      <c r="P250" s="6" t="str">
        <f>IF('Used data'!I250="No","",IF('Used data'!Q250&gt;3,0.96,IF('Used data'!Q250&lt;2,1.12-0.06*'Used data'!Q250,1.08-0.04*'Used data'!Q250)))</f>
        <v/>
      </c>
      <c r="Q250" s="6" t="str">
        <f>IF('Used data'!I250="No","",IF('Used data'!R250="Yes",0.91,1))</f>
        <v/>
      </c>
      <c r="R250" s="6" t="str">
        <f>IF('Used data'!I250="No","",IF('Used data'!R250="Yes",0.96,1))</f>
        <v/>
      </c>
      <c r="S250" s="6" t="str">
        <f>IF('Used data'!I250="No","",IF('Used data'!R250="Yes",0.82,1))</f>
        <v/>
      </c>
      <c r="T250" s="6" t="str">
        <f>IF('Used data'!I250="No","",IF('Used data'!R250="Yes",0.9,1))</f>
        <v/>
      </c>
      <c r="U250" s="6" t="str">
        <f>IF('Used data'!I250="No","",IF('Used data'!R250="Yes",0.93,1))</f>
        <v/>
      </c>
      <c r="V250" s="6" t="str">
        <f>IF('Used data'!I250="No","",IF('Used data'!S250="Yes",0.85,1))</f>
        <v/>
      </c>
      <c r="W250" s="6" t="str">
        <f>IF('Used data'!I250="No","",IF('Used data'!T250&gt;5,1.4,1+0.08*'Used data'!T250))</f>
        <v/>
      </c>
      <c r="X250" s="6" t="str">
        <f>IF('Used data'!I250="No","",IF('Used data'!U250=80,1,POWER((80-0.0058*('Used data'!U250-80)^2+0.2781*('Used data'!U250-80)-0.2343)/80,1.6)))</f>
        <v/>
      </c>
      <c r="Y250" s="6" t="str">
        <f>IF('Used data'!I250="No","",IF('Used data'!U250=80,1,POWER((80-0.0058*('Used data'!U250-80)^2+0.2781*('Used data'!U250-80)-0.2343)/80,1.5)))</f>
        <v/>
      </c>
      <c r="Z250" s="6" t="str">
        <f>IF('Used data'!I250="No","",IF('Used data'!U250=80,1,POWER((80-0.0058*('Used data'!U250-80)^2+0.2781*('Used data'!U250-80)-0.2343)/80,4.6)))</f>
        <v/>
      </c>
      <c r="AA250" s="6" t="str">
        <f>IF('Used data'!I250="No","",IF('Used data'!U250=80,1,POWER((80-0.0058*('Used data'!U250-80)^2+0.2781*('Used data'!U250-80)-0.2343)/80,3.5)))</f>
        <v/>
      </c>
      <c r="AB250" s="6" t="str">
        <f>IF('Used data'!I250="No","",IF('Used data'!U250=80,1,POWER((80-0.0058*('Used data'!U250-80)^2+0.2781*('Used data'!U250-80)-0.2343)/80,1.4)))</f>
        <v/>
      </c>
      <c r="AC250" s="6"/>
      <c r="AD250" s="7" t="str">
        <f>IF('Used data'!I250="No","",EXP(-10.0958)*POWER(H250,0.8138))</f>
        <v/>
      </c>
      <c r="AE250" s="7" t="str">
        <f>IF('Used data'!I250="No","",EXP(-9.9896)*POWER(H250,0.8381))</f>
        <v/>
      </c>
      <c r="AF250" s="7" t="str">
        <f>IF('Used data'!I250="No","",EXP(-12.5826)*POWER(H250,1.148))</f>
        <v/>
      </c>
      <c r="AG250" s="7" t="str">
        <f>IF('Used data'!I250="No","",EXP(-11.3408)*POWER(H250,0.7373))</f>
        <v/>
      </c>
      <c r="AH250" s="7" t="str">
        <f>IF('Used data'!I250="No","",EXP(-10.8985)*POWER(H250,0.841))</f>
        <v/>
      </c>
      <c r="AI250" s="7" t="str">
        <f>IF('Used data'!I250="No","",EXP(-12.4273)*POWER(H250,1.0197))</f>
        <v/>
      </c>
      <c r="AJ250" s="9" t="str">
        <f>IF('Used data'!I250="No","",SUM(AD250:AE250)*740934+AG250*29492829+AH250*4654307+AI250*608667)</f>
        <v/>
      </c>
    </row>
    <row r="251" spans="1:36" x14ac:dyDescent="0.3">
      <c r="A251" s="4" t="str">
        <f>IF('Input data'!A257="","",'Input data'!A257)</f>
        <v/>
      </c>
      <c r="B251" s="4" t="str">
        <f>IF('Input data'!B257="","",'Input data'!B257)</f>
        <v/>
      </c>
      <c r="C251" s="4" t="str">
        <f>IF('Input data'!C257="","",'Input data'!C257)</f>
        <v/>
      </c>
      <c r="D251" s="4" t="str">
        <f>IF('Input data'!D257="","",'Input data'!D257)</f>
        <v/>
      </c>
      <c r="E251" s="4" t="str">
        <f>IF('Input data'!E257="","",'Input data'!E257)</f>
        <v/>
      </c>
      <c r="F251" s="4" t="str">
        <f>IF('Input data'!F257="","",'Input data'!F257)</f>
        <v/>
      </c>
      <c r="G251" s="20" t="str">
        <f>IF('Input data'!G257=0,"",'Input data'!G257)</f>
        <v/>
      </c>
      <c r="H251" s="9" t="str">
        <f>IF('Input data'!H257="","",'Input data'!H257)</f>
        <v/>
      </c>
      <c r="I251" s="6" t="str">
        <f>IF('Used data'!I251="No","",IF('Used data'!L251&lt;10,1.1-'Used data'!L251*0.01,IF('Used data'!L251&lt;120,POWER(1.003,'Used data'!L251)/POWER(1.003,10),1.4)))</f>
        <v/>
      </c>
      <c r="J251" s="6" t="str">
        <f>IF('Used data'!I251="No","",IF('Used data'!M251&gt;9,1.41,IF('Used data'!M251&lt;2,0.96+'Used data'!M251*0.02,POWER(1.05,'Used data'!M251)/POWER(1.05,2))))</f>
        <v/>
      </c>
      <c r="K251" s="6" t="str">
        <f>IF('Used data'!I251="No","",IF('Used data'!M251&gt;9,1.15,IF('Used data'!M251&lt;2,0.98+'Used data'!M251*0.01,POWER(1.02,'Used data'!M251)/POWER(1.02,2))))</f>
        <v/>
      </c>
      <c r="L251" s="6" t="str">
        <f>IF('Used data'!I251="No","",IF('Used data'!N251="Partly",0.9,IF('Used data'!N251="Yes",0.75,1)))</f>
        <v/>
      </c>
      <c r="M251" s="6" t="str">
        <f>IF('Used data'!I251="No","",IF('Used data'!N251="Partly",0.97,IF('Used data'!N251="Yes",0.95,1)))</f>
        <v/>
      </c>
      <c r="N251" s="6" t="str">
        <f>IF('Used data'!I251="No","",IF('Used data'!O251&gt;4.25,1.06,IF('Used data'!O251&lt;3.75,1.84-'Used data'!O251*0.24,0.04+'Used data'!O251*0.24)))</f>
        <v/>
      </c>
      <c r="O251" s="6" t="str">
        <f>IF('Used data'!I251="No","",IF('Used data'!P251&gt;1.99,0.81,IF('Used data'!P251&lt;0.2,1.12,1.05-'Used data'!P251*0.1)))</f>
        <v/>
      </c>
      <c r="P251" s="6" t="str">
        <f>IF('Used data'!I251="No","",IF('Used data'!Q251&gt;3,0.96,IF('Used data'!Q251&lt;2,1.12-0.06*'Used data'!Q251,1.08-0.04*'Used data'!Q251)))</f>
        <v/>
      </c>
      <c r="Q251" s="6" t="str">
        <f>IF('Used data'!I251="No","",IF('Used data'!R251="Yes",0.91,1))</f>
        <v/>
      </c>
      <c r="R251" s="6" t="str">
        <f>IF('Used data'!I251="No","",IF('Used data'!R251="Yes",0.96,1))</f>
        <v/>
      </c>
      <c r="S251" s="6" t="str">
        <f>IF('Used data'!I251="No","",IF('Used data'!R251="Yes",0.82,1))</f>
        <v/>
      </c>
      <c r="T251" s="6" t="str">
        <f>IF('Used data'!I251="No","",IF('Used data'!R251="Yes",0.9,1))</f>
        <v/>
      </c>
      <c r="U251" s="6" t="str">
        <f>IF('Used data'!I251="No","",IF('Used data'!R251="Yes",0.93,1))</f>
        <v/>
      </c>
      <c r="V251" s="6" t="str">
        <f>IF('Used data'!I251="No","",IF('Used data'!S251="Yes",0.85,1))</f>
        <v/>
      </c>
      <c r="W251" s="6" t="str">
        <f>IF('Used data'!I251="No","",IF('Used data'!T251&gt;5,1.4,1+0.08*'Used data'!T251))</f>
        <v/>
      </c>
      <c r="X251" s="6" t="str">
        <f>IF('Used data'!I251="No","",IF('Used data'!U251=80,1,POWER((80-0.0058*('Used data'!U251-80)^2+0.2781*('Used data'!U251-80)-0.2343)/80,1.6)))</f>
        <v/>
      </c>
      <c r="Y251" s="6" t="str">
        <f>IF('Used data'!I251="No","",IF('Used data'!U251=80,1,POWER((80-0.0058*('Used data'!U251-80)^2+0.2781*('Used data'!U251-80)-0.2343)/80,1.5)))</f>
        <v/>
      </c>
      <c r="Z251" s="6" t="str">
        <f>IF('Used data'!I251="No","",IF('Used data'!U251=80,1,POWER((80-0.0058*('Used data'!U251-80)^2+0.2781*('Used data'!U251-80)-0.2343)/80,4.6)))</f>
        <v/>
      </c>
      <c r="AA251" s="6" t="str">
        <f>IF('Used data'!I251="No","",IF('Used data'!U251=80,1,POWER((80-0.0058*('Used data'!U251-80)^2+0.2781*('Used data'!U251-80)-0.2343)/80,3.5)))</f>
        <v/>
      </c>
      <c r="AB251" s="6" t="str">
        <f>IF('Used data'!I251="No","",IF('Used data'!U251=80,1,POWER((80-0.0058*('Used data'!U251-80)^2+0.2781*('Used data'!U251-80)-0.2343)/80,1.4)))</f>
        <v/>
      </c>
      <c r="AC251" s="6"/>
      <c r="AD251" s="7" t="str">
        <f>IF('Used data'!I251="No","",EXP(-10.0958)*POWER(H251,0.8138))</f>
        <v/>
      </c>
      <c r="AE251" s="7" t="str">
        <f>IF('Used data'!I251="No","",EXP(-9.9896)*POWER(H251,0.8381))</f>
        <v/>
      </c>
      <c r="AF251" s="7" t="str">
        <f>IF('Used data'!I251="No","",EXP(-12.5826)*POWER(H251,1.148))</f>
        <v/>
      </c>
      <c r="AG251" s="7" t="str">
        <f>IF('Used data'!I251="No","",EXP(-11.3408)*POWER(H251,0.7373))</f>
        <v/>
      </c>
      <c r="AH251" s="7" t="str">
        <f>IF('Used data'!I251="No","",EXP(-10.8985)*POWER(H251,0.841))</f>
        <v/>
      </c>
      <c r="AI251" s="7" t="str">
        <f>IF('Used data'!I251="No","",EXP(-12.4273)*POWER(H251,1.0197))</f>
        <v/>
      </c>
      <c r="AJ251" s="9" t="str">
        <f>IF('Used data'!I251="No","",SUM(AD251:AE251)*740934+AG251*29492829+AH251*4654307+AI251*608667)</f>
        <v/>
      </c>
    </row>
    <row r="252" spans="1:36" x14ac:dyDescent="0.3">
      <c r="A252" s="4" t="str">
        <f>IF('Input data'!A258="","",'Input data'!A258)</f>
        <v/>
      </c>
      <c r="B252" s="4" t="str">
        <f>IF('Input data'!B258="","",'Input data'!B258)</f>
        <v/>
      </c>
      <c r="C252" s="4" t="str">
        <f>IF('Input data'!C258="","",'Input data'!C258)</f>
        <v/>
      </c>
      <c r="D252" s="4" t="str">
        <f>IF('Input data'!D258="","",'Input data'!D258)</f>
        <v/>
      </c>
      <c r="E252" s="4" t="str">
        <f>IF('Input data'!E258="","",'Input data'!E258)</f>
        <v/>
      </c>
      <c r="F252" s="4" t="str">
        <f>IF('Input data'!F258="","",'Input data'!F258)</f>
        <v/>
      </c>
      <c r="G252" s="20" t="str">
        <f>IF('Input data'!G258=0,"",'Input data'!G258)</f>
        <v/>
      </c>
      <c r="H252" s="9" t="str">
        <f>IF('Input data'!H258="","",'Input data'!H258)</f>
        <v/>
      </c>
      <c r="I252" s="6" t="str">
        <f>IF('Used data'!I252="No","",IF('Used data'!L252&lt;10,1.1-'Used data'!L252*0.01,IF('Used data'!L252&lt;120,POWER(1.003,'Used data'!L252)/POWER(1.003,10),1.4)))</f>
        <v/>
      </c>
      <c r="J252" s="6" t="str">
        <f>IF('Used data'!I252="No","",IF('Used data'!M252&gt;9,1.41,IF('Used data'!M252&lt;2,0.96+'Used data'!M252*0.02,POWER(1.05,'Used data'!M252)/POWER(1.05,2))))</f>
        <v/>
      </c>
      <c r="K252" s="6" t="str">
        <f>IF('Used data'!I252="No","",IF('Used data'!M252&gt;9,1.15,IF('Used data'!M252&lt;2,0.98+'Used data'!M252*0.01,POWER(1.02,'Used data'!M252)/POWER(1.02,2))))</f>
        <v/>
      </c>
      <c r="L252" s="6" t="str">
        <f>IF('Used data'!I252="No","",IF('Used data'!N252="Partly",0.9,IF('Used data'!N252="Yes",0.75,1)))</f>
        <v/>
      </c>
      <c r="M252" s="6" t="str">
        <f>IF('Used data'!I252="No","",IF('Used data'!N252="Partly",0.97,IF('Used data'!N252="Yes",0.95,1)))</f>
        <v/>
      </c>
      <c r="N252" s="6" t="str">
        <f>IF('Used data'!I252="No","",IF('Used data'!O252&gt;4.25,1.06,IF('Used data'!O252&lt;3.75,1.84-'Used data'!O252*0.24,0.04+'Used data'!O252*0.24)))</f>
        <v/>
      </c>
      <c r="O252" s="6" t="str">
        <f>IF('Used data'!I252="No","",IF('Used data'!P252&gt;1.99,0.81,IF('Used data'!P252&lt;0.2,1.12,1.05-'Used data'!P252*0.1)))</f>
        <v/>
      </c>
      <c r="P252" s="6" t="str">
        <f>IF('Used data'!I252="No","",IF('Used data'!Q252&gt;3,0.96,IF('Used data'!Q252&lt;2,1.12-0.06*'Used data'!Q252,1.08-0.04*'Used data'!Q252)))</f>
        <v/>
      </c>
      <c r="Q252" s="6" t="str">
        <f>IF('Used data'!I252="No","",IF('Used data'!R252="Yes",0.91,1))</f>
        <v/>
      </c>
      <c r="R252" s="6" t="str">
        <f>IF('Used data'!I252="No","",IF('Used data'!R252="Yes",0.96,1))</f>
        <v/>
      </c>
      <c r="S252" s="6" t="str">
        <f>IF('Used data'!I252="No","",IF('Used data'!R252="Yes",0.82,1))</f>
        <v/>
      </c>
      <c r="T252" s="6" t="str">
        <f>IF('Used data'!I252="No","",IF('Used data'!R252="Yes",0.9,1))</f>
        <v/>
      </c>
      <c r="U252" s="6" t="str">
        <f>IF('Used data'!I252="No","",IF('Used data'!R252="Yes",0.93,1))</f>
        <v/>
      </c>
      <c r="V252" s="6" t="str">
        <f>IF('Used data'!I252="No","",IF('Used data'!S252="Yes",0.85,1))</f>
        <v/>
      </c>
      <c r="W252" s="6" t="str">
        <f>IF('Used data'!I252="No","",IF('Used data'!T252&gt;5,1.4,1+0.08*'Used data'!T252))</f>
        <v/>
      </c>
      <c r="X252" s="6" t="str">
        <f>IF('Used data'!I252="No","",IF('Used data'!U252=80,1,POWER((80-0.0058*('Used data'!U252-80)^2+0.2781*('Used data'!U252-80)-0.2343)/80,1.6)))</f>
        <v/>
      </c>
      <c r="Y252" s="6" t="str">
        <f>IF('Used data'!I252="No","",IF('Used data'!U252=80,1,POWER((80-0.0058*('Used data'!U252-80)^2+0.2781*('Used data'!U252-80)-0.2343)/80,1.5)))</f>
        <v/>
      </c>
      <c r="Z252" s="6" t="str">
        <f>IF('Used data'!I252="No","",IF('Used data'!U252=80,1,POWER((80-0.0058*('Used data'!U252-80)^2+0.2781*('Used data'!U252-80)-0.2343)/80,4.6)))</f>
        <v/>
      </c>
      <c r="AA252" s="6" t="str">
        <f>IF('Used data'!I252="No","",IF('Used data'!U252=80,1,POWER((80-0.0058*('Used data'!U252-80)^2+0.2781*('Used data'!U252-80)-0.2343)/80,3.5)))</f>
        <v/>
      </c>
      <c r="AB252" s="6" t="str">
        <f>IF('Used data'!I252="No","",IF('Used data'!U252=80,1,POWER((80-0.0058*('Used data'!U252-80)^2+0.2781*('Used data'!U252-80)-0.2343)/80,1.4)))</f>
        <v/>
      </c>
      <c r="AC252" s="6"/>
      <c r="AD252" s="7" t="str">
        <f>IF('Used data'!I252="No","",EXP(-10.0958)*POWER(H252,0.8138))</f>
        <v/>
      </c>
      <c r="AE252" s="7" t="str">
        <f>IF('Used data'!I252="No","",EXP(-9.9896)*POWER(H252,0.8381))</f>
        <v/>
      </c>
      <c r="AF252" s="7" t="str">
        <f>IF('Used data'!I252="No","",EXP(-12.5826)*POWER(H252,1.148))</f>
        <v/>
      </c>
      <c r="AG252" s="7" t="str">
        <f>IF('Used data'!I252="No","",EXP(-11.3408)*POWER(H252,0.7373))</f>
        <v/>
      </c>
      <c r="AH252" s="7" t="str">
        <f>IF('Used data'!I252="No","",EXP(-10.8985)*POWER(H252,0.841))</f>
        <v/>
      </c>
      <c r="AI252" s="7" t="str">
        <f>IF('Used data'!I252="No","",EXP(-12.4273)*POWER(H252,1.0197))</f>
        <v/>
      </c>
      <c r="AJ252" s="9" t="str">
        <f>IF('Used data'!I252="No","",SUM(AD252:AE252)*740934+AG252*29492829+AH252*4654307+AI252*608667)</f>
        <v/>
      </c>
    </row>
    <row r="253" spans="1:36" x14ac:dyDescent="0.3">
      <c r="A253" s="4" t="str">
        <f>IF('Input data'!A259="","",'Input data'!A259)</f>
        <v/>
      </c>
      <c r="B253" s="4" t="str">
        <f>IF('Input data'!B259="","",'Input data'!B259)</f>
        <v/>
      </c>
      <c r="C253" s="4" t="str">
        <f>IF('Input data'!C259="","",'Input data'!C259)</f>
        <v/>
      </c>
      <c r="D253" s="4" t="str">
        <f>IF('Input data'!D259="","",'Input data'!D259)</f>
        <v/>
      </c>
      <c r="E253" s="4" t="str">
        <f>IF('Input data'!E259="","",'Input data'!E259)</f>
        <v/>
      </c>
      <c r="F253" s="4" t="str">
        <f>IF('Input data'!F259="","",'Input data'!F259)</f>
        <v/>
      </c>
      <c r="G253" s="20" t="str">
        <f>IF('Input data'!G259=0,"",'Input data'!G259)</f>
        <v/>
      </c>
      <c r="H253" s="9" t="str">
        <f>IF('Input data'!H259="","",'Input data'!H259)</f>
        <v/>
      </c>
      <c r="I253" s="6" t="str">
        <f>IF('Used data'!I253="No","",IF('Used data'!L253&lt;10,1.1-'Used data'!L253*0.01,IF('Used data'!L253&lt;120,POWER(1.003,'Used data'!L253)/POWER(1.003,10),1.4)))</f>
        <v/>
      </c>
      <c r="J253" s="6" t="str">
        <f>IF('Used data'!I253="No","",IF('Used data'!M253&gt;9,1.41,IF('Used data'!M253&lt;2,0.96+'Used data'!M253*0.02,POWER(1.05,'Used data'!M253)/POWER(1.05,2))))</f>
        <v/>
      </c>
      <c r="K253" s="6" t="str">
        <f>IF('Used data'!I253="No","",IF('Used data'!M253&gt;9,1.15,IF('Used data'!M253&lt;2,0.98+'Used data'!M253*0.01,POWER(1.02,'Used data'!M253)/POWER(1.02,2))))</f>
        <v/>
      </c>
      <c r="L253" s="6" t="str">
        <f>IF('Used data'!I253="No","",IF('Used data'!N253="Partly",0.9,IF('Used data'!N253="Yes",0.75,1)))</f>
        <v/>
      </c>
      <c r="M253" s="6" t="str">
        <f>IF('Used data'!I253="No","",IF('Used data'!N253="Partly",0.97,IF('Used data'!N253="Yes",0.95,1)))</f>
        <v/>
      </c>
      <c r="N253" s="6" t="str">
        <f>IF('Used data'!I253="No","",IF('Used data'!O253&gt;4.25,1.06,IF('Used data'!O253&lt;3.75,1.84-'Used data'!O253*0.24,0.04+'Used data'!O253*0.24)))</f>
        <v/>
      </c>
      <c r="O253" s="6" t="str">
        <f>IF('Used data'!I253="No","",IF('Used data'!P253&gt;1.99,0.81,IF('Used data'!P253&lt;0.2,1.12,1.05-'Used data'!P253*0.1)))</f>
        <v/>
      </c>
      <c r="P253" s="6" t="str">
        <f>IF('Used data'!I253="No","",IF('Used data'!Q253&gt;3,0.96,IF('Used data'!Q253&lt;2,1.12-0.06*'Used data'!Q253,1.08-0.04*'Used data'!Q253)))</f>
        <v/>
      </c>
      <c r="Q253" s="6" t="str">
        <f>IF('Used data'!I253="No","",IF('Used data'!R253="Yes",0.91,1))</f>
        <v/>
      </c>
      <c r="R253" s="6" t="str">
        <f>IF('Used data'!I253="No","",IF('Used data'!R253="Yes",0.96,1))</f>
        <v/>
      </c>
      <c r="S253" s="6" t="str">
        <f>IF('Used data'!I253="No","",IF('Used data'!R253="Yes",0.82,1))</f>
        <v/>
      </c>
      <c r="T253" s="6" t="str">
        <f>IF('Used data'!I253="No","",IF('Used data'!R253="Yes",0.9,1))</f>
        <v/>
      </c>
      <c r="U253" s="6" t="str">
        <f>IF('Used data'!I253="No","",IF('Used data'!R253="Yes",0.93,1))</f>
        <v/>
      </c>
      <c r="V253" s="6" t="str">
        <f>IF('Used data'!I253="No","",IF('Used data'!S253="Yes",0.85,1))</f>
        <v/>
      </c>
      <c r="W253" s="6" t="str">
        <f>IF('Used data'!I253="No","",IF('Used data'!T253&gt;5,1.4,1+0.08*'Used data'!T253))</f>
        <v/>
      </c>
      <c r="X253" s="6" t="str">
        <f>IF('Used data'!I253="No","",IF('Used data'!U253=80,1,POWER((80-0.0058*('Used data'!U253-80)^2+0.2781*('Used data'!U253-80)-0.2343)/80,1.6)))</f>
        <v/>
      </c>
      <c r="Y253" s="6" t="str">
        <f>IF('Used data'!I253="No","",IF('Used data'!U253=80,1,POWER((80-0.0058*('Used data'!U253-80)^2+0.2781*('Used data'!U253-80)-0.2343)/80,1.5)))</f>
        <v/>
      </c>
      <c r="Z253" s="6" t="str">
        <f>IF('Used data'!I253="No","",IF('Used data'!U253=80,1,POWER((80-0.0058*('Used data'!U253-80)^2+0.2781*('Used data'!U253-80)-0.2343)/80,4.6)))</f>
        <v/>
      </c>
      <c r="AA253" s="6" t="str">
        <f>IF('Used data'!I253="No","",IF('Used data'!U253=80,1,POWER((80-0.0058*('Used data'!U253-80)^2+0.2781*('Used data'!U253-80)-0.2343)/80,3.5)))</f>
        <v/>
      </c>
      <c r="AB253" s="6" t="str">
        <f>IF('Used data'!I253="No","",IF('Used data'!U253=80,1,POWER((80-0.0058*('Used data'!U253-80)^2+0.2781*('Used data'!U253-80)-0.2343)/80,1.4)))</f>
        <v/>
      </c>
      <c r="AC253" s="6"/>
      <c r="AD253" s="7" t="str">
        <f>IF('Used data'!I253="No","",EXP(-10.0958)*POWER(H253,0.8138))</f>
        <v/>
      </c>
      <c r="AE253" s="7" t="str">
        <f>IF('Used data'!I253="No","",EXP(-9.9896)*POWER(H253,0.8381))</f>
        <v/>
      </c>
      <c r="AF253" s="7" t="str">
        <f>IF('Used data'!I253="No","",EXP(-12.5826)*POWER(H253,1.148))</f>
        <v/>
      </c>
      <c r="AG253" s="7" t="str">
        <f>IF('Used data'!I253="No","",EXP(-11.3408)*POWER(H253,0.7373))</f>
        <v/>
      </c>
      <c r="AH253" s="7" t="str">
        <f>IF('Used data'!I253="No","",EXP(-10.8985)*POWER(H253,0.841))</f>
        <v/>
      </c>
      <c r="AI253" s="7" t="str">
        <f>IF('Used data'!I253="No","",EXP(-12.4273)*POWER(H253,1.0197))</f>
        <v/>
      </c>
      <c r="AJ253" s="9" t="str">
        <f>IF('Used data'!I253="No","",SUM(AD253:AE253)*740934+AG253*29492829+AH253*4654307+AI253*608667)</f>
        <v/>
      </c>
    </row>
    <row r="254" spans="1:36" x14ac:dyDescent="0.3">
      <c r="A254" s="4" t="str">
        <f>IF('Input data'!A260="","",'Input data'!A260)</f>
        <v/>
      </c>
      <c r="B254" s="4" t="str">
        <f>IF('Input data'!B260="","",'Input data'!B260)</f>
        <v/>
      </c>
      <c r="C254" s="4" t="str">
        <f>IF('Input data'!C260="","",'Input data'!C260)</f>
        <v/>
      </c>
      <c r="D254" s="4" t="str">
        <f>IF('Input data'!D260="","",'Input data'!D260)</f>
        <v/>
      </c>
      <c r="E254" s="4" t="str">
        <f>IF('Input data'!E260="","",'Input data'!E260)</f>
        <v/>
      </c>
      <c r="F254" s="4" t="str">
        <f>IF('Input data'!F260="","",'Input data'!F260)</f>
        <v/>
      </c>
      <c r="G254" s="20" t="str">
        <f>IF('Input data'!G260=0,"",'Input data'!G260)</f>
        <v/>
      </c>
      <c r="H254" s="9" t="str">
        <f>IF('Input data'!H260="","",'Input data'!H260)</f>
        <v/>
      </c>
      <c r="I254" s="6" t="str">
        <f>IF('Used data'!I254="No","",IF('Used data'!L254&lt;10,1.1-'Used data'!L254*0.01,IF('Used data'!L254&lt;120,POWER(1.003,'Used data'!L254)/POWER(1.003,10),1.4)))</f>
        <v/>
      </c>
      <c r="J254" s="6" t="str">
        <f>IF('Used data'!I254="No","",IF('Used data'!M254&gt;9,1.41,IF('Used data'!M254&lt;2,0.96+'Used data'!M254*0.02,POWER(1.05,'Used data'!M254)/POWER(1.05,2))))</f>
        <v/>
      </c>
      <c r="K254" s="6" t="str">
        <f>IF('Used data'!I254="No","",IF('Used data'!M254&gt;9,1.15,IF('Used data'!M254&lt;2,0.98+'Used data'!M254*0.01,POWER(1.02,'Used data'!M254)/POWER(1.02,2))))</f>
        <v/>
      </c>
      <c r="L254" s="6" t="str">
        <f>IF('Used data'!I254="No","",IF('Used data'!N254="Partly",0.9,IF('Used data'!N254="Yes",0.75,1)))</f>
        <v/>
      </c>
      <c r="M254" s="6" t="str">
        <f>IF('Used data'!I254="No","",IF('Used data'!N254="Partly",0.97,IF('Used data'!N254="Yes",0.95,1)))</f>
        <v/>
      </c>
      <c r="N254" s="6" t="str">
        <f>IF('Used data'!I254="No","",IF('Used data'!O254&gt;4.25,1.06,IF('Used data'!O254&lt;3.75,1.84-'Used data'!O254*0.24,0.04+'Used data'!O254*0.24)))</f>
        <v/>
      </c>
      <c r="O254" s="6" t="str">
        <f>IF('Used data'!I254="No","",IF('Used data'!P254&gt;1.99,0.81,IF('Used data'!P254&lt;0.2,1.12,1.05-'Used data'!P254*0.1)))</f>
        <v/>
      </c>
      <c r="P254" s="6" t="str">
        <f>IF('Used data'!I254="No","",IF('Used data'!Q254&gt;3,0.96,IF('Used data'!Q254&lt;2,1.12-0.06*'Used data'!Q254,1.08-0.04*'Used data'!Q254)))</f>
        <v/>
      </c>
      <c r="Q254" s="6" t="str">
        <f>IF('Used data'!I254="No","",IF('Used data'!R254="Yes",0.91,1))</f>
        <v/>
      </c>
      <c r="R254" s="6" t="str">
        <f>IF('Used data'!I254="No","",IF('Used data'!R254="Yes",0.96,1))</f>
        <v/>
      </c>
      <c r="S254" s="6" t="str">
        <f>IF('Used data'!I254="No","",IF('Used data'!R254="Yes",0.82,1))</f>
        <v/>
      </c>
      <c r="T254" s="6" t="str">
        <f>IF('Used data'!I254="No","",IF('Used data'!R254="Yes",0.9,1))</f>
        <v/>
      </c>
      <c r="U254" s="6" t="str">
        <f>IF('Used data'!I254="No","",IF('Used data'!R254="Yes",0.93,1))</f>
        <v/>
      </c>
      <c r="V254" s="6" t="str">
        <f>IF('Used data'!I254="No","",IF('Used data'!S254="Yes",0.85,1))</f>
        <v/>
      </c>
      <c r="W254" s="6" t="str">
        <f>IF('Used data'!I254="No","",IF('Used data'!T254&gt;5,1.4,1+0.08*'Used data'!T254))</f>
        <v/>
      </c>
      <c r="X254" s="6" t="str">
        <f>IF('Used data'!I254="No","",IF('Used data'!U254=80,1,POWER((80-0.0058*('Used data'!U254-80)^2+0.2781*('Used data'!U254-80)-0.2343)/80,1.6)))</f>
        <v/>
      </c>
      <c r="Y254" s="6" t="str">
        <f>IF('Used data'!I254="No","",IF('Used data'!U254=80,1,POWER((80-0.0058*('Used data'!U254-80)^2+0.2781*('Used data'!U254-80)-0.2343)/80,1.5)))</f>
        <v/>
      </c>
      <c r="Z254" s="6" t="str">
        <f>IF('Used data'!I254="No","",IF('Used data'!U254=80,1,POWER((80-0.0058*('Used data'!U254-80)^2+0.2781*('Used data'!U254-80)-0.2343)/80,4.6)))</f>
        <v/>
      </c>
      <c r="AA254" s="6" t="str">
        <f>IF('Used data'!I254="No","",IF('Used data'!U254=80,1,POWER((80-0.0058*('Used data'!U254-80)^2+0.2781*('Used data'!U254-80)-0.2343)/80,3.5)))</f>
        <v/>
      </c>
      <c r="AB254" s="6" t="str">
        <f>IF('Used data'!I254="No","",IF('Used data'!U254=80,1,POWER((80-0.0058*('Used data'!U254-80)^2+0.2781*('Used data'!U254-80)-0.2343)/80,1.4)))</f>
        <v/>
      </c>
      <c r="AC254" s="6"/>
      <c r="AD254" s="7" t="str">
        <f>IF('Used data'!I254="No","",EXP(-10.0958)*POWER(H254,0.8138))</f>
        <v/>
      </c>
      <c r="AE254" s="7" t="str">
        <f>IF('Used data'!I254="No","",EXP(-9.9896)*POWER(H254,0.8381))</f>
        <v/>
      </c>
      <c r="AF254" s="7" t="str">
        <f>IF('Used data'!I254="No","",EXP(-12.5826)*POWER(H254,1.148))</f>
        <v/>
      </c>
      <c r="AG254" s="7" t="str">
        <f>IF('Used data'!I254="No","",EXP(-11.3408)*POWER(H254,0.7373))</f>
        <v/>
      </c>
      <c r="AH254" s="7" t="str">
        <f>IF('Used data'!I254="No","",EXP(-10.8985)*POWER(H254,0.841))</f>
        <v/>
      </c>
      <c r="AI254" s="7" t="str">
        <f>IF('Used data'!I254="No","",EXP(-12.4273)*POWER(H254,1.0197))</f>
        <v/>
      </c>
      <c r="AJ254" s="9" t="str">
        <f>IF('Used data'!I254="No","",SUM(AD254:AE254)*740934+AG254*29492829+AH254*4654307+AI254*608667)</f>
        <v/>
      </c>
    </row>
    <row r="255" spans="1:36" x14ac:dyDescent="0.3">
      <c r="A255" s="4" t="str">
        <f>IF('Input data'!A261="","",'Input data'!A261)</f>
        <v/>
      </c>
      <c r="B255" s="4" t="str">
        <f>IF('Input data'!B261="","",'Input data'!B261)</f>
        <v/>
      </c>
      <c r="C255" s="4" t="str">
        <f>IF('Input data'!C261="","",'Input data'!C261)</f>
        <v/>
      </c>
      <c r="D255" s="4" t="str">
        <f>IF('Input data'!D261="","",'Input data'!D261)</f>
        <v/>
      </c>
      <c r="E255" s="4" t="str">
        <f>IF('Input data'!E261="","",'Input data'!E261)</f>
        <v/>
      </c>
      <c r="F255" s="4" t="str">
        <f>IF('Input data'!F261="","",'Input data'!F261)</f>
        <v/>
      </c>
      <c r="G255" s="20" t="str">
        <f>IF('Input data'!G261=0,"",'Input data'!G261)</f>
        <v/>
      </c>
      <c r="H255" s="9" t="str">
        <f>IF('Input data'!H261="","",'Input data'!H261)</f>
        <v/>
      </c>
      <c r="I255" s="6" t="str">
        <f>IF('Used data'!I255="No","",IF('Used data'!L255&lt;10,1.1-'Used data'!L255*0.01,IF('Used data'!L255&lt;120,POWER(1.003,'Used data'!L255)/POWER(1.003,10),1.4)))</f>
        <v/>
      </c>
      <c r="J255" s="6" t="str">
        <f>IF('Used data'!I255="No","",IF('Used data'!M255&gt;9,1.41,IF('Used data'!M255&lt;2,0.96+'Used data'!M255*0.02,POWER(1.05,'Used data'!M255)/POWER(1.05,2))))</f>
        <v/>
      </c>
      <c r="K255" s="6" t="str">
        <f>IF('Used data'!I255="No","",IF('Used data'!M255&gt;9,1.15,IF('Used data'!M255&lt;2,0.98+'Used data'!M255*0.01,POWER(1.02,'Used data'!M255)/POWER(1.02,2))))</f>
        <v/>
      </c>
      <c r="L255" s="6" t="str">
        <f>IF('Used data'!I255="No","",IF('Used data'!N255="Partly",0.9,IF('Used data'!N255="Yes",0.75,1)))</f>
        <v/>
      </c>
      <c r="M255" s="6" t="str">
        <f>IF('Used data'!I255="No","",IF('Used data'!N255="Partly",0.97,IF('Used data'!N255="Yes",0.95,1)))</f>
        <v/>
      </c>
      <c r="N255" s="6" t="str">
        <f>IF('Used data'!I255="No","",IF('Used data'!O255&gt;4.25,1.06,IF('Used data'!O255&lt;3.75,1.84-'Used data'!O255*0.24,0.04+'Used data'!O255*0.24)))</f>
        <v/>
      </c>
      <c r="O255" s="6" t="str">
        <f>IF('Used data'!I255="No","",IF('Used data'!P255&gt;1.99,0.81,IF('Used data'!P255&lt;0.2,1.12,1.05-'Used data'!P255*0.1)))</f>
        <v/>
      </c>
      <c r="P255" s="6" t="str">
        <f>IF('Used data'!I255="No","",IF('Used data'!Q255&gt;3,0.96,IF('Used data'!Q255&lt;2,1.12-0.06*'Used data'!Q255,1.08-0.04*'Used data'!Q255)))</f>
        <v/>
      </c>
      <c r="Q255" s="6" t="str">
        <f>IF('Used data'!I255="No","",IF('Used data'!R255="Yes",0.91,1))</f>
        <v/>
      </c>
      <c r="R255" s="6" t="str">
        <f>IF('Used data'!I255="No","",IF('Used data'!R255="Yes",0.96,1))</f>
        <v/>
      </c>
      <c r="S255" s="6" t="str">
        <f>IF('Used data'!I255="No","",IF('Used data'!R255="Yes",0.82,1))</f>
        <v/>
      </c>
      <c r="T255" s="6" t="str">
        <f>IF('Used data'!I255="No","",IF('Used data'!R255="Yes",0.9,1))</f>
        <v/>
      </c>
      <c r="U255" s="6" t="str">
        <f>IF('Used data'!I255="No","",IF('Used data'!R255="Yes",0.93,1))</f>
        <v/>
      </c>
      <c r="V255" s="6" t="str">
        <f>IF('Used data'!I255="No","",IF('Used data'!S255="Yes",0.85,1))</f>
        <v/>
      </c>
      <c r="W255" s="6" t="str">
        <f>IF('Used data'!I255="No","",IF('Used data'!T255&gt;5,1.4,1+0.08*'Used data'!T255))</f>
        <v/>
      </c>
      <c r="X255" s="6" t="str">
        <f>IF('Used data'!I255="No","",IF('Used data'!U255=80,1,POWER((80-0.0058*('Used data'!U255-80)^2+0.2781*('Used data'!U255-80)-0.2343)/80,1.6)))</f>
        <v/>
      </c>
      <c r="Y255" s="6" t="str">
        <f>IF('Used data'!I255="No","",IF('Used data'!U255=80,1,POWER((80-0.0058*('Used data'!U255-80)^2+0.2781*('Used data'!U255-80)-0.2343)/80,1.5)))</f>
        <v/>
      </c>
      <c r="Z255" s="6" t="str">
        <f>IF('Used data'!I255="No","",IF('Used data'!U255=80,1,POWER((80-0.0058*('Used data'!U255-80)^2+0.2781*('Used data'!U255-80)-0.2343)/80,4.6)))</f>
        <v/>
      </c>
      <c r="AA255" s="6" t="str">
        <f>IF('Used data'!I255="No","",IF('Used data'!U255=80,1,POWER((80-0.0058*('Used data'!U255-80)^2+0.2781*('Used data'!U255-80)-0.2343)/80,3.5)))</f>
        <v/>
      </c>
      <c r="AB255" s="6" t="str">
        <f>IF('Used data'!I255="No","",IF('Used data'!U255=80,1,POWER((80-0.0058*('Used data'!U255-80)^2+0.2781*('Used data'!U255-80)-0.2343)/80,1.4)))</f>
        <v/>
      </c>
      <c r="AC255" s="6"/>
      <c r="AD255" s="7" t="str">
        <f>IF('Used data'!I255="No","",EXP(-10.0958)*POWER(H255,0.8138))</f>
        <v/>
      </c>
      <c r="AE255" s="7" t="str">
        <f>IF('Used data'!I255="No","",EXP(-9.9896)*POWER(H255,0.8381))</f>
        <v/>
      </c>
      <c r="AF255" s="7" t="str">
        <f>IF('Used data'!I255="No","",EXP(-12.5826)*POWER(H255,1.148))</f>
        <v/>
      </c>
      <c r="AG255" s="7" t="str">
        <f>IF('Used data'!I255="No","",EXP(-11.3408)*POWER(H255,0.7373))</f>
        <v/>
      </c>
      <c r="AH255" s="7" t="str">
        <f>IF('Used data'!I255="No","",EXP(-10.8985)*POWER(H255,0.841))</f>
        <v/>
      </c>
      <c r="AI255" s="7" t="str">
        <f>IF('Used data'!I255="No","",EXP(-12.4273)*POWER(H255,1.0197))</f>
        <v/>
      </c>
      <c r="AJ255" s="9" t="str">
        <f>IF('Used data'!I255="No","",SUM(AD255:AE255)*740934+AG255*29492829+AH255*4654307+AI255*608667)</f>
        <v/>
      </c>
    </row>
    <row r="256" spans="1:36" x14ac:dyDescent="0.3">
      <c r="A256" s="4" t="str">
        <f>IF('Input data'!A262="","",'Input data'!A262)</f>
        <v/>
      </c>
      <c r="B256" s="4" t="str">
        <f>IF('Input data'!B262="","",'Input data'!B262)</f>
        <v/>
      </c>
      <c r="C256" s="4" t="str">
        <f>IF('Input data'!C262="","",'Input data'!C262)</f>
        <v/>
      </c>
      <c r="D256" s="4" t="str">
        <f>IF('Input data'!D262="","",'Input data'!D262)</f>
        <v/>
      </c>
      <c r="E256" s="4" t="str">
        <f>IF('Input data'!E262="","",'Input data'!E262)</f>
        <v/>
      </c>
      <c r="F256" s="4" t="str">
        <f>IF('Input data'!F262="","",'Input data'!F262)</f>
        <v/>
      </c>
      <c r="G256" s="20" t="str">
        <f>IF('Input data'!G262=0,"",'Input data'!G262)</f>
        <v/>
      </c>
      <c r="H256" s="9" t="str">
        <f>IF('Input data'!H262="","",'Input data'!H262)</f>
        <v/>
      </c>
      <c r="I256" s="6" t="str">
        <f>IF('Used data'!I256="No","",IF('Used data'!L256&lt;10,1.1-'Used data'!L256*0.01,IF('Used data'!L256&lt;120,POWER(1.003,'Used data'!L256)/POWER(1.003,10),1.4)))</f>
        <v/>
      </c>
      <c r="J256" s="6" t="str">
        <f>IF('Used data'!I256="No","",IF('Used data'!M256&gt;9,1.41,IF('Used data'!M256&lt;2,0.96+'Used data'!M256*0.02,POWER(1.05,'Used data'!M256)/POWER(1.05,2))))</f>
        <v/>
      </c>
      <c r="K256" s="6" t="str">
        <f>IF('Used data'!I256="No","",IF('Used data'!M256&gt;9,1.15,IF('Used data'!M256&lt;2,0.98+'Used data'!M256*0.01,POWER(1.02,'Used data'!M256)/POWER(1.02,2))))</f>
        <v/>
      </c>
      <c r="L256" s="6" t="str">
        <f>IF('Used data'!I256="No","",IF('Used data'!N256="Partly",0.9,IF('Used data'!N256="Yes",0.75,1)))</f>
        <v/>
      </c>
      <c r="M256" s="6" t="str">
        <f>IF('Used data'!I256="No","",IF('Used data'!N256="Partly",0.97,IF('Used data'!N256="Yes",0.95,1)))</f>
        <v/>
      </c>
      <c r="N256" s="6" t="str">
        <f>IF('Used data'!I256="No","",IF('Used data'!O256&gt;4.25,1.06,IF('Used data'!O256&lt;3.75,1.84-'Used data'!O256*0.24,0.04+'Used data'!O256*0.24)))</f>
        <v/>
      </c>
      <c r="O256" s="6" t="str">
        <f>IF('Used data'!I256="No","",IF('Used data'!P256&gt;1.99,0.81,IF('Used data'!P256&lt;0.2,1.12,1.05-'Used data'!P256*0.1)))</f>
        <v/>
      </c>
      <c r="P256" s="6" t="str">
        <f>IF('Used data'!I256="No","",IF('Used data'!Q256&gt;3,0.96,IF('Used data'!Q256&lt;2,1.12-0.06*'Used data'!Q256,1.08-0.04*'Used data'!Q256)))</f>
        <v/>
      </c>
      <c r="Q256" s="6" t="str">
        <f>IF('Used data'!I256="No","",IF('Used data'!R256="Yes",0.91,1))</f>
        <v/>
      </c>
      <c r="R256" s="6" t="str">
        <f>IF('Used data'!I256="No","",IF('Used data'!R256="Yes",0.96,1))</f>
        <v/>
      </c>
      <c r="S256" s="6" t="str">
        <f>IF('Used data'!I256="No","",IF('Used data'!R256="Yes",0.82,1))</f>
        <v/>
      </c>
      <c r="T256" s="6" t="str">
        <f>IF('Used data'!I256="No","",IF('Used data'!R256="Yes",0.9,1))</f>
        <v/>
      </c>
      <c r="U256" s="6" t="str">
        <f>IF('Used data'!I256="No","",IF('Used data'!R256="Yes",0.93,1))</f>
        <v/>
      </c>
      <c r="V256" s="6" t="str">
        <f>IF('Used data'!I256="No","",IF('Used data'!S256="Yes",0.85,1))</f>
        <v/>
      </c>
      <c r="W256" s="6" t="str">
        <f>IF('Used data'!I256="No","",IF('Used data'!T256&gt;5,1.4,1+0.08*'Used data'!T256))</f>
        <v/>
      </c>
      <c r="X256" s="6" t="str">
        <f>IF('Used data'!I256="No","",IF('Used data'!U256=80,1,POWER((80-0.0058*('Used data'!U256-80)^2+0.2781*('Used data'!U256-80)-0.2343)/80,1.6)))</f>
        <v/>
      </c>
      <c r="Y256" s="6" t="str">
        <f>IF('Used data'!I256="No","",IF('Used data'!U256=80,1,POWER((80-0.0058*('Used data'!U256-80)^2+0.2781*('Used data'!U256-80)-0.2343)/80,1.5)))</f>
        <v/>
      </c>
      <c r="Z256" s="6" t="str">
        <f>IF('Used data'!I256="No","",IF('Used data'!U256=80,1,POWER((80-0.0058*('Used data'!U256-80)^2+0.2781*('Used data'!U256-80)-0.2343)/80,4.6)))</f>
        <v/>
      </c>
      <c r="AA256" s="6" t="str">
        <f>IF('Used data'!I256="No","",IF('Used data'!U256=80,1,POWER((80-0.0058*('Used data'!U256-80)^2+0.2781*('Used data'!U256-80)-0.2343)/80,3.5)))</f>
        <v/>
      </c>
      <c r="AB256" s="6" t="str">
        <f>IF('Used data'!I256="No","",IF('Used data'!U256=80,1,POWER((80-0.0058*('Used data'!U256-80)^2+0.2781*('Used data'!U256-80)-0.2343)/80,1.4)))</f>
        <v/>
      </c>
      <c r="AC256" s="6"/>
      <c r="AD256" s="7" t="str">
        <f>IF('Used data'!I256="No","",EXP(-10.0958)*POWER(H256,0.8138))</f>
        <v/>
      </c>
      <c r="AE256" s="7" t="str">
        <f>IF('Used data'!I256="No","",EXP(-9.9896)*POWER(H256,0.8381))</f>
        <v/>
      </c>
      <c r="AF256" s="7" t="str">
        <f>IF('Used data'!I256="No","",EXP(-12.5826)*POWER(H256,1.148))</f>
        <v/>
      </c>
      <c r="AG256" s="7" t="str">
        <f>IF('Used data'!I256="No","",EXP(-11.3408)*POWER(H256,0.7373))</f>
        <v/>
      </c>
      <c r="AH256" s="7" t="str">
        <f>IF('Used data'!I256="No","",EXP(-10.8985)*POWER(H256,0.841))</f>
        <v/>
      </c>
      <c r="AI256" s="7" t="str">
        <f>IF('Used data'!I256="No","",EXP(-12.4273)*POWER(H256,1.0197))</f>
        <v/>
      </c>
      <c r="AJ256" s="9" t="str">
        <f>IF('Used data'!I256="No","",SUM(AD256:AE256)*740934+AG256*29492829+AH256*4654307+AI256*608667)</f>
        <v/>
      </c>
    </row>
    <row r="257" spans="1:36" x14ac:dyDescent="0.3">
      <c r="A257" s="4" t="str">
        <f>IF('Input data'!A263="","",'Input data'!A263)</f>
        <v/>
      </c>
      <c r="B257" s="4" t="str">
        <f>IF('Input data'!B263="","",'Input data'!B263)</f>
        <v/>
      </c>
      <c r="C257" s="4" t="str">
        <f>IF('Input data'!C263="","",'Input data'!C263)</f>
        <v/>
      </c>
      <c r="D257" s="4" t="str">
        <f>IF('Input data'!D263="","",'Input data'!D263)</f>
        <v/>
      </c>
      <c r="E257" s="4" t="str">
        <f>IF('Input data'!E263="","",'Input data'!E263)</f>
        <v/>
      </c>
      <c r="F257" s="4" t="str">
        <f>IF('Input data'!F263="","",'Input data'!F263)</f>
        <v/>
      </c>
      <c r="G257" s="20" t="str">
        <f>IF('Input data'!G263=0,"",'Input data'!G263)</f>
        <v/>
      </c>
      <c r="H257" s="9" t="str">
        <f>IF('Input data'!H263="","",'Input data'!H263)</f>
        <v/>
      </c>
      <c r="I257" s="6" t="str">
        <f>IF('Used data'!I257="No","",IF('Used data'!L257&lt;10,1.1-'Used data'!L257*0.01,IF('Used data'!L257&lt;120,POWER(1.003,'Used data'!L257)/POWER(1.003,10),1.4)))</f>
        <v/>
      </c>
      <c r="J257" s="6" t="str">
        <f>IF('Used data'!I257="No","",IF('Used data'!M257&gt;9,1.41,IF('Used data'!M257&lt;2,0.96+'Used data'!M257*0.02,POWER(1.05,'Used data'!M257)/POWER(1.05,2))))</f>
        <v/>
      </c>
      <c r="K257" s="6" t="str">
        <f>IF('Used data'!I257="No","",IF('Used data'!M257&gt;9,1.15,IF('Used data'!M257&lt;2,0.98+'Used data'!M257*0.01,POWER(1.02,'Used data'!M257)/POWER(1.02,2))))</f>
        <v/>
      </c>
      <c r="L257" s="6" t="str">
        <f>IF('Used data'!I257="No","",IF('Used data'!N257="Partly",0.9,IF('Used data'!N257="Yes",0.75,1)))</f>
        <v/>
      </c>
      <c r="M257" s="6" t="str">
        <f>IF('Used data'!I257="No","",IF('Used data'!N257="Partly",0.97,IF('Used data'!N257="Yes",0.95,1)))</f>
        <v/>
      </c>
      <c r="N257" s="6" t="str">
        <f>IF('Used data'!I257="No","",IF('Used data'!O257&gt;4.25,1.06,IF('Used data'!O257&lt;3.75,1.84-'Used data'!O257*0.24,0.04+'Used data'!O257*0.24)))</f>
        <v/>
      </c>
      <c r="O257" s="6" t="str">
        <f>IF('Used data'!I257="No","",IF('Used data'!P257&gt;1.99,0.81,IF('Used data'!P257&lt;0.2,1.12,1.05-'Used data'!P257*0.1)))</f>
        <v/>
      </c>
      <c r="P257" s="6" t="str">
        <f>IF('Used data'!I257="No","",IF('Used data'!Q257&gt;3,0.96,IF('Used data'!Q257&lt;2,1.12-0.06*'Used data'!Q257,1.08-0.04*'Used data'!Q257)))</f>
        <v/>
      </c>
      <c r="Q257" s="6" t="str">
        <f>IF('Used data'!I257="No","",IF('Used data'!R257="Yes",0.91,1))</f>
        <v/>
      </c>
      <c r="R257" s="6" t="str">
        <f>IF('Used data'!I257="No","",IF('Used data'!R257="Yes",0.96,1))</f>
        <v/>
      </c>
      <c r="S257" s="6" t="str">
        <f>IF('Used data'!I257="No","",IF('Used data'!R257="Yes",0.82,1))</f>
        <v/>
      </c>
      <c r="T257" s="6" t="str">
        <f>IF('Used data'!I257="No","",IF('Used data'!R257="Yes",0.9,1))</f>
        <v/>
      </c>
      <c r="U257" s="6" t="str">
        <f>IF('Used data'!I257="No","",IF('Used data'!R257="Yes",0.93,1))</f>
        <v/>
      </c>
      <c r="V257" s="6" t="str">
        <f>IF('Used data'!I257="No","",IF('Used data'!S257="Yes",0.85,1))</f>
        <v/>
      </c>
      <c r="W257" s="6" t="str">
        <f>IF('Used data'!I257="No","",IF('Used data'!T257&gt;5,1.4,1+0.08*'Used data'!T257))</f>
        <v/>
      </c>
      <c r="X257" s="6" t="str">
        <f>IF('Used data'!I257="No","",IF('Used data'!U257=80,1,POWER((80-0.0058*('Used data'!U257-80)^2+0.2781*('Used data'!U257-80)-0.2343)/80,1.6)))</f>
        <v/>
      </c>
      <c r="Y257" s="6" t="str">
        <f>IF('Used data'!I257="No","",IF('Used data'!U257=80,1,POWER((80-0.0058*('Used data'!U257-80)^2+0.2781*('Used data'!U257-80)-0.2343)/80,1.5)))</f>
        <v/>
      </c>
      <c r="Z257" s="6" t="str">
        <f>IF('Used data'!I257="No","",IF('Used data'!U257=80,1,POWER((80-0.0058*('Used data'!U257-80)^2+0.2781*('Used data'!U257-80)-0.2343)/80,4.6)))</f>
        <v/>
      </c>
      <c r="AA257" s="6" t="str">
        <f>IF('Used data'!I257="No","",IF('Used data'!U257=80,1,POWER((80-0.0058*('Used data'!U257-80)^2+0.2781*('Used data'!U257-80)-0.2343)/80,3.5)))</f>
        <v/>
      </c>
      <c r="AB257" s="6" t="str">
        <f>IF('Used data'!I257="No","",IF('Used data'!U257=80,1,POWER((80-0.0058*('Used data'!U257-80)^2+0.2781*('Used data'!U257-80)-0.2343)/80,1.4)))</f>
        <v/>
      </c>
      <c r="AC257" s="6"/>
      <c r="AD257" s="7" t="str">
        <f>IF('Used data'!I257="No","",EXP(-10.0958)*POWER(H257,0.8138))</f>
        <v/>
      </c>
      <c r="AE257" s="7" t="str">
        <f>IF('Used data'!I257="No","",EXP(-9.9896)*POWER(H257,0.8381))</f>
        <v/>
      </c>
      <c r="AF257" s="7" t="str">
        <f>IF('Used data'!I257="No","",EXP(-12.5826)*POWER(H257,1.148))</f>
        <v/>
      </c>
      <c r="AG257" s="7" t="str">
        <f>IF('Used data'!I257="No","",EXP(-11.3408)*POWER(H257,0.7373))</f>
        <v/>
      </c>
      <c r="AH257" s="7" t="str">
        <f>IF('Used data'!I257="No","",EXP(-10.8985)*POWER(H257,0.841))</f>
        <v/>
      </c>
      <c r="AI257" s="7" t="str">
        <f>IF('Used data'!I257="No","",EXP(-12.4273)*POWER(H257,1.0197))</f>
        <v/>
      </c>
      <c r="AJ257" s="9" t="str">
        <f>IF('Used data'!I257="No","",SUM(AD257:AE257)*740934+AG257*29492829+AH257*4654307+AI257*608667)</f>
        <v/>
      </c>
    </row>
    <row r="258" spans="1:36" x14ac:dyDescent="0.3">
      <c r="A258" s="4" t="str">
        <f>IF('Input data'!A264="","",'Input data'!A264)</f>
        <v/>
      </c>
      <c r="B258" s="4" t="str">
        <f>IF('Input data'!B264="","",'Input data'!B264)</f>
        <v/>
      </c>
      <c r="C258" s="4" t="str">
        <f>IF('Input data'!C264="","",'Input data'!C264)</f>
        <v/>
      </c>
      <c r="D258" s="4" t="str">
        <f>IF('Input data'!D264="","",'Input data'!D264)</f>
        <v/>
      </c>
      <c r="E258" s="4" t="str">
        <f>IF('Input data'!E264="","",'Input data'!E264)</f>
        <v/>
      </c>
      <c r="F258" s="4" t="str">
        <f>IF('Input data'!F264="","",'Input data'!F264)</f>
        <v/>
      </c>
      <c r="G258" s="20" t="str">
        <f>IF('Input data'!G264=0,"",'Input data'!G264)</f>
        <v/>
      </c>
      <c r="H258" s="9" t="str">
        <f>IF('Input data'!H264="","",'Input data'!H264)</f>
        <v/>
      </c>
      <c r="I258" s="6" t="str">
        <f>IF('Used data'!I258="No","",IF('Used data'!L258&lt;10,1.1-'Used data'!L258*0.01,IF('Used data'!L258&lt;120,POWER(1.003,'Used data'!L258)/POWER(1.003,10),1.4)))</f>
        <v/>
      </c>
      <c r="J258" s="6" t="str">
        <f>IF('Used data'!I258="No","",IF('Used data'!M258&gt;9,1.41,IF('Used data'!M258&lt;2,0.96+'Used data'!M258*0.02,POWER(1.05,'Used data'!M258)/POWER(1.05,2))))</f>
        <v/>
      </c>
      <c r="K258" s="6" t="str">
        <f>IF('Used data'!I258="No","",IF('Used data'!M258&gt;9,1.15,IF('Used data'!M258&lt;2,0.98+'Used data'!M258*0.01,POWER(1.02,'Used data'!M258)/POWER(1.02,2))))</f>
        <v/>
      </c>
      <c r="L258" s="6" t="str">
        <f>IF('Used data'!I258="No","",IF('Used data'!N258="Partly",0.9,IF('Used data'!N258="Yes",0.75,1)))</f>
        <v/>
      </c>
      <c r="M258" s="6" t="str">
        <f>IF('Used data'!I258="No","",IF('Used data'!N258="Partly",0.97,IF('Used data'!N258="Yes",0.95,1)))</f>
        <v/>
      </c>
      <c r="N258" s="6" t="str">
        <f>IF('Used data'!I258="No","",IF('Used data'!O258&gt;4.25,1.06,IF('Used data'!O258&lt;3.75,1.84-'Used data'!O258*0.24,0.04+'Used data'!O258*0.24)))</f>
        <v/>
      </c>
      <c r="O258" s="6" t="str">
        <f>IF('Used data'!I258="No","",IF('Used data'!P258&gt;1.99,0.81,IF('Used data'!P258&lt;0.2,1.12,1.05-'Used data'!P258*0.1)))</f>
        <v/>
      </c>
      <c r="P258" s="6" t="str">
        <f>IF('Used data'!I258="No","",IF('Used data'!Q258&gt;3,0.96,IF('Used data'!Q258&lt;2,1.12-0.06*'Used data'!Q258,1.08-0.04*'Used data'!Q258)))</f>
        <v/>
      </c>
      <c r="Q258" s="6" t="str">
        <f>IF('Used data'!I258="No","",IF('Used data'!R258="Yes",0.91,1))</f>
        <v/>
      </c>
      <c r="R258" s="6" t="str">
        <f>IF('Used data'!I258="No","",IF('Used data'!R258="Yes",0.96,1))</f>
        <v/>
      </c>
      <c r="S258" s="6" t="str">
        <f>IF('Used data'!I258="No","",IF('Used data'!R258="Yes",0.82,1))</f>
        <v/>
      </c>
      <c r="T258" s="6" t="str">
        <f>IF('Used data'!I258="No","",IF('Used data'!R258="Yes",0.9,1))</f>
        <v/>
      </c>
      <c r="U258" s="6" t="str">
        <f>IF('Used data'!I258="No","",IF('Used data'!R258="Yes",0.93,1))</f>
        <v/>
      </c>
      <c r="V258" s="6" t="str">
        <f>IF('Used data'!I258="No","",IF('Used data'!S258="Yes",0.85,1))</f>
        <v/>
      </c>
      <c r="W258" s="6" t="str">
        <f>IF('Used data'!I258="No","",IF('Used data'!T258&gt;5,1.4,1+0.08*'Used data'!T258))</f>
        <v/>
      </c>
      <c r="X258" s="6" t="str">
        <f>IF('Used data'!I258="No","",IF('Used data'!U258=80,1,POWER((80-0.0058*('Used data'!U258-80)^2+0.2781*('Used data'!U258-80)-0.2343)/80,1.6)))</f>
        <v/>
      </c>
      <c r="Y258" s="6" t="str">
        <f>IF('Used data'!I258="No","",IF('Used data'!U258=80,1,POWER((80-0.0058*('Used data'!U258-80)^2+0.2781*('Used data'!U258-80)-0.2343)/80,1.5)))</f>
        <v/>
      </c>
      <c r="Z258" s="6" t="str">
        <f>IF('Used data'!I258="No","",IF('Used data'!U258=80,1,POWER((80-0.0058*('Used data'!U258-80)^2+0.2781*('Used data'!U258-80)-0.2343)/80,4.6)))</f>
        <v/>
      </c>
      <c r="AA258" s="6" t="str">
        <f>IF('Used data'!I258="No","",IF('Used data'!U258=80,1,POWER((80-0.0058*('Used data'!U258-80)^2+0.2781*('Used data'!U258-80)-0.2343)/80,3.5)))</f>
        <v/>
      </c>
      <c r="AB258" s="6" t="str">
        <f>IF('Used data'!I258="No","",IF('Used data'!U258=80,1,POWER((80-0.0058*('Used data'!U258-80)^2+0.2781*('Used data'!U258-80)-0.2343)/80,1.4)))</f>
        <v/>
      </c>
      <c r="AC258" s="6"/>
      <c r="AD258" s="7" t="str">
        <f>IF('Used data'!I258="No","",EXP(-10.0958)*POWER(H258,0.8138))</f>
        <v/>
      </c>
      <c r="AE258" s="7" t="str">
        <f>IF('Used data'!I258="No","",EXP(-9.9896)*POWER(H258,0.8381))</f>
        <v/>
      </c>
      <c r="AF258" s="7" t="str">
        <f>IF('Used data'!I258="No","",EXP(-12.5826)*POWER(H258,1.148))</f>
        <v/>
      </c>
      <c r="AG258" s="7" t="str">
        <f>IF('Used data'!I258="No","",EXP(-11.3408)*POWER(H258,0.7373))</f>
        <v/>
      </c>
      <c r="AH258" s="7" t="str">
        <f>IF('Used data'!I258="No","",EXP(-10.8985)*POWER(H258,0.841))</f>
        <v/>
      </c>
      <c r="AI258" s="7" t="str">
        <f>IF('Used data'!I258="No","",EXP(-12.4273)*POWER(H258,1.0197))</f>
        <v/>
      </c>
      <c r="AJ258" s="9" t="str">
        <f>IF('Used data'!I258="No","",SUM(AD258:AE258)*740934+AG258*29492829+AH258*4654307+AI258*608667)</f>
        <v/>
      </c>
    </row>
    <row r="259" spans="1:36" x14ac:dyDescent="0.3">
      <c r="A259" s="4" t="str">
        <f>IF('Input data'!A265="","",'Input data'!A265)</f>
        <v/>
      </c>
      <c r="B259" s="4" t="str">
        <f>IF('Input data'!B265="","",'Input data'!B265)</f>
        <v/>
      </c>
      <c r="C259" s="4" t="str">
        <f>IF('Input data'!C265="","",'Input data'!C265)</f>
        <v/>
      </c>
      <c r="D259" s="4" t="str">
        <f>IF('Input data'!D265="","",'Input data'!D265)</f>
        <v/>
      </c>
      <c r="E259" s="4" t="str">
        <f>IF('Input data'!E265="","",'Input data'!E265)</f>
        <v/>
      </c>
      <c r="F259" s="4" t="str">
        <f>IF('Input data'!F265="","",'Input data'!F265)</f>
        <v/>
      </c>
      <c r="G259" s="20" t="str">
        <f>IF('Input data'!G265=0,"",'Input data'!G265)</f>
        <v/>
      </c>
      <c r="H259" s="9" t="str">
        <f>IF('Input data'!H265="","",'Input data'!H265)</f>
        <v/>
      </c>
      <c r="I259" s="6" t="str">
        <f>IF('Used data'!I259="No","",IF('Used data'!L259&lt;10,1.1-'Used data'!L259*0.01,IF('Used data'!L259&lt;120,POWER(1.003,'Used data'!L259)/POWER(1.003,10),1.4)))</f>
        <v/>
      </c>
      <c r="J259" s="6" t="str">
        <f>IF('Used data'!I259="No","",IF('Used data'!M259&gt;9,1.41,IF('Used data'!M259&lt;2,0.96+'Used data'!M259*0.02,POWER(1.05,'Used data'!M259)/POWER(1.05,2))))</f>
        <v/>
      </c>
      <c r="K259" s="6" t="str">
        <f>IF('Used data'!I259="No","",IF('Used data'!M259&gt;9,1.15,IF('Used data'!M259&lt;2,0.98+'Used data'!M259*0.01,POWER(1.02,'Used data'!M259)/POWER(1.02,2))))</f>
        <v/>
      </c>
      <c r="L259" s="6" t="str">
        <f>IF('Used data'!I259="No","",IF('Used data'!N259="Partly",0.9,IF('Used data'!N259="Yes",0.75,1)))</f>
        <v/>
      </c>
      <c r="M259" s="6" t="str">
        <f>IF('Used data'!I259="No","",IF('Used data'!N259="Partly",0.97,IF('Used data'!N259="Yes",0.95,1)))</f>
        <v/>
      </c>
      <c r="N259" s="6" t="str">
        <f>IF('Used data'!I259="No","",IF('Used data'!O259&gt;4.25,1.06,IF('Used data'!O259&lt;3.75,1.84-'Used data'!O259*0.24,0.04+'Used data'!O259*0.24)))</f>
        <v/>
      </c>
      <c r="O259" s="6" t="str">
        <f>IF('Used data'!I259="No","",IF('Used data'!P259&gt;1.99,0.81,IF('Used data'!P259&lt;0.2,1.12,1.05-'Used data'!P259*0.1)))</f>
        <v/>
      </c>
      <c r="P259" s="6" t="str">
        <f>IF('Used data'!I259="No","",IF('Used data'!Q259&gt;3,0.96,IF('Used data'!Q259&lt;2,1.12-0.06*'Used data'!Q259,1.08-0.04*'Used data'!Q259)))</f>
        <v/>
      </c>
      <c r="Q259" s="6" t="str">
        <f>IF('Used data'!I259="No","",IF('Used data'!R259="Yes",0.91,1))</f>
        <v/>
      </c>
      <c r="R259" s="6" t="str">
        <f>IF('Used data'!I259="No","",IF('Used data'!R259="Yes",0.96,1))</f>
        <v/>
      </c>
      <c r="S259" s="6" t="str">
        <f>IF('Used data'!I259="No","",IF('Used data'!R259="Yes",0.82,1))</f>
        <v/>
      </c>
      <c r="T259" s="6" t="str">
        <f>IF('Used data'!I259="No","",IF('Used data'!R259="Yes",0.9,1))</f>
        <v/>
      </c>
      <c r="U259" s="6" t="str">
        <f>IF('Used data'!I259="No","",IF('Used data'!R259="Yes",0.93,1))</f>
        <v/>
      </c>
      <c r="V259" s="6" t="str">
        <f>IF('Used data'!I259="No","",IF('Used data'!S259="Yes",0.85,1))</f>
        <v/>
      </c>
      <c r="W259" s="6" t="str">
        <f>IF('Used data'!I259="No","",IF('Used data'!T259&gt;5,1.4,1+0.08*'Used data'!T259))</f>
        <v/>
      </c>
      <c r="X259" s="6" t="str">
        <f>IF('Used data'!I259="No","",IF('Used data'!U259=80,1,POWER((80-0.0058*('Used data'!U259-80)^2+0.2781*('Used data'!U259-80)-0.2343)/80,1.6)))</f>
        <v/>
      </c>
      <c r="Y259" s="6" t="str">
        <f>IF('Used data'!I259="No","",IF('Used data'!U259=80,1,POWER((80-0.0058*('Used data'!U259-80)^2+0.2781*('Used data'!U259-80)-0.2343)/80,1.5)))</f>
        <v/>
      </c>
      <c r="Z259" s="6" t="str">
        <f>IF('Used data'!I259="No","",IF('Used data'!U259=80,1,POWER((80-0.0058*('Used data'!U259-80)^2+0.2781*('Used data'!U259-80)-0.2343)/80,4.6)))</f>
        <v/>
      </c>
      <c r="AA259" s="6" t="str">
        <f>IF('Used data'!I259="No","",IF('Used data'!U259=80,1,POWER((80-0.0058*('Used data'!U259-80)^2+0.2781*('Used data'!U259-80)-0.2343)/80,3.5)))</f>
        <v/>
      </c>
      <c r="AB259" s="6" t="str">
        <f>IF('Used data'!I259="No","",IF('Used data'!U259=80,1,POWER((80-0.0058*('Used data'!U259-80)^2+0.2781*('Used data'!U259-80)-0.2343)/80,1.4)))</f>
        <v/>
      </c>
      <c r="AC259" s="6"/>
      <c r="AD259" s="7" t="str">
        <f>IF('Used data'!I259="No","",EXP(-10.0958)*POWER(H259,0.8138))</f>
        <v/>
      </c>
      <c r="AE259" s="7" t="str">
        <f>IF('Used data'!I259="No","",EXP(-9.9896)*POWER(H259,0.8381))</f>
        <v/>
      </c>
      <c r="AF259" s="7" t="str">
        <f>IF('Used data'!I259="No","",EXP(-12.5826)*POWER(H259,1.148))</f>
        <v/>
      </c>
      <c r="AG259" s="7" t="str">
        <f>IF('Used data'!I259="No","",EXP(-11.3408)*POWER(H259,0.7373))</f>
        <v/>
      </c>
      <c r="AH259" s="7" t="str">
        <f>IF('Used data'!I259="No","",EXP(-10.8985)*POWER(H259,0.841))</f>
        <v/>
      </c>
      <c r="AI259" s="7" t="str">
        <f>IF('Used data'!I259="No","",EXP(-12.4273)*POWER(H259,1.0197))</f>
        <v/>
      </c>
      <c r="AJ259" s="9" t="str">
        <f>IF('Used data'!I259="No","",SUM(AD259:AE259)*740934+AG259*29492829+AH259*4654307+AI259*608667)</f>
        <v/>
      </c>
    </row>
    <row r="260" spans="1:36" x14ac:dyDescent="0.3">
      <c r="A260" s="4" t="str">
        <f>IF('Input data'!A266="","",'Input data'!A266)</f>
        <v/>
      </c>
      <c r="B260" s="4" t="str">
        <f>IF('Input data'!B266="","",'Input data'!B266)</f>
        <v/>
      </c>
      <c r="C260" s="4" t="str">
        <f>IF('Input data'!C266="","",'Input data'!C266)</f>
        <v/>
      </c>
      <c r="D260" s="4" t="str">
        <f>IF('Input data'!D266="","",'Input data'!D266)</f>
        <v/>
      </c>
      <c r="E260" s="4" t="str">
        <f>IF('Input data'!E266="","",'Input data'!E266)</f>
        <v/>
      </c>
      <c r="F260" s="4" t="str">
        <f>IF('Input data'!F266="","",'Input data'!F266)</f>
        <v/>
      </c>
      <c r="G260" s="20" t="str">
        <f>IF('Input data'!G266=0,"",'Input data'!G266)</f>
        <v/>
      </c>
      <c r="H260" s="9" t="str">
        <f>IF('Input data'!H266="","",'Input data'!H266)</f>
        <v/>
      </c>
      <c r="I260" s="6" t="str">
        <f>IF('Used data'!I260="No","",IF('Used data'!L260&lt;10,1.1-'Used data'!L260*0.01,IF('Used data'!L260&lt;120,POWER(1.003,'Used data'!L260)/POWER(1.003,10),1.4)))</f>
        <v/>
      </c>
      <c r="J260" s="6" t="str">
        <f>IF('Used data'!I260="No","",IF('Used data'!M260&gt;9,1.41,IF('Used data'!M260&lt;2,0.96+'Used data'!M260*0.02,POWER(1.05,'Used data'!M260)/POWER(1.05,2))))</f>
        <v/>
      </c>
      <c r="K260" s="6" t="str">
        <f>IF('Used data'!I260="No","",IF('Used data'!M260&gt;9,1.15,IF('Used data'!M260&lt;2,0.98+'Used data'!M260*0.01,POWER(1.02,'Used data'!M260)/POWER(1.02,2))))</f>
        <v/>
      </c>
      <c r="L260" s="6" t="str">
        <f>IF('Used data'!I260="No","",IF('Used data'!N260="Partly",0.9,IF('Used data'!N260="Yes",0.75,1)))</f>
        <v/>
      </c>
      <c r="M260" s="6" t="str">
        <f>IF('Used data'!I260="No","",IF('Used data'!N260="Partly",0.97,IF('Used data'!N260="Yes",0.95,1)))</f>
        <v/>
      </c>
      <c r="N260" s="6" t="str">
        <f>IF('Used data'!I260="No","",IF('Used data'!O260&gt;4.25,1.06,IF('Used data'!O260&lt;3.75,1.84-'Used data'!O260*0.24,0.04+'Used data'!O260*0.24)))</f>
        <v/>
      </c>
      <c r="O260" s="6" t="str">
        <f>IF('Used data'!I260="No","",IF('Used data'!P260&gt;1.99,0.81,IF('Used data'!P260&lt;0.2,1.12,1.05-'Used data'!P260*0.1)))</f>
        <v/>
      </c>
      <c r="P260" s="6" t="str">
        <f>IF('Used data'!I260="No","",IF('Used data'!Q260&gt;3,0.96,IF('Used data'!Q260&lt;2,1.12-0.06*'Used data'!Q260,1.08-0.04*'Used data'!Q260)))</f>
        <v/>
      </c>
      <c r="Q260" s="6" t="str">
        <f>IF('Used data'!I260="No","",IF('Used data'!R260="Yes",0.91,1))</f>
        <v/>
      </c>
      <c r="R260" s="6" t="str">
        <f>IF('Used data'!I260="No","",IF('Used data'!R260="Yes",0.96,1))</f>
        <v/>
      </c>
      <c r="S260" s="6" t="str">
        <f>IF('Used data'!I260="No","",IF('Used data'!R260="Yes",0.82,1))</f>
        <v/>
      </c>
      <c r="T260" s="6" t="str">
        <f>IF('Used data'!I260="No","",IF('Used data'!R260="Yes",0.9,1))</f>
        <v/>
      </c>
      <c r="U260" s="6" t="str">
        <f>IF('Used data'!I260="No","",IF('Used data'!R260="Yes",0.93,1))</f>
        <v/>
      </c>
      <c r="V260" s="6" t="str">
        <f>IF('Used data'!I260="No","",IF('Used data'!S260="Yes",0.85,1))</f>
        <v/>
      </c>
      <c r="W260" s="6" t="str">
        <f>IF('Used data'!I260="No","",IF('Used data'!T260&gt;5,1.4,1+0.08*'Used data'!T260))</f>
        <v/>
      </c>
      <c r="X260" s="6" t="str">
        <f>IF('Used data'!I260="No","",IF('Used data'!U260=80,1,POWER((80-0.0058*('Used data'!U260-80)^2+0.2781*('Used data'!U260-80)-0.2343)/80,1.6)))</f>
        <v/>
      </c>
      <c r="Y260" s="6" t="str">
        <f>IF('Used data'!I260="No","",IF('Used data'!U260=80,1,POWER((80-0.0058*('Used data'!U260-80)^2+0.2781*('Used data'!U260-80)-0.2343)/80,1.5)))</f>
        <v/>
      </c>
      <c r="Z260" s="6" t="str">
        <f>IF('Used data'!I260="No","",IF('Used data'!U260=80,1,POWER((80-0.0058*('Used data'!U260-80)^2+0.2781*('Used data'!U260-80)-0.2343)/80,4.6)))</f>
        <v/>
      </c>
      <c r="AA260" s="6" t="str">
        <f>IF('Used data'!I260="No","",IF('Used data'!U260=80,1,POWER((80-0.0058*('Used data'!U260-80)^2+0.2781*('Used data'!U260-80)-0.2343)/80,3.5)))</f>
        <v/>
      </c>
      <c r="AB260" s="6" t="str">
        <f>IF('Used data'!I260="No","",IF('Used data'!U260=80,1,POWER((80-0.0058*('Used data'!U260-80)^2+0.2781*('Used data'!U260-80)-0.2343)/80,1.4)))</f>
        <v/>
      </c>
      <c r="AC260" s="6"/>
      <c r="AD260" s="7" t="str">
        <f>IF('Used data'!I260="No","",EXP(-10.0958)*POWER(H260,0.8138))</f>
        <v/>
      </c>
      <c r="AE260" s="7" t="str">
        <f>IF('Used data'!I260="No","",EXP(-9.9896)*POWER(H260,0.8381))</f>
        <v/>
      </c>
      <c r="AF260" s="7" t="str">
        <f>IF('Used data'!I260="No","",EXP(-12.5826)*POWER(H260,1.148))</f>
        <v/>
      </c>
      <c r="AG260" s="7" t="str">
        <f>IF('Used data'!I260="No","",EXP(-11.3408)*POWER(H260,0.7373))</f>
        <v/>
      </c>
      <c r="AH260" s="7" t="str">
        <f>IF('Used data'!I260="No","",EXP(-10.8985)*POWER(H260,0.841))</f>
        <v/>
      </c>
      <c r="AI260" s="7" t="str">
        <f>IF('Used data'!I260="No","",EXP(-12.4273)*POWER(H260,1.0197))</f>
        <v/>
      </c>
      <c r="AJ260" s="9" t="str">
        <f>IF('Used data'!I260="No","",SUM(AD260:AE260)*740934+AG260*29492829+AH260*4654307+AI260*608667)</f>
        <v/>
      </c>
    </row>
    <row r="261" spans="1:36" x14ac:dyDescent="0.3">
      <c r="A261" s="4" t="str">
        <f>IF('Input data'!A267="","",'Input data'!A267)</f>
        <v/>
      </c>
      <c r="B261" s="4" t="str">
        <f>IF('Input data'!B267="","",'Input data'!B267)</f>
        <v/>
      </c>
      <c r="C261" s="4" t="str">
        <f>IF('Input data'!C267="","",'Input data'!C267)</f>
        <v/>
      </c>
      <c r="D261" s="4" t="str">
        <f>IF('Input data'!D267="","",'Input data'!D267)</f>
        <v/>
      </c>
      <c r="E261" s="4" t="str">
        <f>IF('Input data'!E267="","",'Input data'!E267)</f>
        <v/>
      </c>
      <c r="F261" s="4" t="str">
        <f>IF('Input data'!F267="","",'Input data'!F267)</f>
        <v/>
      </c>
      <c r="G261" s="20" t="str">
        <f>IF('Input data'!G267=0,"",'Input data'!G267)</f>
        <v/>
      </c>
      <c r="H261" s="9" t="str">
        <f>IF('Input data'!H267="","",'Input data'!H267)</f>
        <v/>
      </c>
      <c r="I261" s="6" t="str">
        <f>IF('Used data'!I261="No","",IF('Used data'!L261&lt;10,1.1-'Used data'!L261*0.01,IF('Used data'!L261&lt;120,POWER(1.003,'Used data'!L261)/POWER(1.003,10),1.4)))</f>
        <v/>
      </c>
      <c r="J261" s="6" t="str">
        <f>IF('Used data'!I261="No","",IF('Used data'!M261&gt;9,1.41,IF('Used data'!M261&lt;2,0.96+'Used data'!M261*0.02,POWER(1.05,'Used data'!M261)/POWER(1.05,2))))</f>
        <v/>
      </c>
      <c r="K261" s="6" t="str">
        <f>IF('Used data'!I261="No","",IF('Used data'!M261&gt;9,1.15,IF('Used data'!M261&lt;2,0.98+'Used data'!M261*0.01,POWER(1.02,'Used data'!M261)/POWER(1.02,2))))</f>
        <v/>
      </c>
      <c r="L261" s="6" t="str">
        <f>IF('Used data'!I261="No","",IF('Used data'!N261="Partly",0.9,IF('Used data'!N261="Yes",0.75,1)))</f>
        <v/>
      </c>
      <c r="M261" s="6" t="str">
        <f>IF('Used data'!I261="No","",IF('Used data'!N261="Partly",0.97,IF('Used data'!N261="Yes",0.95,1)))</f>
        <v/>
      </c>
      <c r="N261" s="6" t="str">
        <f>IF('Used data'!I261="No","",IF('Used data'!O261&gt;4.25,1.06,IF('Used data'!O261&lt;3.75,1.84-'Used data'!O261*0.24,0.04+'Used data'!O261*0.24)))</f>
        <v/>
      </c>
      <c r="O261" s="6" t="str">
        <f>IF('Used data'!I261="No","",IF('Used data'!P261&gt;1.99,0.81,IF('Used data'!P261&lt;0.2,1.12,1.05-'Used data'!P261*0.1)))</f>
        <v/>
      </c>
      <c r="P261" s="6" t="str">
        <f>IF('Used data'!I261="No","",IF('Used data'!Q261&gt;3,0.96,IF('Used data'!Q261&lt;2,1.12-0.06*'Used data'!Q261,1.08-0.04*'Used data'!Q261)))</f>
        <v/>
      </c>
      <c r="Q261" s="6" t="str">
        <f>IF('Used data'!I261="No","",IF('Used data'!R261="Yes",0.91,1))</f>
        <v/>
      </c>
      <c r="R261" s="6" t="str">
        <f>IF('Used data'!I261="No","",IF('Used data'!R261="Yes",0.96,1))</f>
        <v/>
      </c>
      <c r="S261" s="6" t="str">
        <f>IF('Used data'!I261="No","",IF('Used data'!R261="Yes",0.82,1))</f>
        <v/>
      </c>
      <c r="T261" s="6" t="str">
        <f>IF('Used data'!I261="No","",IF('Used data'!R261="Yes",0.9,1))</f>
        <v/>
      </c>
      <c r="U261" s="6" t="str">
        <f>IF('Used data'!I261="No","",IF('Used data'!R261="Yes",0.93,1))</f>
        <v/>
      </c>
      <c r="V261" s="6" t="str">
        <f>IF('Used data'!I261="No","",IF('Used data'!S261="Yes",0.85,1))</f>
        <v/>
      </c>
      <c r="W261" s="6" t="str">
        <f>IF('Used data'!I261="No","",IF('Used data'!T261&gt;5,1.4,1+0.08*'Used data'!T261))</f>
        <v/>
      </c>
      <c r="X261" s="6" t="str">
        <f>IF('Used data'!I261="No","",IF('Used data'!U261=80,1,POWER((80-0.0058*('Used data'!U261-80)^2+0.2781*('Used data'!U261-80)-0.2343)/80,1.6)))</f>
        <v/>
      </c>
      <c r="Y261" s="6" t="str">
        <f>IF('Used data'!I261="No","",IF('Used data'!U261=80,1,POWER((80-0.0058*('Used data'!U261-80)^2+0.2781*('Used data'!U261-80)-0.2343)/80,1.5)))</f>
        <v/>
      </c>
      <c r="Z261" s="6" t="str">
        <f>IF('Used data'!I261="No","",IF('Used data'!U261=80,1,POWER((80-0.0058*('Used data'!U261-80)^2+0.2781*('Used data'!U261-80)-0.2343)/80,4.6)))</f>
        <v/>
      </c>
      <c r="AA261" s="6" t="str">
        <f>IF('Used data'!I261="No","",IF('Used data'!U261=80,1,POWER((80-0.0058*('Used data'!U261-80)^2+0.2781*('Used data'!U261-80)-0.2343)/80,3.5)))</f>
        <v/>
      </c>
      <c r="AB261" s="6" t="str">
        <f>IF('Used data'!I261="No","",IF('Used data'!U261=80,1,POWER((80-0.0058*('Used data'!U261-80)^2+0.2781*('Used data'!U261-80)-0.2343)/80,1.4)))</f>
        <v/>
      </c>
      <c r="AC261" s="6"/>
      <c r="AD261" s="7" t="str">
        <f>IF('Used data'!I261="No","",EXP(-10.0958)*POWER(H261,0.8138))</f>
        <v/>
      </c>
      <c r="AE261" s="7" t="str">
        <f>IF('Used data'!I261="No","",EXP(-9.9896)*POWER(H261,0.8381))</f>
        <v/>
      </c>
      <c r="AF261" s="7" t="str">
        <f>IF('Used data'!I261="No","",EXP(-12.5826)*POWER(H261,1.148))</f>
        <v/>
      </c>
      <c r="AG261" s="7" t="str">
        <f>IF('Used data'!I261="No","",EXP(-11.3408)*POWER(H261,0.7373))</f>
        <v/>
      </c>
      <c r="AH261" s="7" t="str">
        <f>IF('Used data'!I261="No","",EXP(-10.8985)*POWER(H261,0.841))</f>
        <v/>
      </c>
      <c r="AI261" s="7" t="str">
        <f>IF('Used data'!I261="No","",EXP(-12.4273)*POWER(H261,1.0197))</f>
        <v/>
      </c>
      <c r="AJ261" s="9" t="str">
        <f>IF('Used data'!I261="No","",SUM(AD261:AE261)*740934+AG261*29492829+AH261*4654307+AI261*608667)</f>
        <v/>
      </c>
    </row>
    <row r="262" spans="1:36" x14ac:dyDescent="0.3">
      <c r="A262" s="4" t="str">
        <f>IF('Input data'!A268="","",'Input data'!A268)</f>
        <v/>
      </c>
      <c r="B262" s="4" t="str">
        <f>IF('Input data'!B268="","",'Input data'!B268)</f>
        <v/>
      </c>
      <c r="C262" s="4" t="str">
        <f>IF('Input data'!C268="","",'Input data'!C268)</f>
        <v/>
      </c>
      <c r="D262" s="4" t="str">
        <f>IF('Input data'!D268="","",'Input data'!D268)</f>
        <v/>
      </c>
      <c r="E262" s="4" t="str">
        <f>IF('Input data'!E268="","",'Input data'!E268)</f>
        <v/>
      </c>
      <c r="F262" s="4" t="str">
        <f>IF('Input data'!F268="","",'Input data'!F268)</f>
        <v/>
      </c>
      <c r="G262" s="20" t="str">
        <f>IF('Input data'!G268=0,"",'Input data'!G268)</f>
        <v/>
      </c>
      <c r="H262" s="9" t="str">
        <f>IF('Input data'!H268="","",'Input data'!H268)</f>
        <v/>
      </c>
      <c r="I262" s="6" t="str">
        <f>IF('Used data'!I262="No","",IF('Used data'!L262&lt;10,1.1-'Used data'!L262*0.01,IF('Used data'!L262&lt;120,POWER(1.003,'Used data'!L262)/POWER(1.003,10),1.4)))</f>
        <v/>
      </c>
      <c r="J262" s="6" t="str">
        <f>IF('Used data'!I262="No","",IF('Used data'!M262&gt;9,1.41,IF('Used data'!M262&lt;2,0.96+'Used data'!M262*0.02,POWER(1.05,'Used data'!M262)/POWER(1.05,2))))</f>
        <v/>
      </c>
      <c r="K262" s="6" t="str">
        <f>IF('Used data'!I262="No","",IF('Used data'!M262&gt;9,1.15,IF('Used data'!M262&lt;2,0.98+'Used data'!M262*0.01,POWER(1.02,'Used data'!M262)/POWER(1.02,2))))</f>
        <v/>
      </c>
      <c r="L262" s="6" t="str">
        <f>IF('Used data'!I262="No","",IF('Used data'!N262="Partly",0.9,IF('Used data'!N262="Yes",0.75,1)))</f>
        <v/>
      </c>
      <c r="M262" s="6" t="str">
        <f>IF('Used data'!I262="No","",IF('Used data'!N262="Partly",0.97,IF('Used data'!N262="Yes",0.95,1)))</f>
        <v/>
      </c>
      <c r="N262" s="6" t="str">
        <f>IF('Used data'!I262="No","",IF('Used data'!O262&gt;4.25,1.06,IF('Used data'!O262&lt;3.75,1.84-'Used data'!O262*0.24,0.04+'Used data'!O262*0.24)))</f>
        <v/>
      </c>
      <c r="O262" s="6" t="str">
        <f>IF('Used data'!I262="No","",IF('Used data'!P262&gt;1.99,0.81,IF('Used data'!P262&lt;0.2,1.12,1.05-'Used data'!P262*0.1)))</f>
        <v/>
      </c>
      <c r="P262" s="6" t="str">
        <f>IF('Used data'!I262="No","",IF('Used data'!Q262&gt;3,0.96,IF('Used data'!Q262&lt;2,1.12-0.06*'Used data'!Q262,1.08-0.04*'Used data'!Q262)))</f>
        <v/>
      </c>
      <c r="Q262" s="6" t="str">
        <f>IF('Used data'!I262="No","",IF('Used data'!R262="Yes",0.91,1))</f>
        <v/>
      </c>
      <c r="R262" s="6" t="str">
        <f>IF('Used data'!I262="No","",IF('Used data'!R262="Yes",0.96,1))</f>
        <v/>
      </c>
      <c r="S262" s="6" t="str">
        <f>IF('Used data'!I262="No","",IF('Used data'!R262="Yes",0.82,1))</f>
        <v/>
      </c>
      <c r="T262" s="6" t="str">
        <f>IF('Used data'!I262="No","",IF('Used data'!R262="Yes",0.9,1))</f>
        <v/>
      </c>
      <c r="U262" s="6" t="str">
        <f>IF('Used data'!I262="No","",IF('Used data'!R262="Yes",0.93,1))</f>
        <v/>
      </c>
      <c r="V262" s="6" t="str">
        <f>IF('Used data'!I262="No","",IF('Used data'!S262="Yes",0.85,1))</f>
        <v/>
      </c>
      <c r="W262" s="6" t="str">
        <f>IF('Used data'!I262="No","",IF('Used data'!T262&gt;5,1.4,1+0.08*'Used data'!T262))</f>
        <v/>
      </c>
      <c r="X262" s="6" t="str">
        <f>IF('Used data'!I262="No","",IF('Used data'!U262=80,1,POWER((80-0.0058*('Used data'!U262-80)^2+0.2781*('Used data'!U262-80)-0.2343)/80,1.6)))</f>
        <v/>
      </c>
      <c r="Y262" s="6" t="str">
        <f>IF('Used data'!I262="No","",IF('Used data'!U262=80,1,POWER((80-0.0058*('Used data'!U262-80)^2+0.2781*('Used data'!U262-80)-0.2343)/80,1.5)))</f>
        <v/>
      </c>
      <c r="Z262" s="6" t="str">
        <f>IF('Used data'!I262="No","",IF('Used data'!U262=80,1,POWER((80-0.0058*('Used data'!U262-80)^2+0.2781*('Used data'!U262-80)-0.2343)/80,4.6)))</f>
        <v/>
      </c>
      <c r="AA262" s="6" t="str">
        <f>IF('Used data'!I262="No","",IF('Used data'!U262=80,1,POWER((80-0.0058*('Used data'!U262-80)^2+0.2781*('Used data'!U262-80)-0.2343)/80,3.5)))</f>
        <v/>
      </c>
      <c r="AB262" s="6" t="str">
        <f>IF('Used data'!I262="No","",IF('Used data'!U262=80,1,POWER((80-0.0058*('Used data'!U262-80)^2+0.2781*('Used data'!U262-80)-0.2343)/80,1.4)))</f>
        <v/>
      </c>
      <c r="AC262" s="6"/>
      <c r="AD262" s="7" t="str">
        <f>IF('Used data'!I262="No","",EXP(-10.0958)*POWER(H262,0.8138))</f>
        <v/>
      </c>
      <c r="AE262" s="7" t="str">
        <f>IF('Used data'!I262="No","",EXP(-9.9896)*POWER(H262,0.8381))</f>
        <v/>
      </c>
      <c r="AF262" s="7" t="str">
        <f>IF('Used data'!I262="No","",EXP(-12.5826)*POWER(H262,1.148))</f>
        <v/>
      </c>
      <c r="AG262" s="7" t="str">
        <f>IF('Used data'!I262="No","",EXP(-11.3408)*POWER(H262,0.7373))</f>
        <v/>
      </c>
      <c r="AH262" s="7" t="str">
        <f>IF('Used data'!I262="No","",EXP(-10.8985)*POWER(H262,0.841))</f>
        <v/>
      </c>
      <c r="AI262" s="7" t="str">
        <f>IF('Used data'!I262="No","",EXP(-12.4273)*POWER(H262,1.0197))</f>
        <v/>
      </c>
      <c r="AJ262" s="9" t="str">
        <f>IF('Used data'!I262="No","",SUM(AD262:AE262)*740934+AG262*29492829+AH262*4654307+AI262*608667)</f>
        <v/>
      </c>
    </row>
    <row r="263" spans="1:36" x14ac:dyDescent="0.3">
      <c r="A263" s="4" t="str">
        <f>IF('Input data'!A269="","",'Input data'!A269)</f>
        <v/>
      </c>
      <c r="B263" s="4" t="str">
        <f>IF('Input data'!B269="","",'Input data'!B269)</f>
        <v/>
      </c>
      <c r="C263" s="4" t="str">
        <f>IF('Input data'!C269="","",'Input data'!C269)</f>
        <v/>
      </c>
      <c r="D263" s="4" t="str">
        <f>IF('Input data'!D269="","",'Input data'!D269)</f>
        <v/>
      </c>
      <c r="E263" s="4" t="str">
        <f>IF('Input data'!E269="","",'Input data'!E269)</f>
        <v/>
      </c>
      <c r="F263" s="4" t="str">
        <f>IF('Input data'!F269="","",'Input data'!F269)</f>
        <v/>
      </c>
      <c r="G263" s="20" t="str">
        <f>IF('Input data'!G269=0,"",'Input data'!G269)</f>
        <v/>
      </c>
      <c r="H263" s="9" t="str">
        <f>IF('Input data'!H269="","",'Input data'!H269)</f>
        <v/>
      </c>
      <c r="I263" s="6" t="str">
        <f>IF('Used data'!I263="No","",IF('Used data'!L263&lt;10,1.1-'Used data'!L263*0.01,IF('Used data'!L263&lt;120,POWER(1.003,'Used data'!L263)/POWER(1.003,10),1.4)))</f>
        <v/>
      </c>
      <c r="J263" s="6" t="str">
        <f>IF('Used data'!I263="No","",IF('Used data'!M263&gt;9,1.41,IF('Used data'!M263&lt;2,0.96+'Used data'!M263*0.02,POWER(1.05,'Used data'!M263)/POWER(1.05,2))))</f>
        <v/>
      </c>
      <c r="K263" s="6" t="str">
        <f>IF('Used data'!I263="No","",IF('Used data'!M263&gt;9,1.15,IF('Used data'!M263&lt;2,0.98+'Used data'!M263*0.01,POWER(1.02,'Used data'!M263)/POWER(1.02,2))))</f>
        <v/>
      </c>
      <c r="L263" s="6" t="str">
        <f>IF('Used data'!I263="No","",IF('Used data'!N263="Partly",0.9,IF('Used data'!N263="Yes",0.75,1)))</f>
        <v/>
      </c>
      <c r="M263" s="6" t="str">
        <f>IF('Used data'!I263="No","",IF('Used data'!N263="Partly",0.97,IF('Used data'!N263="Yes",0.95,1)))</f>
        <v/>
      </c>
      <c r="N263" s="6" t="str">
        <f>IF('Used data'!I263="No","",IF('Used data'!O263&gt;4.25,1.06,IF('Used data'!O263&lt;3.75,1.84-'Used data'!O263*0.24,0.04+'Used data'!O263*0.24)))</f>
        <v/>
      </c>
      <c r="O263" s="6" t="str">
        <f>IF('Used data'!I263="No","",IF('Used data'!P263&gt;1.99,0.81,IF('Used data'!P263&lt;0.2,1.12,1.05-'Used data'!P263*0.1)))</f>
        <v/>
      </c>
      <c r="P263" s="6" t="str">
        <f>IF('Used data'!I263="No","",IF('Used data'!Q263&gt;3,0.96,IF('Used data'!Q263&lt;2,1.12-0.06*'Used data'!Q263,1.08-0.04*'Used data'!Q263)))</f>
        <v/>
      </c>
      <c r="Q263" s="6" t="str">
        <f>IF('Used data'!I263="No","",IF('Used data'!R263="Yes",0.91,1))</f>
        <v/>
      </c>
      <c r="R263" s="6" t="str">
        <f>IF('Used data'!I263="No","",IF('Used data'!R263="Yes",0.96,1))</f>
        <v/>
      </c>
      <c r="S263" s="6" t="str">
        <f>IF('Used data'!I263="No","",IF('Used data'!R263="Yes",0.82,1))</f>
        <v/>
      </c>
      <c r="T263" s="6" t="str">
        <f>IF('Used data'!I263="No","",IF('Used data'!R263="Yes",0.9,1))</f>
        <v/>
      </c>
      <c r="U263" s="6" t="str">
        <f>IF('Used data'!I263="No","",IF('Used data'!R263="Yes",0.93,1))</f>
        <v/>
      </c>
      <c r="V263" s="6" t="str">
        <f>IF('Used data'!I263="No","",IF('Used data'!S263="Yes",0.85,1))</f>
        <v/>
      </c>
      <c r="W263" s="6" t="str">
        <f>IF('Used data'!I263="No","",IF('Used data'!T263&gt;5,1.4,1+0.08*'Used data'!T263))</f>
        <v/>
      </c>
      <c r="X263" s="6" t="str">
        <f>IF('Used data'!I263="No","",IF('Used data'!U263=80,1,POWER((80-0.0058*('Used data'!U263-80)^2+0.2781*('Used data'!U263-80)-0.2343)/80,1.6)))</f>
        <v/>
      </c>
      <c r="Y263" s="6" t="str">
        <f>IF('Used data'!I263="No","",IF('Used data'!U263=80,1,POWER((80-0.0058*('Used data'!U263-80)^2+0.2781*('Used data'!U263-80)-0.2343)/80,1.5)))</f>
        <v/>
      </c>
      <c r="Z263" s="6" t="str">
        <f>IF('Used data'!I263="No","",IF('Used data'!U263=80,1,POWER((80-0.0058*('Used data'!U263-80)^2+0.2781*('Used data'!U263-80)-0.2343)/80,4.6)))</f>
        <v/>
      </c>
      <c r="AA263" s="6" t="str">
        <f>IF('Used data'!I263="No","",IF('Used data'!U263=80,1,POWER((80-0.0058*('Used data'!U263-80)^2+0.2781*('Used data'!U263-80)-0.2343)/80,3.5)))</f>
        <v/>
      </c>
      <c r="AB263" s="6" t="str">
        <f>IF('Used data'!I263="No","",IF('Used data'!U263=80,1,POWER((80-0.0058*('Used data'!U263-80)^2+0.2781*('Used data'!U263-80)-0.2343)/80,1.4)))</f>
        <v/>
      </c>
      <c r="AC263" s="6"/>
      <c r="AD263" s="7" t="str">
        <f>IF('Used data'!I263="No","",EXP(-10.0958)*POWER(H263,0.8138))</f>
        <v/>
      </c>
      <c r="AE263" s="7" t="str">
        <f>IF('Used data'!I263="No","",EXP(-9.9896)*POWER(H263,0.8381))</f>
        <v/>
      </c>
      <c r="AF263" s="7" t="str">
        <f>IF('Used data'!I263="No","",EXP(-12.5826)*POWER(H263,1.148))</f>
        <v/>
      </c>
      <c r="AG263" s="7" t="str">
        <f>IF('Used data'!I263="No","",EXP(-11.3408)*POWER(H263,0.7373))</f>
        <v/>
      </c>
      <c r="AH263" s="7" t="str">
        <f>IF('Used data'!I263="No","",EXP(-10.8985)*POWER(H263,0.841))</f>
        <v/>
      </c>
      <c r="AI263" s="7" t="str">
        <f>IF('Used data'!I263="No","",EXP(-12.4273)*POWER(H263,1.0197))</f>
        <v/>
      </c>
      <c r="AJ263" s="9" t="str">
        <f>IF('Used data'!I263="No","",SUM(AD263:AE263)*740934+AG263*29492829+AH263*4654307+AI263*608667)</f>
        <v/>
      </c>
    </row>
    <row r="264" spans="1:36" x14ac:dyDescent="0.3">
      <c r="A264" s="4" t="str">
        <f>IF('Input data'!A270="","",'Input data'!A270)</f>
        <v/>
      </c>
      <c r="B264" s="4" t="str">
        <f>IF('Input data'!B270="","",'Input data'!B270)</f>
        <v/>
      </c>
      <c r="C264" s="4" t="str">
        <f>IF('Input data'!C270="","",'Input data'!C270)</f>
        <v/>
      </c>
      <c r="D264" s="4" t="str">
        <f>IF('Input data'!D270="","",'Input data'!D270)</f>
        <v/>
      </c>
      <c r="E264" s="4" t="str">
        <f>IF('Input data'!E270="","",'Input data'!E270)</f>
        <v/>
      </c>
      <c r="F264" s="4" t="str">
        <f>IF('Input data'!F270="","",'Input data'!F270)</f>
        <v/>
      </c>
      <c r="G264" s="20" t="str">
        <f>IF('Input data'!G270=0,"",'Input data'!G270)</f>
        <v/>
      </c>
      <c r="H264" s="9" t="str">
        <f>IF('Input data'!H270="","",'Input data'!H270)</f>
        <v/>
      </c>
      <c r="I264" s="6" t="str">
        <f>IF('Used data'!I264="No","",IF('Used data'!L264&lt;10,1.1-'Used data'!L264*0.01,IF('Used data'!L264&lt;120,POWER(1.003,'Used data'!L264)/POWER(1.003,10),1.4)))</f>
        <v/>
      </c>
      <c r="J264" s="6" t="str">
        <f>IF('Used data'!I264="No","",IF('Used data'!M264&gt;9,1.41,IF('Used data'!M264&lt;2,0.96+'Used data'!M264*0.02,POWER(1.05,'Used data'!M264)/POWER(1.05,2))))</f>
        <v/>
      </c>
      <c r="K264" s="6" t="str">
        <f>IF('Used data'!I264="No","",IF('Used data'!M264&gt;9,1.15,IF('Used data'!M264&lt;2,0.98+'Used data'!M264*0.01,POWER(1.02,'Used data'!M264)/POWER(1.02,2))))</f>
        <v/>
      </c>
      <c r="L264" s="6" t="str">
        <f>IF('Used data'!I264="No","",IF('Used data'!N264="Partly",0.9,IF('Used data'!N264="Yes",0.75,1)))</f>
        <v/>
      </c>
      <c r="M264" s="6" t="str">
        <f>IF('Used data'!I264="No","",IF('Used data'!N264="Partly",0.97,IF('Used data'!N264="Yes",0.95,1)))</f>
        <v/>
      </c>
      <c r="N264" s="6" t="str">
        <f>IF('Used data'!I264="No","",IF('Used data'!O264&gt;4.25,1.06,IF('Used data'!O264&lt;3.75,1.84-'Used data'!O264*0.24,0.04+'Used data'!O264*0.24)))</f>
        <v/>
      </c>
      <c r="O264" s="6" t="str">
        <f>IF('Used data'!I264="No","",IF('Used data'!P264&gt;1.99,0.81,IF('Used data'!P264&lt;0.2,1.12,1.05-'Used data'!P264*0.1)))</f>
        <v/>
      </c>
      <c r="P264" s="6" t="str">
        <f>IF('Used data'!I264="No","",IF('Used data'!Q264&gt;3,0.96,IF('Used data'!Q264&lt;2,1.12-0.06*'Used data'!Q264,1.08-0.04*'Used data'!Q264)))</f>
        <v/>
      </c>
      <c r="Q264" s="6" t="str">
        <f>IF('Used data'!I264="No","",IF('Used data'!R264="Yes",0.91,1))</f>
        <v/>
      </c>
      <c r="R264" s="6" t="str">
        <f>IF('Used data'!I264="No","",IF('Used data'!R264="Yes",0.96,1))</f>
        <v/>
      </c>
      <c r="S264" s="6" t="str">
        <f>IF('Used data'!I264="No","",IF('Used data'!R264="Yes",0.82,1))</f>
        <v/>
      </c>
      <c r="T264" s="6" t="str">
        <f>IF('Used data'!I264="No","",IF('Used data'!R264="Yes",0.9,1))</f>
        <v/>
      </c>
      <c r="U264" s="6" t="str">
        <f>IF('Used data'!I264="No","",IF('Used data'!R264="Yes",0.93,1))</f>
        <v/>
      </c>
      <c r="V264" s="6" t="str">
        <f>IF('Used data'!I264="No","",IF('Used data'!S264="Yes",0.85,1))</f>
        <v/>
      </c>
      <c r="W264" s="6" t="str">
        <f>IF('Used data'!I264="No","",IF('Used data'!T264&gt;5,1.4,1+0.08*'Used data'!T264))</f>
        <v/>
      </c>
      <c r="X264" s="6" t="str">
        <f>IF('Used data'!I264="No","",IF('Used data'!U264=80,1,POWER((80-0.0058*('Used data'!U264-80)^2+0.2781*('Used data'!U264-80)-0.2343)/80,1.6)))</f>
        <v/>
      </c>
      <c r="Y264" s="6" t="str">
        <f>IF('Used data'!I264="No","",IF('Used data'!U264=80,1,POWER((80-0.0058*('Used data'!U264-80)^2+0.2781*('Used data'!U264-80)-0.2343)/80,1.5)))</f>
        <v/>
      </c>
      <c r="Z264" s="6" t="str">
        <f>IF('Used data'!I264="No","",IF('Used data'!U264=80,1,POWER((80-0.0058*('Used data'!U264-80)^2+0.2781*('Used data'!U264-80)-0.2343)/80,4.6)))</f>
        <v/>
      </c>
      <c r="AA264" s="6" t="str">
        <f>IF('Used data'!I264="No","",IF('Used data'!U264=80,1,POWER((80-0.0058*('Used data'!U264-80)^2+0.2781*('Used data'!U264-80)-0.2343)/80,3.5)))</f>
        <v/>
      </c>
      <c r="AB264" s="6" t="str">
        <f>IF('Used data'!I264="No","",IF('Used data'!U264=80,1,POWER((80-0.0058*('Used data'!U264-80)^2+0.2781*('Used data'!U264-80)-0.2343)/80,1.4)))</f>
        <v/>
      </c>
      <c r="AC264" s="6"/>
      <c r="AD264" s="7" t="str">
        <f>IF('Used data'!I264="No","",EXP(-10.0958)*POWER(H264,0.8138))</f>
        <v/>
      </c>
      <c r="AE264" s="7" t="str">
        <f>IF('Used data'!I264="No","",EXP(-9.9896)*POWER(H264,0.8381))</f>
        <v/>
      </c>
      <c r="AF264" s="7" t="str">
        <f>IF('Used data'!I264="No","",EXP(-12.5826)*POWER(H264,1.148))</f>
        <v/>
      </c>
      <c r="AG264" s="7" t="str">
        <f>IF('Used data'!I264="No","",EXP(-11.3408)*POWER(H264,0.7373))</f>
        <v/>
      </c>
      <c r="AH264" s="7" t="str">
        <f>IF('Used data'!I264="No","",EXP(-10.8985)*POWER(H264,0.841))</f>
        <v/>
      </c>
      <c r="AI264" s="7" t="str">
        <f>IF('Used data'!I264="No","",EXP(-12.4273)*POWER(H264,1.0197))</f>
        <v/>
      </c>
      <c r="AJ264" s="9" t="str">
        <f>IF('Used data'!I264="No","",SUM(AD264:AE264)*740934+AG264*29492829+AH264*4654307+AI264*608667)</f>
        <v/>
      </c>
    </row>
    <row r="265" spans="1:36" x14ac:dyDescent="0.3">
      <c r="A265" s="4" t="str">
        <f>IF('Input data'!A271="","",'Input data'!A271)</f>
        <v/>
      </c>
      <c r="B265" s="4" t="str">
        <f>IF('Input data'!B271="","",'Input data'!B271)</f>
        <v/>
      </c>
      <c r="C265" s="4" t="str">
        <f>IF('Input data'!C271="","",'Input data'!C271)</f>
        <v/>
      </c>
      <c r="D265" s="4" t="str">
        <f>IF('Input data'!D271="","",'Input data'!D271)</f>
        <v/>
      </c>
      <c r="E265" s="4" t="str">
        <f>IF('Input data'!E271="","",'Input data'!E271)</f>
        <v/>
      </c>
      <c r="F265" s="4" t="str">
        <f>IF('Input data'!F271="","",'Input data'!F271)</f>
        <v/>
      </c>
      <c r="G265" s="20" t="str">
        <f>IF('Input data'!G271=0,"",'Input data'!G271)</f>
        <v/>
      </c>
      <c r="H265" s="9" t="str">
        <f>IF('Input data'!H271="","",'Input data'!H271)</f>
        <v/>
      </c>
      <c r="I265" s="6" t="str">
        <f>IF('Used data'!I265="No","",IF('Used data'!L265&lt;10,1.1-'Used data'!L265*0.01,IF('Used data'!L265&lt;120,POWER(1.003,'Used data'!L265)/POWER(1.003,10),1.4)))</f>
        <v/>
      </c>
      <c r="J265" s="6" t="str">
        <f>IF('Used data'!I265="No","",IF('Used data'!M265&gt;9,1.41,IF('Used data'!M265&lt;2,0.96+'Used data'!M265*0.02,POWER(1.05,'Used data'!M265)/POWER(1.05,2))))</f>
        <v/>
      </c>
      <c r="K265" s="6" t="str">
        <f>IF('Used data'!I265="No","",IF('Used data'!M265&gt;9,1.15,IF('Used data'!M265&lt;2,0.98+'Used data'!M265*0.01,POWER(1.02,'Used data'!M265)/POWER(1.02,2))))</f>
        <v/>
      </c>
      <c r="L265" s="6" t="str">
        <f>IF('Used data'!I265="No","",IF('Used data'!N265="Partly",0.9,IF('Used data'!N265="Yes",0.75,1)))</f>
        <v/>
      </c>
      <c r="M265" s="6" t="str">
        <f>IF('Used data'!I265="No","",IF('Used data'!N265="Partly",0.97,IF('Used data'!N265="Yes",0.95,1)))</f>
        <v/>
      </c>
      <c r="N265" s="6" t="str">
        <f>IF('Used data'!I265="No","",IF('Used data'!O265&gt;4.25,1.06,IF('Used data'!O265&lt;3.75,1.84-'Used data'!O265*0.24,0.04+'Used data'!O265*0.24)))</f>
        <v/>
      </c>
      <c r="O265" s="6" t="str">
        <f>IF('Used data'!I265="No","",IF('Used data'!P265&gt;1.99,0.81,IF('Used data'!P265&lt;0.2,1.12,1.05-'Used data'!P265*0.1)))</f>
        <v/>
      </c>
      <c r="P265" s="6" t="str">
        <f>IF('Used data'!I265="No","",IF('Used data'!Q265&gt;3,0.96,IF('Used data'!Q265&lt;2,1.12-0.06*'Used data'!Q265,1.08-0.04*'Used data'!Q265)))</f>
        <v/>
      </c>
      <c r="Q265" s="6" t="str">
        <f>IF('Used data'!I265="No","",IF('Used data'!R265="Yes",0.91,1))</f>
        <v/>
      </c>
      <c r="R265" s="6" t="str">
        <f>IF('Used data'!I265="No","",IF('Used data'!R265="Yes",0.96,1))</f>
        <v/>
      </c>
      <c r="S265" s="6" t="str">
        <f>IF('Used data'!I265="No","",IF('Used data'!R265="Yes",0.82,1))</f>
        <v/>
      </c>
      <c r="T265" s="6" t="str">
        <f>IF('Used data'!I265="No","",IF('Used data'!R265="Yes",0.9,1))</f>
        <v/>
      </c>
      <c r="U265" s="6" t="str">
        <f>IF('Used data'!I265="No","",IF('Used data'!R265="Yes",0.93,1))</f>
        <v/>
      </c>
      <c r="V265" s="6" t="str">
        <f>IF('Used data'!I265="No","",IF('Used data'!S265="Yes",0.85,1))</f>
        <v/>
      </c>
      <c r="W265" s="6" t="str">
        <f>IF('Used data'!I265="No","",IF('Used data'!T265&gt;5,1.4,1+0.08*'Used data'!T265))</f>
        <v/>
      </c>
      <c r="X265" s="6" t="str">
        <f>IF('Used data'!I265="No","",IF('Used data'!U265=80,1,POWER((80-0.0058*('Used data'!U265-80)^2+0.2781*('Used data'!U265-80)-0.2343)/80,1.6)))</f>
        <v/>
      </c>
      <c r="Y265" s="6" t="str">
        <f>IF('Used data'!I265="No","",IF('Used data'!U265=80,1,POWER((80-0.0058*('Used data'!U265-80)^2+0.2781*('Used data'!U265-80)-0.2343)/80,1.5)))</f>
        <v/>
      </c>
      <c r="Z265" s="6" t="str">
        <f>IF('Used data'!I265="No","",IF('Used data'!U265=80,1,POWER((80-0.0058*('Used data'!U265-80)^2+0.2781*('Used data'!U265-80)-0.2343)/80,4.6)))</f>
        <v/>
      </c>
      <c r="AA265" s="6" t="str">
        <f>IF('Used data'!I265="No","",IF('Used data'!U265=80,1,POWER((80-0.0058*('Used data'!U265-80)^2+0.2781*('Used data'!U265-80)-0.2343)/80,3.5)))</f>
        <v/>
      </c>
      <c r="AB265" s="6" t="str">
        <f>IF('Used data'!I265="No","",IF('Used data'!U265=80,1,POWER((80-0.0058*('Used data'!U265-80)^2+0.2781*('Used data'!U265-80)-0.2343)/80,1.4)))</f>
        <v/>
      </c>
      <c r="AC265" s="6"/>
      <c r="AD265" s="7" t="str">
        <f>IF('Used data'!I265="No","",EXP(-10.0958)*POWER(H265,0.8138))</f>
        <v/>
      </c>
      <c r="AE265" s="7" t="str">
        <f>IF('Used data'!I265="No","",EXP(-9.9896)*POWER(H265,0.8381))</f>
        <v/>
      </c>
      <c r="AF265" s="7" t="str">
        <f>IF('Used data'!I265="No","",EXP(-12.5826)*POWER(H265,1.148))</f>
        <v/>
      </c>
      <c r="AG265" s="7" t="str">
        <f>IF('Used data'!I265="No","",EXP(-11.3408)*POWER(H265,0.7373))</f>
        <v/>
      </c>
      <c r="AH265" s="7" t="str">
        <f>IF('Used data'!I265="No","",EXP(-10.8985)*POWER(H265,0.841))</f>
        <v/>
      </c>
      <c r="AI265" s="7" t="str">
        <f>IF('Used data'!I265="No","",EXP(-12.4273)*POWER(H265,1.0197))</f>
        <v/>
      </c>
      <c r="AJ265" s="9" t="str">
        <f>IF('Used data'!I265="No","",SUM(AD265:AE265)*740934+AG265*29492829+AH265*4654307+AI265*608667)</f>
        <v/>
      </c>
    </row>
    <row r="266" spans="1:36" x14ac:dyDescent="0.3">
      <c r="A266" s="4" t="str">
        <f>IF('Input data'!A272="","",'Input data'!A272)</f>
        <v/>
      </c>
      <c r="B266" s="4" t="str">
        <f>IF('Input data'!B272="","",'Input data'!B272)</f>
        <v/>
      </c>
      <c r="C266" s="4" t="str">
        <f>IF('Input data'!C272="","",'Input data'!C272)</f>
        <v/>
      </c>
      <c r="D266" s="4" t="str">
        <f>IF('Input data'!D272="","",'Input data'!D272)</f>
        <v/>
      </c>
      <c r="E266" s="4" t="str">
        <f>IF('Input data'!E272="","",'Input data'!E272)</f>
        <v/>
      </c>
      <c r="F266" s="4" t="str">
        <f>IF('Input data'!F272="","",'Input data'!F272)</f>
        <v/>
      </c>
      <c r="G266" s="20" t="str">
        <f>IF('Input data'!G272=0,"",'Input data'!G272)</f>
        <v/>
      </c>
      <c r="H266" s="9" t="str">
        <f>IF('Input data'!H272="","",'Input data'!H272)</f>
        <v/>
      </c>
      <c r="I266" s="6" t="str">
        <f>IF('Used data'!I266="No","",IF('Used data'!L266&lt;10,1.1-'Used data'!L266*0.01,IF('Used data'!L266&lt;120,POWER(1.003,'Used data'!L266)/POWER(1.003,10),1.4)))</f>
        <v/>
      </c>
      <c r="J266" s="6" t="str">
        <f>IF('Used data'!I266="No","",IF('Used data'!M266&gt;9,1.41,IF('Used data'!M266&lt;2,0.96+'Used data'!M266*0.02,POWER(1.05,'Used data'!M266)/POWER(1.05,2))))</f>
        <v/>
      </c>
      <c r="K266" s="6" t="str">
        <f>IF('Used data'!I266="No","",IF('Used data'!M266&gt;9,1.15,IF('Used data'!M266&lt;2,0.98+'Used data'!M266*0.01,POWER(1.02,'Used data'!M266)/POWER(1.02,2))))</f>
        <v/>
      </c>
      <c r="L266" s="6" t="str">
        <f>IF('Used data'!I266="No","",IF('Used data'!N266="Partly",0.9,IF('Used data'!N266="Yes",0.75,1)))</f>
        <v/>
      </c>
      <c r="M266" s="6" t="str">
        <f>IF('Used data'!I266="No","",IF('Used data'!N266="Partly",0.97,IF('Used data'!N266="Yes",0.95,1)))</f>
        <v/>
      </c>
      <c r="N266" s="6" t="str">
        <f>IF('Used data'!I266="No","",IF('Used data'!O266&gt;4.25,1.06,IF('Used data'!O266&lt;3.75,1.84-'Used data'!O266*0.24,0.04+'Used data'!O266*0.24)))</f>
        <v/>
      </c>
      <c r="O266" s="6" t="str">
        <f>IF('Used data'!I266="No","",IF('Used data'!P266&gt;1.99,0.81,IF('Used data'!P266&lt;0.2,1.12,1.05-'Used data'!P266*0.1)))</f>
        <v/>
      </c>
      <c r="P266" s="6" t="str">
        <f>IF('Used data'!I266="No","",IF('Used data'!Q266&gt;3,0.96,IF('Used data'!Q266&lt;2,1.12-0.06*'Used data'!Q266,1.08-0.04*'Used data'!Q266)))</f>
        <v/>
      </c>
      <c r="Q266" s="6" t="str">
        <f>IF('Used data'!I266="No","",IF('Used data'!R266="Yes",0.91,1))</f>
        <v/>
      </c>
      <c r="R266" s="6" t="str">
        <f>IF('Used data'!I266="No","",IF('Used data'!R266="Yes",0.96,1))</f>
        <v/>
      </c>
      <c r="S266" s="6" t="str">
        <f>IF('Used data'!I266="No","",IF('Used data'!R266="Yes",0.82,1))</f>
        <v/>
      </c>
      <c r="T266" s="6" t="str">
        <f>IF('Used data'!I266="No","",IF('Used data'!R266="Yes",0.9,1))</f>
        <v/>
      </c>
      <c r="U266" s="6" t="str">
        <f>IF('Used data'!I266="No","",IF('Used data'!R266="Yes",0.93,1))</f>
        <v/>
      </c>
      <c r="V266" s="6" t="str">
        <f>IF('Used data'!I266="No","",IF('Used data'!S266="Yes",0.85,1))</f>
        <v/>
      </c>
      <c r="W266" s="6" t="str">
        <f>IF('Used data'!I266="No","",IF('Used data'!T266&gt;5,1.4,1+0.08*'Used data'!T266))</f>
        <v/>
      </c>
      <c r="X266" s="6" t="str">
        <f>IF('Used data'!I266="No","",IF('Used data'!U266=80,1,POWER((80-0.0058*('Used data'!U266-80)^2+0.2781*('Used data'!U266-80)-0.2343)/80,1.6)))</f>
        <v/>
      </c>
      <c r="Y266" s="6" t="str">
        <f>IF('Used data'!I266="No","",IF('Used data'!U266=80,1,POWER((80-0.0058*('Used data'!U266-80)^2+0.2781*('Used data'!U266-80)-0.2343)/80,1.5)))</f>
        <v/>
      </c>
      <c r="Z266" s="6" t="str">
        <f>IF('Used data'!I266="No","",IF('Used data'!U266=80,1,POWER((80-0.0058*('Used data'!U266-80)^2+0.2781*('Used data'!U266-80)-0.2343)/80,4.6)))</f>
        <v/>
      </c>
      <c r="AA266" s="6" t="str">
        <f>IF('Used data'!I266="No","",IF('Used data'!U266=80,1,POWER((80-0.0058*('Used data'!U266-80)^2+0.2781*('Used data'!U266-80)-0.2343)/80,3.5)))</f>
        <v/>
      </c>
      <c r="AB266" s="6" t="str">
        <f>IF('Used data'!I266="No","",IF('Used data'!U266=80,1,POWER((80-0.0058*('Used data'!U266-80)^2+0.2781*('Used data'!U266-80)-0.2343)/80,1.4)))</f>
        <v/>
      </c>
      <c r="AC266" s="6"/>
      <c r="AD266" s="7" t="str">
        <f>IF('Used data'!I266="No","",EXP(-10.0958)*POWER(H266,0.8138))</f>
        <v/>
      </c>
      <c r="AE266" s="7" t="str">
        <f>IF('Used data'!I266="No","",EXP(-9.9896)*POWER(H266,0.8381))</f>
        <v/>
      </c>
      <c r="AF266" s="7" t="str">
        <f>IF('Used data'!I266="No","",EXP(-12.5826)*POWER(H266,1.148))</f>
        <v/>
      </c>
      <c r="AG266" s="7" t="str">
        <f>IF('Used data'!I266="No","",EXP(-11.3408)*POWER(H266,0.7373))</f>
        <v/>
      </c>
      <c r="AH266" s="7" t="str">
        <f>IF('Used data'!I266="No","",EXP(-10.8985)*POWER(H266,0.841))</f>
        <v/>
      </c>
      <c r="AI266" s="7" t="str">
        <f>IF('Used data'!I266="No","",EXP(-12.4273)*POWER(H266,1.0197))</f>
        <v/>
      </c>
      <c r="AJ266" s="9" t="str">
        <f>IF('Used data'!I266="No","",SUM(AD266:AE266)*740934+AG266*29492829+AH266*4654307+AI266*608667)</f>
        <v/>
      </c>
    </row>
    <row r="267" spans="1:36" x14ac:dyDescent="0.3">
      <c r="A267" s="4" t="str">
        <f>IF('Input data'!A273="","",'Input data'!A273)</f>
        <v/>
      </c>
      <c r="B267" s="4" t="str">
        <f>IF('Input data'!B273="","",'Input data'!B273)</f>
        <v/>
      </c>
      <c r="C267" s="4" t="str">
        <f>IF('Input data'!C273="","",'Input data'!C273)</f>
        <v/>
      </c>
      <c r="D267" s="4" t="str">
        <f>IF('Input data'!D273="","",'Input data'!D273)</f>
        <v/>
      </c>
      <c r="E267" s="4" t="str">
        <f>IF('Input data'!E273="","",'Input data'!E273)</f>
        <v/>
      </c>
      <c r="F267" s="4" t="str">
        <f>IF('Input data'!F273="","",'Input data'!F273)</f>
        <v/>
      </c>
      <c r="G267" s="20" t="str">
        <f>IF('Input data'!G273=0,"",'Input data'!G273)</f>
        <v/>
      </c>
      <c r="H267" s="9" t="str">
        <f>IF('Input data'!H273="","",'Input data'!H273)</f>
        <v/>
      </c>
      <c r="I267" s="6" t="str">
        <f>IF('Used data'!I267="No","",IF('Used data'!L267&lt;10,1.1-'Used data'!L267*0.01,IF('Used data'!L267&lt;120,POWER(1.003,'Used data'!L267)/POWER(1.003,10),1.4)))</f>
        <v/>
      </c>
      <c r="J267" s="6" t="str">
        <f>IF('Used data'!I267="No","",IF('Used data'!M267&gt;9,1.41,IF('Used data'!M267&lt;2,0.96+'Used data'!M267*0.02,POWER(1.05,'Used data'!M267)/POWER(1.05,2))))</f>
        <v/>
      </c>
      <c r="K267" s="6" t="str">
        <f>IF('Used data'!I267="No","",IF('Used data'!M267&gt;9,1.15,IF('Used data'!M267&lt;2,0.98+'Used data'!M267*0.01,POWER(1.02,'Used data'!M267)/POWER(1.02,2))))</f>
        <v/>
      </c>
      <c r="L267" s="6" t="str">
        <f>IF('Used data'!I267="No","",IF('Used data'!N267="Partly",0.9,IF('Used data'!N267="Yes",0.75,1)))</f>
        <v/>
      </c>
      <c r="M267" s="6" t="str">
        <f>IF('Used data'!I267="No","",IF('Used data'!N267="Partly",0.97,IF('Used data'!N267="Yes",0.95,1)))</f>
        <v/>
      </c>
      <c r="N267" s="6" t="str">
        <f>IF('Used data'!I267="No","",IF('Used data'!O267&gt;4.25,1.06,IF('Used data'!O267&lt;3.75,1.84-'Used data'!O267*0.24,0.04+'Used data'!O267*0.24)))</f>
        <v/>
      </c>
      <c r="O267" s="6" t="str">
        <f>IF('Used data'!I267="No","",IF('Used data'!P267&gt;1.99,0.81,IF('Used data'!P267&lt;0.2,1.12,1.05-'Used data'!P267*0.1)))</f>
        <v/>
      </c>
      <c r="P267" s="6" t="str">
        <f>IF('Used data'!I267="No","",IF('Used data'!Q267&gt;3,0.96,IF('Used data'!Q267&lt;2,1.12-0.06*'Used data'!Q267,1.08-0.04*'Used data'!Q267)))</f>
        <v/>
      </c>
      <c r="Q267" s="6" t="str">
        <f>IF('Used data'!I267="No","",IF('Used data'!R267="Yes",0.91,1))</f>
        <v/>
      </c>
      <c r="R267" s="6" t="str">
        <f>IF('Used data'!I267="No","",IF('Used data'!R267="Yes",0.96,1))</f>
        <v/>
      </c>
      <c r="S267" s="6" t="str">
        <f>IF('Used data'!I267="No","",IF('Used data'!R267="Yes",0.82,1))</f>
        <v/>
      </c>
      <c r="T267" s="6" t="str">
        <f>IF('Used data'!I267="No","",IF('Used data'!R267="Yes",0.9,1))</f>
        <v/>
      </c>
      <c r="U267" s="6" t="str">
        <f>IF('Used data'!I267="No","",IF('Used data'!R267="Yes",0.93,1))</f>
        <v/>
      </c>
      <c r="V267" s="6" t="str">
        <f>IF('Used data'!I267="No","",IF('Used data'!S267="Yes",0.85,1))</f>
        <v/>
      </c>
      <c r="W267" s="6" t="str">
        <f>IF('Used data'!I267="No","",IF('Used data'!T267&gt;5,1.4,1+0.08*'Used data'!T267))</f>
        <v/>
      </c>
      <c r="X267" s="6" t="str">
        <f>IF('Used data'!I267="No","",IF('Used data'!U267=80,1,POWER((80-0.0058*('Used data'!U267-80)^2+0.2781*('Used data'!U267-80)-0.2343)/80,1.6)))</f>
        <v/>
      </c>
      <c r="Y267" s="6" t="str">
        <f>IF('Used data'!I267="No","",IF('Used data'!U267=80,1,POWER((80-0.0058*('Used data'!U267-80)^2+0.2781*('Used data'!U267-80)-0.2343)/80,1.5)))</f>
        <v/>
      </c>
      <c r="Z267" s="6" t="str">
        <f>IF('Used data'!I267="No","",IF('Used data'!U267=80,1,POWER((80-0.0058*('Used data'!U267-80)^2+0.2781*('Used data'!U267-80)-0.2343)/80,4.6)))</f>
        <v/>
      </c>
      <c r="AA267" s="6" t="str">
        <f>IF('Used data'!I267="No","",IF('Used data'!U267=80,1,POWER((80-0.0058*('Used data'!U267-80)^2+0.2781*('Used data'!U267-80)-0.2343)/80,3.5)))</f>
        <v/>
      </c>
      <c r="AB267" s="6" t="str">
        <f>IF('Used data'!I267="No","",IF('Used data'!U267=80,1,POWER((80-0.0058*('Used data'!U267-80)^2+0.2781*('Used data'!U267-80)-0.2343)/80,1.4)))</f>
        <v/>
      </c>
      <c r="AC267" s="6"/>
      <c r="AD267" s="7" t="str">
        <f>IF('Used data'!I267="No","",EXP(-10.0958)*POWER(H267,0.8138))</f>
        <v/>
      </c>
      <c r="AE267" s="7" t="str">
        <f>IF('Used data'!I267="No","",EXP(-9.9896)*POWER(H267,0.8381))</f>
        <v/>
      </c>
      <c r="AF267" s="7" t="str">
        <f>IF('Used data'!I267="No","",EXP(-12.5826)*POWER(H267,1.148))</f>
        <v/>
      </c>
      <c r="AG267" s="7" t="str">
        <f>IF('Used data'!I267="No","",EXP(-11.3408)*POWER(H267,0.7373))</f>
        <v/>
      </c>
      <c r="AH267" s="7" t="str">
        <f>IF('Used data'!I267="No","",EXP(-10.8985)*POWER(H267,0.841))</f>
        <v/>
      </c>
      <c r="AI267" s="7" t="str">
        <f>IF('Used data'!I267="No","",EXP(-12.4273)*POWER(H267,1.0197))</f>
        <v/>
      </c>
      <c r="AJ267" s="9" t="str">
        <f>IF('Used data'!I267="No","",SUM(AD267:AE267)*740934+AG267*29492829+AH267*4654307+AI267*608667)</f>
        <v/>
      </c>
    </row>
    <row r="268" spans="1:36" x14ac:dyDescent="0.3">
      <c r="A268" s="4" t="str">
        <f>IF('Input data'!A274="","",'Input data'!A274)</f>
        <v/>
      </c>
      <c r="B268" s="4" t="str">
        <f>IF('Input data'!B274="","",'Input data'!B274)</f>
        <v/>
      </c>
      <c r="C268" s="4" t="str">
        <f>IF('Input data'!C274="","",'Input data'!C274)</f>
        <v/>
      </c>
      <c r="D268" s="4" t="str">
        <f>IF('Input data'!D274="","",'Input data'!D274)</f>
        <v/>
      </c>
      <c r="E268" s="4" t="str">
        <f>IF('Input data'!E274="","",'Input data'!E274)</f>
        <v/>
      </c>
      <c r="F268" s="4" t="str">
        <f>IF('Input data'!F274="","",'Input data'!F274)</f>
        <v/>
      </c>
      <c r="G268" s="20" t="str">
        <f>IF('Input data'!G274=0,"",'Input data'!G274)</f>
        <v/>
      </c>
      <c r="H268" s="9" t="str">
        <f>IF('Input data'!H274="","",'Input data'!H274)</f>
        <v/>
      </c>
      <c r="I268" s="6" t="str">
        <f>IF('Used data'!I268="No","",IF('Used data'!L268&lt;10,1.1-'Used data'!L268*0.01,IF('Used data'!L268&lt;120,POWER(1.003,'Used data'!L268)/POWER(1.003,10),1.4)))</f>
        <v/>
      </c>
      <c r="J268" s="6" t="str">
        <f>IF('Used data'!I268="No","",IF('Used data'!M268&gt;9,1.41,IF('Used data'!M268&lt;2,0.96+'Used data'!M268*0.02,POWER(1.05,'Used data'!M268)/POWER(1.05,2))))</f>
        <v/>
      </c>
      <c r="K268" s="6" t="str">
        <f>IF('Used data'!I268="No","",IF('Used data'!M268&gt;9,1.15,IF('Used data'!M268&lt;2,0.98+'Used data'!M268*0.01,POWER(1.02,'Used data'!M268)/POWER(1.02,2))))</f>
        <v/>
      </c>
      <c r="L268" s="6" t="str">
        <f>IF('Used data'!I268="No","",IF('Used data'!N268="Partly",0.9,IF('Used data'!N268="Yes",0.75,1)))</f>
        <v/>
      </c>
      <c r="M268" s="6" t="str">
        <f>IF('Used data'!I268="No","",IF('Used data'!N268="Partly",0.97,IF('Used data'!N268="Yes",0.95,1)))</f>
        <v/>
      </c>
      <c r="N268" s="6" t="str">
        <f>IF('Used data'!I268="No","",IF('Used data'!O268&gt;4.25,1.06,IF('Used data'!O268&lt;3.75,1.84-'Used data'!O268*0.24,0.04+'Used data'!O268*0.24)))</f>
        <v/>
      </c>
      <c r="O268" s="6" t="str">
        <f>IF('Used data'!I268="No","",IF('Used data'!P268&gt;1.99,0.81,IF('Used data'!P268&lt;0.2,1.12,1.05-'Used data'!P268*0.1)))</f>
        <v/>
      </c>
      <c r="P268" s="6" t="str">
        <f>IF('Used data'!I268="No","",IF('Used data'!Q268&gt;3,0.96,IF('Used data'!Q268&lt;2,1.12-0.06*'Used data'!Q268,1.08-0.04*'Used data'!Q268)))</f>
        <v/>
      </c>
      <c r="Q268" s="6" t="str">
        <f>IF('Used data'!I268="No","",IF('Used data'!R268="Yes",0.91,1))</f>
        <v/>
      </c>
      <c r="R268" s="6" t="str">
        <f>IF('Used data'!I268="No","",IF('Used data'!R268="Yes",0.96,1))</f>
        <v/>
      </c>
      <c r="S268" s="6" t="str">
        <f>IF('Used data'!I268="No","",IF('Used data'!R268="Yes",0.82,1))</f>
        <v/>
      </c>
      <c r="T268" s="6" t="str">
        <f>IF('Used data'!I268="No","",IF('Used data'!R268="Yes",0.9,1))</f>
        <v/>
      </c>
      <c r="U268" s="6" t="str">
        <f>IF('Used data'!I268="No","",IF('Used data'!R268="Yes",0.93,1))</f>
        <v/>
      </c>
      <c r="V268" s="6" t="str">
        <f>IF('Used data'!I268="No","",IF('Used data'!S268="Yes",0.85,1))</f>
        <v/>
      </c>
      <c r="W268" s="6" t="str">
        <f>IF('Used data'!I268="No","",IF('Used data'!T268&gt;5,1.4,1+0.08*'Used data'!T268))</f>
        <v/>
      </c>
      <c r="X268" s="6" t="str">
        <f>IF('Used data'!I268="No","",IF('Used data'!U268=80,1,POWER((80-0.0058*('Used data'!U268-80)^2+0.2781*('Used data'!U268-80)-0.2343)/80,1.6)))</f>
        <v/>
      </c>
      <c r="Y268" s="6" t="str">
        <f>IF('Used data'!I268="No","",IF('Used data'!U268=80,1,POWER((80-0.0058*('Used data'!U268-80)^2+0.2781*('Used data'!U268-80)-0.2343)/80,1.5)))</f>
        <v/>
      </c>
      <c r="Z268" s="6" t="str">
        <f>IF('Used data'!I268="No","",IF('Used data'!U268=80,1,POWER((80-0.0058*('Used data'!U268-80)^2+0.2781*('Used data'!U268-80)-0.2343)/80,4.6)))</f>
        <v/>
      </c>
      <c r="AA268" s="6" t="str">
        <f>IF('Used data'!I268="No","",IF('Used data'!U268=80,1,POWER((80-0.0058*('Used data'!U268-80)^2+0.2781*('Used data'!U268-80)-0.2343)/80,3.5)))</f>
        <v/>
      </c>
      <c r="AB268" s="6" t="str">
        <f>IF('Used data'!I268="No","",IF('Used data'!U268=80,1,POWER((80-0.0058*('Used data'!U268-80)^2+0.2781*('Used data'!U268-80)-0.2343)/80,1.4)))</f>
        <v/>
      </c>
      <c r="AC268" s="6"/>
      <c r="AD268" s="7" t="str">
        <f>IF('Used data'!I268="No","",EXP(-10.0958)*POWER(H268,0.8138))</f>
        <v/>
      </c>
      <c r="AE268" s="7" t="str">
        <f>IF('Used data'!I268="No","",EXP(-9.9896)*POWER(H268,0.8381))</f>
        <v/>
      </c>
      <c r="AF268" s="7" t="str">
        <f>IF('Used data'!I268="No","",EXP(-12.5826)*POWER(H268,1.148))</f>
        <v/>
      </c>
      <c r="AG268" s="7" t="str">
        <f>IF('Used data'!I268="No","",EXP(-11.3408)*POWER(H268,0.7373))</f>
        <v/>
      </c>
      <c r="AH268" s="7" t="str">
        <f>IF('Used data'!I268="No","",EXP(-10.8985)*POWER(H268,0.841))</f>
        <v/>
      </c>
      <c r="AI268" s="7" t="str">
        <f>IF('Used data'!I268="No","",EXP(-12.4273)*POWER(H268,1.0197))</f>
        <v/>
      </c>
      <c r="AJ268" s="9" t="str">
        <f>IF('Used data'!I268="No","",SUM(AD268:AE268)*740934+AG268*29492829+AH268*4654307+AI268*608667)</f>
        <v/>
      </c>
    </row>
    <row r="269" spans="1:36" x14ac:dyDescent="0.3">
      <c r="A269" s="4" t="str">
        <f>IF('Input data'!A275="","",'Input data'!A275)</f>
        <v/>
      </c>
      <c r="B269" s="4" t="str">
        <f>IF('Input data'!B275="","",'Input data'!B275)</f>
        <v/>
      </c>
      <c r="C269" s="4" t="str">
        <f>IF('Input data'!C275="","",'Input data'!C275)</f>
        <v/>
      </c>
      <c r="D269" s="4" t="str">
        <f>IF('Input data'!D275="","",'Input data'!D275)</f>
        <v/>
      </c>
      <c r="E269" s="4" t="str">
        <f>IF('Input data'!E275="","",'Input data'!E275)</f>
        <v/>
      </c>
      <c r="F269" s="4" t="str">
        <f>IF('Input data'!F275="","",'Input data'!F275)</f>
        <v/>
      </c>
      <c r="G269" s="20" t="str">
        <f>IF('Input data'!G275=0,"",'Input data'!G275)</f>
        <v/>
      </c>
      <c r="H269" s="9" t="str">
        <f>IF('Input data'!H275="","",'Input data'!H275)</f>
        <v/>
      </c>
      <c r="I269" s="6" t="str">
        <f>IF('Used data'!I269="No","",IF('Used data'!L269&lt;10,1.1-'Used data'!L269*0.01,IF('Used data'!L269&lt;120,POWER(1.003,'Used data'!L269)/POWER(1.003,10),1.4)))</f>
        <v/>
      </c>
      <c r="J269" s="6" t="str">
        <f>IF('Used data'!I269="No","",IF('Used data'!M269&gt;9,1.41,IF('Used data'!M269&lt;2,0.96+'Used data'!M269*0.02,POWER(1.05,'Used data'!M269)/POWER(1.05,2))))</f>
        <v/>
      </c>
      <c r="K269" s="6" t="str">
        <f>IF('Used data'!I269="No","",IF('Used data'!M269&gt;9,1.15,IF('Used data'!M269&lt;2,0.98+'Used data'!M269*0.01,POWER(1.02,'Used data'!M269)/POWER(1.02,2))))</f>
        <v/>
      </c>
      <c r="L269" s="6" t="str">
        <f>IF('Used data'!I269="No","",IF('Used data'!N269="Partly",0.9,IF('Used data'!N269="Yes",0.75,1)))</f>
        <v/>
      </c>
      <c r="M269" s="6" t="str">
        <f>IF('Used data'!I269="No","",IF('Used data'!N269="Partly",0.97,IF('Used data'!N269="Yes",0.95,1)))</f>
        <v/>
      </c>
      <c r="N269" s="6" t="str">
        <f>IF('Used data'!I269="No","",IF('Used data'!O269&gt;4.25,1.06,IF('Used data'!O269&lt;3.75,1.84-'Used data'!O269*0.24,0.04+'Used data'!O269*0.24)))</f>
        <v/>
      </c>
      <c r="O269" s="6" t="str">
        <f>IF('Used data'!I269="No","",IF('Used data'!P269&gt;1.99,0.81,IF('Used data'!P269&lt;0.2,1.12,1.05-'Used data'!P269*0.1)))</f>
        <v/>
      </c>
      <c r="P269" s="6" t="str">
        <f>IF('Used data'!I269="No","",IF('Used data'!Q269&gt;3,0.96,IF('Used data'!Q269&lt;2,1.12-0.06*'Used data'!Q269,1.08-0.04*'Used data'!Q269)))</f>
        <v/>
      </c>
      <c r="Q269" s="6" t="str">
        <f>IF('Used data'!I269="No","",IF('Used data'!R269="Yes",0.91,1))</f>
        <v/>
      </c>
      <c r="R269" s="6" t="str">
        <f>IF('Used data'!I269="No","",IF('Used data'!R269="Yes",0.96,1))</f>
        <v/>
      </c>
      <c r="S269" s="6" t="str">
        <f>IF('Used data'!I269="No","",IF('Used data'!R269="Yes",0.82,1))</f>
        <v/>
      </c>
      <c r="T269" s="6" t="str">
        <f>IF('Used data'!I269="No","",IF('Used data'!R269="Yes",0.9,1))</f>
        <v/>
      </c>
      <c r="U269" s="6" t="str">
        <f>IF('Used data'!I269="No","",IF('Used data'!R269="Yes",0.93,1))</f>
        <v/>
      </c>
      <c r="V269" s="6" t="str">
        <f>IF('Used data'!I269="No","",IF('Used data'!S269="Yes",0.85,1))</f>
        <v/>
      </c>
      <c r="W269" s="6" t="str">
        <f>IF('Used data'!I269="No","",IF('Used data'!T269&gt;5,1.4,1+0.08*'Used data'!T269))</f>
        <v/>
      </c>
      <c r="X269" s="6" t="str">
        <f>IF('Used data'!I269="No","",IF('Used data'!U269=80,1,POWER((80-0.0058*('Used data'!U269-80)^2+0.2781*('Used data'!U269-80)-0.2343)/80,1.6)))</f>
        <v/>
      </c>
      <c r="Y269" s="6" t="str">
        <f>IF('Used data'!I269="No","",IF('Used data'!U269=80,1,POWER((80-0.0058*('Used data'!U269-80)^2+0.2781*('Used data'!U269-80)-0.2343)/80,1.5)))</f>
        <v/>
      </c>
      <c r="Z269" s="6" t="str">
        <f>IF('Used data'!I269="No","",IF('Used data'!U269=80,1,POWER((80-0.0058*('Used data'!U269-80)^2+0.2781*('Used data'!U269-80)-0.2343)/80,4.6)))</f>
        <v/>
      </c>
      <c r="AA269" s="6" t="str">
        <f>IF('Used data'!I269="No","",IF('Used data'!U269=80,1,POWER((80-0.0058*('Used data'!U269-80)^2+0.2781*('Used data'!U269-80)-0.2343)/80,3.5)))</f>
        <v/>
      </c>
      <c r="AB269" s="6" t="str">
        <f>IF('Used data'!I269="No","",IF('Used data'!U269=80,1,POWER((80-0.0058*('Used data'!U269-80)^2+0.2781*('Used data'!U269-80)-0.2343)/80,1.4)))</f>
        <v/>
      </c>
      <c r="AC269" s="6"/>
      <c r="AD269" s="7" t="str">
        <f>IF('Used data'!I269="No","",EXP(-10.0958)*POWER(H269,0.8138))</f>
        <v/>
      </c>
      <c r="AE269" s="7" t="str">
        <f>IF('Used data'!I269="No","",EXP(-9.9896)*POWER(H269,0.8381))</f>
        <v/>
      </c>
      <c r="AF269" s="7" t="str">
        <f>IF('Used data'!I269="No","",EXP(-12.5826)*POWER(H269,1.148))</f>
        <v/>
      </c>
      <c r="AG269" s="7" t="str">
        <f>IF('Used data'!I269="No","",EXP(-11.3408)*POWER(H269,0.7373))</f>
        <v/>
      </c>
      <c r="AH269" s="7" t="str">
        <f>IF('Used data'!I269="No","",EXP(-10.8985)*POWER(H269,0.841))</f>
        <v/>
      </c>
      <c r="AI269" s="7" t="str">
        <f>IF('Used data'!I269="No","",EXP(-12.4273)*POWER(H269,1.0197))</f>
        <v/>
      </c>
      <c r="AJ269" s="9" t="str">
        <f>IF('Used data'!I269="No","",SUM(AD269:AE269)*740934+AG269*29492829+AH269*4654307+AI269*608667)</f>
        <v/>
      </c>
    </row>
    <row r="270" spans="1:36" x14ac:dyDescent="0.3">
      <c r="A270" s="4" t="str">
        <f>IF('Input data'!A276="","",'Input data'!A276)</f>
        <v/>
      </c>
      <c r="B270" s="4" t="str">
        <f>IF('Input data'!B276="","",'Input data'!B276)</f>
        <v/>
      </c>
      <c r="C270" s="4" t="str">
        <f>IF('Input data'!C276="","",'Input data'!C276)</f>
        <v/>
      </c>
      <c r="D270" s="4" t="str">
        <f>IF('Input data'!D276="","",'Input data'!D276)</f>
        <v/>
      </c>
      <c r="E270" s="4" t="str">
        <f>IF('Input data'!E276="","",'Input data'!E276)</f>
        <v/>
      </c>
      <c r="F270" s="4" t="str">
        <f>IF('Input data'!F276="","",'Input data'!F276)</f>
        <v/>
      </c>
      <c r="G270" s="20" t="str">
        <f>IF('Input data'!G276=0,"",'Input data'!G276)</f>
        <v/>
      </c>
      <c r="H270" s="9" t="str">
        <f>IF('Input data'!H276="","",'Input data'!H276)</f>
        <v/>
      </c>
      <c r="I270" s="6" t="str">
        <f>IF('Used data'!I270="No","",IF('Used data'!L270&lt;10,1.1-'Used data'!L270*0.01,IF('Used data'!L270&lt;120,POWER(1.003,'Used data'!L270)/POWER(1.003,10),1.4)))</f>
        <v/>
      </c>
      <c r="J270" s="6" t="str">
        <f>IF('Used data'!I270="No","",IF('Used data'!M270&gt;9,1.41,IF('Used data'!M270&lt;2,0.96+'Used data'!M270*0.02,POWER(1.05,'Used data'!M270)/POWER(1.05,2))))</f>
        <v/>
      </c>
      <c r="K270" s="6" t="str">
        <f>IF('Used data'!I270="No","",IF('Used data'!M270&gt;9,1.15,IF('Used data'!M270&lt;2,0.98+'Used data'!M270*0.01,POWER(1.02,'Used data'!M270)/POWER(1.02,2))))</f>
        <v/>
      </c>
      <c r="L270" s="6" t="str">
        <f>IF('Used data'!I270="No","",IF('Used data'!N270="Partly",0.9,IF('Used data'!N270="Yes",0.75,1)))</f>
        <v/>
      </c>
      <c r="M270" s="6" t="str">
        <f>IF('Used data'!I270="No","",IF('Used data'!N270="Partly",0.97,IF('Used data'!N270="Yes",0.95,1)))</f>
        <v/>
      </c>
      <c r="N270" s="6" t="str">
        <f>IF('Used data'!I270="No","",IF('Used data'!O270&gt;4.25,1.06,IF('Used data'!O270&lt;3.75,1.84-'Used data'!O270*0.24,0.04+'Used data'!O270*0.24)))</f>
        <v/>
      </c>
      <c r="O270" s="6" t="str">
        <f>IF('Used data'!I270="No","",IF('Used data'!P270&gt;1.99,0.81,IF('Used data'!P270&lt;0.2,1.12,1.05-'Used data'!P270*0.1)))</f>
        <v/>
      </c>
      <c r="P270" s="6" t="str">
        <f>IF('Used data'!I270="No","",IF('Used data'!Q270&gt;3,0.96,IF('Used data'!Q270&lt;2,1.12-0.06*'Used data'!Q270,1.08-0.04*'Used data'!Q270)))</f>
        <v/>
      </c>
      <c r="Q270" s="6" t="str">
        <f>IF('Used data'!I270="No","",IF('Used data'!R270="Yes",0.91,1))</f>
        <v/>
      </c>
      <c r="R270" s="6" t="str">
        <f>IF('Used data'!I270="No","",IF('Used data'!R270="Yes",0.96,1))</f>
        <v/>
      </c>
      <c r="S270" s="6" t="str">
        <f>IF('Used data'!I270="No","",IF('Used data'!R270="Yes",0.82,1))</f>
        <v/>
      </c>
      <c r="T270" s="6" t="str">
        <f>IF('Used data'!I270="No","",IF('Used data'!R270="Yes",0.9,1))</f>
        <v/>
      </c>
      <c r="U270" s="6" t="str">
        <f>IF('Used data'!I270="No","",IF('Used data'!R270="Yes",0.93,1))</f>
        <v/>
      </c>
      <c r="V270" s="6" t="str">
        <f>IF('Used data'!I270="No","",IF('Used data'!S270="Yes",0.85,1))</f>
        <v/>
      </c>
      <c r="W270" s="6" t="str">
        <f>IF('Used data'!I270="No","",IF('Used data'!T270&gt;5,1.4,1+0.08*'Used data'!T270))</f>
        <v/>
      </c>
      <c r="X270" s="6" t="str">
        <f>IF('Used data'!I270="No","",IF('Used data'!U270=80,1,POWER((80-0.0058*('Used data'!U270-80)^2+0.2781*('Used data'!U270-80)-0.2343)/80,1.6)))</f>
        <v/>
      </c>
      <c r="Y270" s="6" t="str">
        <f>IF('Used data'!I270="No","",IF('Used data'!U270=80,1,POWER((80-0.0058*('Used data'!U270-80)^2+0.2781*('Used data'!U270-80)-0.2343)/80,1.5)))</f>
        <v/>
      </c>
      <c r="Z270" s="6" t="str">
        <f>IF('Used data'!I270="No","",IF('Used data'!U270=80,1,POWER((80-0.0058*('Used data'!U270-80)^2+0.2781*('Used data'!U270-80)-0.2343)/80,4.6)))</f>
        <v/>
      </c>
      <c r="AA270" s="6" t="str">
        <f>IF('Used data'!I270="No","",IF('Used data'!U270=80,1,POWER((80-0.0058*('Used data'!U270-80)^2+0.2781*('Used data'!U270-80)-0.2343)/80,3.5)))</f>
        <v/>
      </c>
      <c r="AB270" s="6" t="str">
        <f>IF('Used data'!I270="No","",IF('Used data'!U270=80,1,POWER((80-0.0058*('Used data'!U270-80)^2+0.2781*('Used data'!U270-80)-0.2343)/80,1.4)))</f>
        <v/>
      </c>
      <c r="AC270" s="6"/>
      <c r="AD270" s="7" t="str">
        <f>IF('Used data'!I270="No","",EXP(-10.0958)*POWER(H270,0.8138))</f>
        <v/>
      </c>
      <c r="AE270" s="7" t="str">
        <f>IF('Used data'!I270="No","",EXP(-9.9896)*POWER(H270,0.8381))</f>
        <v/>
      </c>
      <c r="AF270" s="7" t="str">
        <f>IF('Used data'!I270="No","",EXP(-12.5826)*POWER(H270,1.148))</f>
        <v/>
      </c>
      <c r="AG270" s="7" t="str">
        <f>IF('Used data'!I270="No","",EXP(-11.3408)*POWER(H270,0.7373))</f>
        <v/>
      </c>
      <c r="AH270" s="7" t="str">
        <f>IF('Used data'!I270="No","",EXP(-10.8985)*POWER(H270,0.841))</f>
        <v/>
      </c>
      <c r="AI270" s="7" t="str">
        <f>IF('Used data'!I270="No","",EXP(-12.4273)*POWER(H270,1.0197))</f>
        <v/>
      </c>
      <c r="AJ270" s="9" t="str">
        <f>IF('Used data'!I270="No","",SUM(AD270:AE270)*740934+AG270*29492829+AH270*4654307+AI270*608667)</f>
        <v/>
      </c>
    </row>
    <row r="271" spans="1:36" x14ac:dyDescent="0.3">
      <c r="A271" s="4" t="str">
        <f>IF('Input data'!A277="","",'Input data'!A277)</f>
        <v/>
      </c>
      <c r="B271" s="4" t="str">
        <f>IF('Input data'!B277="","",'Input data'!B277)</f>
        <v/>
      </c>
      <c r="C271" s="4" t="str">
        <f>IF('Input data'!C277="","",'Input data'!C277)</f>
        <v/>
      </c>
      <c r="D271" s="4" t="str">
        <f>IF('Input data'!D277="","",'Input data'!D277)</f>
        <v/>
      </c>
      <c r="E271" s="4" t="str">
        <f>IF('Input data'!E277="","",'Input data'!E277)</f>
        <v/>
      </c>
      <c r="F271" s="4" t="str">
        <f>IF('Input data'!F277="","",'Input data'!F277)</f>
        <v/>
      </c>
      <c r="G271" s="20" t="str">
        <f>IF('Input data'!G277=0,"",'Input data'!G277)</f>
        <v/>
      </c>
      <c r="H271" s="9" t="str">
        <f>IF('Input data'!H277="","",'Input data'!H277)</f>
        <v/>
      </c>
      <c r="I271" s="6" t="str">
        <f>IF('Used data'!I271="No","",IF('Used data'!L271&lt;10,1.1-'Used data'!L271*0.01,IF('Used data'!L271&lt;120,POWER(1.003,'Used data'!L271)/POWER(1.003,10),1.4)))</f>
        <v/>
      </c>
      <c r="J271" s="6" t="str">
        <f>IF('Used data'!I271="No","",IF('Used data'!M271&gt;9,1.41,IF('Used data'!M271&lt;2,0.96+'Used data'!M271*0.02,POWER(1.05,'Used data'!M271)/POWER(1.05,2))))</f>
        <v/>
      </c>
      <c r="K271" s="6" t="str">
        <f>IF('Used data'!I271="No","",IF('Used data'!M271&gt;9,1.15,IF('Used data'!M271&lt;2,0.98+'Used data'!M271*0.01,POWER(1.02,'Used data'!M271)/POWER(1.02,2))))</f>
        <v/>
      </c>
      <c r="L271" s="6" t="str">
        <f>IF('Used data'!I271="No","",IF('Used data'!N271="Partly",0.9,IF('Used data'!N271="Yes",0.75,1)))</f>
        <v/>
      </c>
      <c r="M271" s="6" t="str">
        <f>IF('Used data'!I271="No","",IF('Used data'!N271="Partly",0.97,IF('Used data'!N271="Yes",0.95,1)))</f>
        <v/>
      </c>
      <c r="N271" s="6" t="str">
        <f>IF('Used data'!I271="No","",IF('Used data'!O271&gt;4.25,1.06,IF('Used data'!O271&lt;3.75,1.84-'Used data'!O271*0.24,0.04+'Used data'!O271*0.24)))</f>
        <v/>
      </c>
      <c r="O271" s="6" t="str">
        <f>IF('Used data'!I271="No","",IF('Used data'!P271&gt;1.99,0.81,IF('Used data'!P271&lt;0.2,1.12,1.05-'Used data'!P271*0.1)))</f>
        <v/>
      </c>
      <c r="P271" s="6" t="str">
        <f>IF('Used data'!I271="No","",IF('Used data'!Q271&gt;3,0.96,IF('Used data'!Q271&lt;2,1.12-0.06*'Used data'!Q271,1.08-0.04*'Used data'!Q271)))</f>
        <v/>
      </c>
      <c r="Q271" s="6" t="str">
        <f>IF('Used data'!I271="No","",IF('Used data'!R271="Yes",0.91,1))</f>
        <v/>
      </c>
      <c r="R271" s="6" t="str">
        <f>IF('Used data'!I271="No","",IF('Used data'!R271="Yes",0.96,1))</f>
        <v/>
      </c>
      <c r="S271" s="6" t="str">
        <f>IF('Used data'!I271="No","",IF('Used data'!R271="Yes",0.82,1))</f>
        <v/>
      </c>
      <c r="T271" s="6" t="str">
        <f>IF('Used data'!I271="No","",IF('Used data'!R271="Yes",0.9,1))</f>
        <v/>
      </c>
      <c r="U271" s="6" t="str">
        <f>IF('Used data'!I271="No","",IF('Used data'!R271="Yes",0.93,1))</f>
        <v/>
      </c>
      <c r="V271" s="6" t="str">
        <f>IF('Used data'!I271="No","",IF('Used data'!S271="Yes",0.85,1))</f>
        <v/>
      </c>
      <c r="W271" s="6" t="str">
        <f>IF('Used data'!I271="No","",IF('Used data'!T271&gt;5,1.4,1+0.08*'Used data'!T271))</f>
        <v/>
      </c>
      <c r="X271" s="6" t="str">
        <f>IF('Used data'!I271="No","",IF('Used data'!U271=80,1,POWER((80-0.0058*('Used data'!U271-80)^2+0.2781*('Used data'!U271-80)-0.2343)/80,1.6)))</f>
        <v/>
      </c>
      <c r="Y271" s="6" t="str">
        <f>IF('Used data'!I271="No","",IF('Used data'!U271=80,1,POWER((80-0.0058*('Used data'!U271-80)^2+0.2781*('Used data'!U271-80)-0.2343)/80,1.5)))</f>
        <v/>
      </c>
      <c r="Z271" s="6" t="str">
        <f>IF('Used data'!I271="No","",IF('Used data'!U271=80,1,POWER((80-0.0058*('Used data'!U271-80)^2+0.2781*('Used data'!U271-80)-0.2343)/80,4.6)))</f>
        <v/>
      </c>
      <c r="AA271" s="6" t="str">
        <f>IF('Used data'!I271="No","",IF('Used data'!U271=80,1,POWER((80-0.0058*('Used data'!U271-80)^2+0.2781*('Used data'!U271-80)-0.2343)/80,3.5)))</f>
        <v/>
      </c>
      <c r="AB271" s="6" t="str">
        <f>IF('Used data'!I271="No","",IF('Used data'!U271=80,1,POWER((80-0.0058*('Used data'!U271-80)^2+0.2781*('Used data'!U271-80)-0.2343)/80,1.4)))</f>
        <v/>
      </c>
      <c r="AC271" s="6"/>
      <c r="AD271" s="7" t="str">
        <f>IF('Used data'!I271="No","",EXP(-10.0958)*POWER(H271,0.8138))</f>
        <v/>
      </c>
      <c r="AE271" s="7" t="str">
        <f>IF('Used data'!I271="No","",EXP(-9.9896)*POWER(H271,0.8381))</f>
        <v/>
      </c>
      <c r="AF271" s="7" t="str">
        <f>IF('Used data'!I271="No","",EXP(-12.5826)*POWER(H271,1.148))</f>
        <v/>
      </c>
      <c r="AG271" s="7" t="str">
        <f>IF('Used data'!I271="No","",EXP(-11.3408)*POWER(H271,0.7373))</f>
        <v/>
      </c>
      <c r="AH271" s="7" t="str">
        <f>IF('Used data'!I271="No","",EXP(-10.8985)*POWER(H271,0.841))</f>
        <v/>
      </c>
      <c r="AI271" s="7" t="str">
        <f>IF('Used data'!I271="No","",EXP(-12.4273)*POWER(H271,1.0197))</f>
        <v/>
      </c>
      <c r="AJ271" s="9" t="str">
        <f>IF('Used data'!I271="No","",SUM(AD271:AE271)*740934+AG271*29492829+AH271*4654307+AI271*608667)</f>
        <v/>
      </c>
    </row>
    <row r="272" spans="1:36" x14ac:dyDescent="0.3">
      <c r="A272" s="4" t="str">
        <f>IF('Input data'!A278="","",'Input data'!A278)</f>
        <v/>
      </c>
      <c r="B272" s="4" t="str">
        <f>IF('Input data'!B278="","",'Input data'!B278)</f>
        <v/>
      </c>
      <c r="C272" s="4" t="str">
        <f>IF('Input data'!C278="","",'Input data'!C278)</f>
        <v/>
      </c>
      <c r="D272" s="4" t="str">
        <f>IF('Input data'!D278="","",'Input data'!D278)</f>
        <v/>
      </c>
      <c r="E272" s="4" t="str">
        <f>IF('Input data'!E278="","",'Input data'!E278)</f>
        <v/>
      </c>
      <c r="F272" s="4" t="str">
        <f>IF('Input data'!F278="","",'Input data'!F278)</f>
        <v/>
      </c>
      <c r="G272" s="20" t="str">
        <f>IF('Input data'!G278=0,"",'Input data'!G278)</f>
        <v/>
      </c>
      <c r="H272" s="9" t="str">
        <f>IF('Input data'!H278="","",'Input data'!H278)</f>
        <v/>
      </c>
      <c r="I272" s="6" t="str">
        <f>IF('Used data'!I272="No","",IF('Used data'!L272&lt;10,1.1-'Used data'!L272*0.01,IF('Used data'!L272&lt;120,POWER(1.003,'Used data'!L272)/POWER(1.003,10),1.4)))</f>
        <v/>
      </c>
      <c r="J272" s="6" t="str">
        <f>IF('Used data'!I272="No","",IF('Used data'!M272&gt;9,1.41,IF('Used data'!M272&lt;2,0.96+'Used data'!M272*0.02,POWER(1.05,'Used data'!M272)/POWER(1.05,2))))</f>
        <v/>
      </c>
      <c r="K272" s="6" t="str">
        <f>IF('Used data'!I272="No","",IF('Used data'!M272&gt;9,1.15,IF('Used data'!M272&lt;2,0.98+'Used data'!M272*0.01,POWER(1.02,'Used data'!M272)/POWER(1.02,2))))</f>
        <v/>
      </c>
      <c r="L272" s="6" t="str">
        <f>IF('Used data'!I272="No","",IF('Used data'!N272="Partly",0.9,IF('Used data'!N272="Yes",0.75,1)))</f>
        <v/>
      </c>
      <c r="M272" s="6" t="str">
        <f>IF('Used data'!I272="No","",IF('Used data'!N272="Partly",0.97,IF('Used data'!N272="Yes",0.95,1)))</f>
        <v/>
      </c>
      <c r="N272" s="6" t="str">
        <f>IF('Used data'!I272="No","",IF('Used data'!O272&gt;4.25,1.06,IF('Used data'!O272&lt;3.75,1.84-'Used data'!O272*0.24,0.04+'Used data'!O272*0.24)))</f>
        <v/>
      </c>
      <c r="O272" s="6" t="str">
        <f>IF('Used data'!I272="No","",IF('Used data'!P272&gt;1.99,0.81,IF('Used data'!P272&lt;0.2,1.12,1.05-'Used data'!P272*0.1)))</f>
        <v/>
      </c>
      <c r="P272" s="6" t="str">
        <f>IF('Used data'!I272="No","",IF('Used data'!Q272&gt;3,0.96,IF('Used data'!Q272&lt;2,1.12-0.06*'Used data'!Q272,1.08-0.04*'Used data'!Q272)))</f>
        <v/>
      </c>
      <c r="Q272" s="6" t="str">
        <f>IF('Used data'!I272="No","",IF('Used data'!R272="Yes",0.91,1))</f>
        <v/>
      </c>
      <c r="R272" s="6" t="str">
        <f>IF('Used data'!I272="No","",IF('Used data'!R272="Yes",0.96,1))</f>
        <v/>
      </c>
      <c r="S272" s="6" t="str">
        <f>IF('Used data'!I272="No","",IF('Used data'!R272="Yes",0.82,1))</f>
        <v/>
      </c>
      <c r="T272" s="6" t="str">
        <f>IF('Used data'!I272="No","",IF('Used data'!R272="Yes",0.9,1))</f>
        <v/>
      </c>
      <c r="U272" s="6" t="str">
        <f>IF('Used data'!I272="No","",IF('Used data'!R272="Yes",0.93,1))</f>
        <v/>
      </c>
      <c r="V272" s="6" t="str">
        <f>IF('Used data'!I272="No","",IF('Used data'!S272="Yes",0.85,1))</f>
        <v/>
      </c>
      <c r="W272" s="6" t="str">
        <f>IF('Used data'!I272="No","",IF('Used data'!T272&gt;5,1.4,1+0.08*'Used data'!T272))</f>
        <v/>
      </c>
      <c r="X272" s="6" t="str">
        <f>IF('Used data'!I272="No","",IF('Used data'!U272=80,1,POWER((80-0.0058*('Used data'!U272-80)^2+0.2781*('Used data'!U272-80)-0.2343)/80,1.6)))</f>
        <v/>
      </c>
      <c r="Y272" s="6" t="str">
        <f>IF('Used data'!I272="No","",IF('Used data'!U272=80,1,POWER((80-0.0058*('Used data'!U272-80)^2+0.2781*('Used data'!U272-80)-0.2343)/80,1.5)))</f>
        <v/>
      </c>
      <c r="Z272" s="6" t="str">
        <f>IF('Used data'!I272="No","",IF('Used data'!U272=80,1,POWER((80-0.0058*('Used data'!U272-80)^2+0.2781*('Used data'!U272-80)-0.2343)/80,4.6)))</f>
        <v/>
      </c>
      <c r="AA272" s="6" t="str">
        <f>IF('Used data'!I272="No","",IF('Used data'!U272=80,1,POWER((80-0.0058*('Used data'!U272-80)^2+0.2781*('Used data'!U272-80)-0.2343)/80,3.5)))</f>
        <v/>
      </c>
      <c r="AB272" s="6" t="str">
        <f>IF('Used data'!I272="No","",IF('Used data'!U272=80,1,POWER((80-0.0058*('Used data'!U272-80)^2+0.2781*('Used data'!U272-80)-0.2343)/80,1.4)))</f>
        <v/>
      </c>
      <c r="AC272" s="6"/>
      <c r="AD272" s="7" t="str">
        <f>IF('Used data'!I272="No","",EXP(-10.0958)*POWER(H272,0.8138))</f>
        <v/>
      </c>
      <c r="AE272" s="7" t="str">
        <f>IF('Used data'!I272="No","",EXP(-9.9896)*POWER(H272,0.8381))</f>
        <v/>
      </c>
      <c r="AF272" s="7" t="str">
        <f>IF('Used data'!I272="No","",EXP(-12.5826)*POWER(H272,1.148))</f>
        <v/>
      </c>
      <c r="AG272" s="7" t="str">
        <f>IF('Used data'!I272="No","",EXP(-11.3408)*POWER(H272,0.7373))</f>
        <v/>
      </c>
      <c r="AH272" s="7" t="str">
        <f>IF('Used data'!I272="No","",EXP(-10.8985)*POWER(H272,0.841))</f>
        <v/>
      </c>
      <c r="AI272" s="7" t="str">
        <f>IF('Used data'!I272="No","",EXP(-12.4273)*POWER(H272,1.0197))</f>
        <v/>
      </c>
      <c r="AJ272" s="9" t="str">
        <f>IF('Used data'!I272="No","",SUM(AD272:AE272)*740934+AG272*29492829+AH272*4654307+AI272*608667)</f>
        <v/>
      </c>
    </row>
    <row r="273" spans="1:36" x14ac:dyDescent="0.3">
      <c r="A273" s="4" t="str">
        <f>IF('Input data'!A279="","",'Input data'!A279)</f>
        <v/>
      </c>
      <c r="B273" s="4" t="str">
        <f>IF('Input data'!B279="","",'Input data'!B279)</f>
        <v/>
      </c>
      <c r="C273" s="4" t="str">
        <f>IF('Input data'!C279="","",'Input data'!C279)</f>
        <v/>
      </c>
      <c r="D273" s="4" t="str">
        <f>IF('Input data'!D279="","",'Input data'!D279)</f>
        <v/>
      </c>
      <c r="E273" s="4" t="str">
        <f>IF('Input data'!E279="","",'Input data'!E279)</f>
        <v/>
      </c>
      <c r="F273" s="4" t="str">
        <f>IF('Input data'!F279="","",'Input data'!F279)</f>
        <v/>
      </c>
      <c r="G273" s="20" t="str">
        <f>IF('Input data'!G279=0,"",'Input data'!G279)</f>
        <v/>
      </c>
      <c r="H273" s="9" t="str">
        <f>IF('Input data'!H279="","",'Input data'!H279)</f>
        <v/>
      </c>
      <c r="I273" s="6" t="str">
        <f>IF('Used data'!I273="No","",IF('Used data'!L273&lt;10,1.1-'Used data'!L273*0.01,IF('Used data'!L273&lt;120,POWER(1.003,'Used data'!L273)/POWER(1.003,10),1.4)))</f>
        <v/>
      </c>
      <c r="J273" s="6" t="str">
        <f>IF('Used data'!I273="No","",IF('Used data'!M273&gt;9,1.41,IF('Used data'!M273&lt;2,0.96+'Used data'!M273*0.02,POWER(1.05,'Used data'!M273)/POWER(1.05,2))))</f>
        <v/>
      </c>
      <c r="K273" s="6" t="str">
        <f>IF('Used data'!I273="No","",IF('Used data'!M273&gt;9,1.15,IF('Used data'!M273&lt;2,0.98+'Used data'!M273*0.01,POWER(1.02,'Used data'!M273)/POWER(1.02,2))))</f>
        <v/>
      </c>
      <c r="L273" s="6" t="str">
        <f>IF('Used data'!I273="No","",IF('Used data'!N273="Partly",0.9,IF('Used data'!N273="Yes",0.75,1)))</f>
        <v/>
      </c>
      <c r="M273" s="6" t="str">
        <f>IF('Used data'!I273="No","",IF('Used data'!N273="Partly",0.97,IF('Used data'!N273="Yes",0.95,1)))</f>
        <v/>
      </c>
      <c r="N273" s="6" t="str">
        <f>IF('Used data'!I273="No","",IF('Used data'!O273&gt;4.25,1.06,IF('Used data'!O273&lt;3.75,1.84-'Used data'!O273*0.24,0.04+'Used data'!O273*0.24)))</f>
        <v/>
      </c>
      <c r="O273" s="6" t="str">
        <f>IF('Used data'!I273="No","",IF('Used data'!P273&gt;1.99,0.81,IF('Used data'!P273&lt;0.2,1.12,1.05-'Used data'!P273*0.1)))</f>
        <v/>
      </c>
      <c r="P273" s="6" t="str">
        <f>IF('Used data'!I273="No","",IF('Used data'!Q273&gt;3,0.96,IF('Used data'!Q273&lt;2,1.12-0.06*'Used data'!Q273,1.08-0.04*'Used data'!Q273)))</f>
        <v/>
      </c>
      <c r="Q273" s="6" t="str">
        <f>IF('Used data'!I273="No","",IF('Used data'!R273="Yes",0.91,1))</f>
        <v/>
      </c>
      <c r="R273" s="6" t="str">
        <f>IF('Used data'!I273="No","",IF('Used data'!R273="Yes",0.96,1))</f>
        <v/>
      </c>
      <c r="S273" s="6" t="str">
        <f>IF('Used data'!I273="No","",IF('Used data'!R273="Yes",0.82,1))</f>
        <v/>
      </c>
      <c r="T273" s="6" t="str">
        <f>IF('Used data'!I273="No","",IF('Used data'!R273="Yes",0.9,1))</f>
        <v/>
      </c>
      <c r="U273" s="6" t="str">
        <f>IF('Used data'!I273="No","",IF('Used data'!R273="Yes",0.93,1))</f>
        <v/>
      </c>
      <c r="V273" s="6" t="str">
        <f>IF('Used data'!I273="No","",IF('Used data'!S273="Yes",0.85,1))</f>
        <v/>
      </c>
      <c r="W273" s="6" t="str">
        <f>IF('Used data'!I273="No","",IF('Used data'!T273&gt;5,1.4,1+0.08*'Used data'!T273))</f>
        <v/>
      </c>
      <c r="X273" s="6" t="str">
        <f>IF('Used data'!I273="No","",IF('Used data'!U273=80,1,POWER((80-0.0058*('Used data'!U273-80)^2+0.2781*('Used data'!U273-80)-0.2343)/80,1.6)))</f>
        <v/>
      </c>
      <c r="Y273" s="6" t="str">
        <f>IF('Used data'!I273="No","",IF('Used data'!U273=80,1,POWER((80-0.0058*('Used data'!U273-80)^2+0.2781*('Used data'!U273-80)-0.2343)/80,1.5)))</f>
        <v/>
      </c>
      <c r="Z273" s="6" t="str">
        <f>IF('Used data'!I273="No","",IF('Used data'!U273=80,1,POWER((80-0.0058*('Used data'!U273-80)^2+0.2781*('Used data'!U273-80)-0.2343)/80,4.6)))</f>
        <v/>
      </c>
      <c r="AA273" s="6" t="str">
        <f>IF('Used data'!I273="No","",IF('Used data'!U273=80,1,POWER((80-0.0058*('Used data'!U273-80)^2+0.2781*('Used data'!U273-80)-0.2343)/80,3.5)))</f>
        <v/>
      </c>
      <c r="AB273" s="6" t="str">
        <f>IF('Used data'!I273="No","",IF('Used data'!U273=80,1,POWER((80-0.0058*('Used data'!U273-80)^2+0.2781*('Used data'!U273-80)-0.2343)/80,1.4)))</f>
        <v/>
      </c>
      <c r="AC273" s="6"/>
      <c r="AD273" s="7" t="str">
        <f>IF('Used data'!I273="No","",EXP(-10.0958)*POWER(H273,0.8138))</f>
        <v/>
      </c>
      <c r="AE273" s="7" t="str">
        <f>IF('Used data'!I273="No","",EXP(-9.9896)*POWER(H273,0.8381))</f>
        <v/>
      </c>
      <c r="AF273" s="7" t="str">
        <f>IF('Used data'!I273="No","",EXP(-12.5826)*POWER(H273,1.148))</f>
        <v/>
      </c>
      <c r="AG273" s="7" t="str">
        <f>IF('Used data'!I273="No","",EXP(-11.3408)*POWER(H273,0.7373))</f>
        <v/>
      </c>
      <c r="AH273" s="7" t="str">
        <f>IF('Used data'!I273="No","",EXP(-10.8985)*POWER(H273,0.841))</f>
        <v/>
      </c>
      <c r="AI273" s="7" t="str">
        <f>IF('Used data'!I273="No","",EXP(-12.4273)*POWER(H273,1.0197))</f>
        <v/>
      </c>
      <c r="AJ273" s="9" t="str">
        <f>IF('Used data'!I273="No","",SUM(AD273:AE273)*740934+AG273*29492829+AH273*4654307+AI273*608667)</f>
        <v/>
      </c>
    </row>
    <row r="274" spans="1:36" x14ac:dyDescent="0.3">
      <c r="A274" s="4" t="str">
        <f>IF('Input data'!A280="","",'Input data'!A280)</f>
        <v/>
      </c>
      <c r="B274" s="4" t="str">
        <f>IF('Input data'!B280="","",'Input data'!B280)</f>
        <v/>
      </c>
      <c r="C274" s="4" t="str">
        <f>IF('Input data'!C280="","",'Input data'!C280)</f>
        <v/>
      </c>
      <c r="D274" s="4" t="str">
        <f>IF('Input data'!D280="","",'Input data'!D280)</f>
        <v/>
      </c>
      <c r="E274" s="4" t="str">
        <f>IF('Input data'!E280="","",'Input data'!E280)</f>
        <v/>
      </c>
      <c r="F274" s="4" t="str">
        <f>IF('Input data'!F280="","",'Input data'!F280)</f>
        <v/>
      </c>
      <c r="G274" s="20" t="str">
        <f>IF('Input data'!G280=0,"",'Input data'!G280)</f>
        <v/>
      </c>
      <c r="H274" s="9" t="str">
        <f>IF('Input data'!H280="","",'Input data'!H280)</f>
        <v/>
      </c>
      <c r="I274" s="6" t="str">
        <f>IF('Used data'!I274="No","",IF('Used data'!L274&lt;10,1.1-'Used data'!L274*0.01,IF('Used data'!L274&lt;120,POWER(1.003,'Used data'!L274)/POWER(1.003,10),1.4)))</f>
        <v/>
      </c>
      <c r="J274" s="6" t="str">
        <f>IF('Used data'!I274="No","",IF('Used data'!M274&gt;9,1.41,IF('Used data'!M274&lt;2,0.96+'Used data'!M274*0.02,POWER(1.05,'Used data'!M274)/POWER(1.05,2))))</f>
        <v/>
      </c>
      <c r="K274" s="6" t="str">
        <f>IF('Used data'!I274="No","",IF('Used data'!M274&gt;9,1.15,IF('Used data'!M274&lt;2,0.98+'Used data'!M274*0.01,POWER(1.02,'Used data'!M274)/POWER(1.02,2))))</f>
        <v/>
      </c>
      <c r="L274" s="6" t="str">
        <f>IF('Used data'!I274="No","",IF('Used data'!N274="Partly",0.9,IF('Used data'!N274="Yes",0.75,1)))</f>
        <v/>
      </c>
      <c r="M274" s="6" t="str">
        <f>IF('Used data'!I274="No","",IF('Used data'!N274="Partly",0.97,IF('Used data'!N274="Yes",0.95,1)))</f>
        <v/>
      </c>
      <c r="N274" s="6" t="str">
        <f>IF('Used data'!I274="No","",IF('Used data'!O274&gt;4.25,1.06,IF('Used data'!O274&lt;3.75,1.84-'Used data'!O274*0.24,0.04+'Used data'!O274*0.24)))</f>
        <v/>
      </c>
      <c r="O274" s="6" t="str">
        <f>IF('Used data'!I274="No","",IF('Used data'!P274&gt;1.99,0.81,IF('Used data'!P274&lt;0.2,1.12,1.05-'Used data'!P274*0.1)))</f>
        <v/>
      </c>
      <c r="P274" s="6" t="str">
        <f>IF('Used data'!I274="No","",IF('Used data'!Q274&gt;3,0.96,IF('Used data'!Q274&lt;2,1.12-0.06*'Used data'!Q274,1.08-0.04*'Used data'!Q274)))</f>
        <v/>
      </c>
      <c r="Q274" s="6" t="str">
        <f>IF('Used data'!I274="No","",IF('Used data'!R274="Yes",0.91,1))</f>
        <v/>
      </c>
      <c r="R274" s="6" t="str">
        <f>IF('Used data'!I274="No","",IF('Used data'!R274="Yes",0.96,1))</f>
        <v/>
      </c>
      <c r="S274" s="6" t="str">
        <f>IF('Used data'!I274="No","",IF('Used data'!R274="Yes",0.82,1))</f>
        <v/>
      </c>
      <c r="T274" s="6" t="str">
        <f>IF('Used data'!I274="No","",IF('Used data'!R274="Yes",0.9,1))</f>
        <v/>
      </c>
      <c r="U274" s="6" t="str">
        <f>IF('Used data'!I274="No","",IF('Used data'!R274="Yes",0.93,1))</f>
        <v/>
      </c>
      <c r="V274" s="6" t="str">
        <f>IF('Used data'!I274="No","",IF('Used data'!S274="Yes",0.85,1))</f>
        <v/>
      </c>
      <c r="W274" s="6" t="str">
        <f>IF('Used data'!I274="No","",IF('Used data'!T274&gt;5,1.4,1+0.08*'Used data'!T274))</f>
        <v/>
      </c>
      <c r="X274" s="6" t="str">
        <f>IF('Used data'!I274="No","",IF('Used data'!U274=80,1,POWER((80-0.0058*('Used data'!U274-80)^2+0.2781*('Used data'!U274-80)-0.2343)/80,1.6)))</f>
        <v/>
      </c>
      <c r="Y274" s="6" t="str">
        <f>IF('Used data'!I274="No","",IF('Used data'!U274=80,1,POWER((80-0.0058*('Used data'!U274-80)^2+0.2781*('Used data'!U274-80)-0.2343)/80,1.5)))</f>
        <v/>
      </c>
      <c r="Z274" s="6" t="str">
        <f>IF('Used data'!I274="No","",IF('Used data'!U274=80,1,POWER((80-0.0058*('Used data'!U274-80)^2+0.2781*('Used data'!U274-80)-0.2343)/80,4.6)))</f>
        <v/>
      </c>
      <c r="AA274" s="6" t="str">
        <f>IF('Used data'!I274="No","",IF('Used data'!U274=80,1,POWER((80-0.0058*('Used data'!U274-80)^2+0.2781*('Used data'!U274-80)-0.2343)/80,3.5)))</f>
        <v/>
      </c>
      <c r="AB274" s="6" t="str">
        <f>IF('Used data'!I274="No","",IF('Used data'!U274=80,1,POWER((80-0.0058*('Used data'!U274-80)^2+0.2781*('Used data'!U274-80)-0.2343)/80,1.4)))</f>
        <v/>
      </c>
      <c r="AC274" s="6"/>
      <c r="AD274" s="7" t="str">
        <f>IF('Used data'!I274="No","",EXP(-10.0958)*POWER(H274,0.8138))</f>
        <v/>
      </c>
      <c r="AE274" s="7" t="str">
        <f>IF('Used data'!I274="No","",EXP(-9.9896)*POWER(H274,0.8381))</f>
        <v/>
      </c>
      <c r="AF274" s="7" t="str">
        <f>IF('Used data'!I274="No","",EXP(-12.5826)*POWER(H274,1.148))</f>
        <v/>
      </c>
      <c r="AG274" s="7" t="str">
        <f>IF('Used data'!I274="No","",EXP(-11.3408)*POWER(H274,0.7373))</f>
        <v/>
      </c>
      <c r="AH274" s="7" t="str">
        <f>IF('Used data'!I274="No","",EXP(-10.8985)*POWER(H274,0.841))</f>
        <v/>
      </c>
      <c r="AI274" s="7" t="str">
        <f>IF('Used data'!I274="No","",EXP(-12.4273)*POWER(H274,1.0197))</f>
        <v/>
      </c>
      <c r="AJ274" s="9" t="str">
        <f>IF('Used data'!I274="No","",SUM(AD274:AE274)*740934+AG274*29492829+AH274*4654307+AI274*608667)</f>
        <v/>
      </c>
    </row>
    <row r="275" spans="1:36" x14ac:dyDescent="0.3">
      <c r="A275" s="4" t="str">
        <f>IF('Input data'!A281="","",'Input data'!A281)</f>
        <v/>
      </c>
      <c r="B275" s="4" t="str">
        <f>IF('Input data'!B281="","",'Input data'!B281)</f>
        <v/>
      </c>
      <c r="C275" s="4" t="str">
        <f>IF('Input data'!C281="","",'Input data'!C281)</f>
        <v/>
      </c>
      <c r="D275" s="4" t="str">
        <f>IF('Input data'!D281="","",'Input data'!D281)</f>
        <v/>
      </c>
      <c r="E275" s="4" t="str">
        <f>IF('Input data'!E281="","",'Input data'!E281)</f>
        <v/>
      </c>
      <c r="F275" s="4" t="str">
        <f>IF('Input data'!F281="","",'Input data'!F281)</f>
        <v/>
      </c>
      <c r="G275" s="20" t="str">
        <f>IF('Input data'!G281=0,"",'Input data'!G281)</f>
        <v/>
      </c>
      <c r="H275" s="9" t="str">
        <f>IF('Input data'!H281="","",'Input data'!H281)</f>
        <v/>
      </c>
      <c r="I275" s="6" t="str">
        <f>IF('Used data'!I275="No","",IF('Used data'!L275&lt;10,1.1-'Used data'!L275*0.01,IF('Used data'!L275&lt;120,POWER(1.003,'Used data'!L275)/POWER(1.003,10),1.4)))</f>
        <v/>
      </c>
      <c r="J275" s="6" t="str">
        <f>IF('Used data'!I275="No","",IF('Used data'!M275&gt;9,1.41,IF('Used data'!M275&lt;2,0.96+'Used data'!M275*0.02,POWER(1.05,'Used data'!M275)/POWER(1.05,2))))</f>
        <v/>
      </c>
      <c r="K275" s="6" t="str">
        <f>IF('Used data'!I275="No","",IF('Used data'!M275&gt;9,1.15,IF('Used data'!M275&lt;2,0.98+'Used data'!M275*0.01,POWER(1.02,'Used data'!M275)/POWER(1.02,2))))</f>
        <v/>
      </c>
      <c r="L275" s="6" t="str">
        <f>IF('Used data'!I275="No","",IF('Used data'!N275="Partly",0.9,IF('Used data'!N275="Yes",0.75,1)))</f>
        <v/>
      </c>
      <c r="M275" s="6" t="str">
        <f>IF('Used data'!I275="No","",IF('Used data'!N275="Partly",0.97,IF('Used data'!N275="Yes",0.95,1)))</f>
        <v/>
      </c>
      <c r="N275" s="6" t="str">
        <f>IF('Used data'!I275="No","",IF('Used data'!O275&gt;4.25,1.06,IF('Used data'!O275&lt;3.75,1.84-'Used data'!O275*0.24,0.04+'Used data'!O275*0.24)))</f>
        <v/>
      </c>
      <c r="O275" s="6" t="str">
        <f>IF('Used data'!I275="No","",IF('Used data'!P275&gt;1.99,0.81,IF('Used data'!P275&lt;0.2,1.12,1.05-'Used data'!P275*0.1)))</f>
        <v/>
      </c>
      <c r="P275" s="6" t="str">
        <f>IF('Used data'!I275="No","",IF('Used data'!Q275&gt;3,0.96,IF('Used data'!Q275&lt;2,1.12-0.06*'Used data'!Q275,1.08-0.04*'Used data'!Q275)))</f>
        <v/>
      </c>
      <c r="Q275" s="6" t="str">
        <f>IF('Used data'!I275="No","",IF('Used data'!R275="Yes",0.91,1))</f>
        <v/>
      </c>
      <c r="R275" s="6" t="str">
        <f>IF('Used data'!I275="No","",IF('Used data'!R275="Yes",0.96,1))</f>
        <v/>
      </c>
      <c r="S275" s="6" t="str">
        <f>IF('Used data'!I275="No","",IF('Used data'!R275="Yes",0.82,1))</f>
        <v/>
      </c>
      <c r="T275" s="6" t="str">
        <f>IF('Used data'!I275="No","",IF('Used data'!R275="Yes",0.9,1))</f>
        <v/>
      </c>
      <c r="U275" s="6" t="str">
        <f>IF('Used data'!I275="No","",IF('Used data'!R275="Yes",0.93,1))</f>
        <v/>
      </c>
      <c r="V275" s="6" t="str">
        <f>IF('Used data'!I275="No","",IF('Used data'!S275="Yes",0.85,1))</f>
        <v/>
      </c>
      <c r="W275" s="6" t="str">
        <f>IF('Used data'!I275="No","",IF('Used data'!T275&gt;5,1.4,1+0.08*'Used data'!T275))</f>
        <v/>
      </c>
      <c r="X275" s="6" t="str">
        <f>IF('Used data'!I275="No","",IF('Used data'!U275=80,1,POWER((80-0.0058*('Used data'!U275-80)^2+0.2781*('Used data'!U275-80)-0.2343)/80,1.6)))</f>
        <v/>
      </c>
      <c r="Y275" s="6" t="str">
        <f>IF('Used data'!I275="No","",IF('Used data'!U275=80,1,POWER((80-0.0058*('Used data'!U275-80)^2+0.2781*('Used data'!U275-80)-0.2343)/80,1.5)))</f>
        <v/>
      </c>
      <c r="Z275" s="6" t="str">
        <f>IF('Used data'!I275="No","",IF('Used data'!U275=80,1,POWER((80-0.0058*('Used data'!U275-80)^2+0.2781*('Used data'!U275-80)-0.2343)/80,4.6)))</f>
        <v/>
      </c>
      <c r="AA275" s="6" t="str">
        <f>IF('Used data'!I275="No","",IF('Used data'!U275=80,1,POWER((80-0.0058*('Used data'!U275-80)^2+0.2781*('Used data'!U275-80)-0.2343)/80,3.5)))</f>
        <v/>
      </c>
      <c r="AB275" s="6" t="str">
        <f>IF('Used data'!I275="No","",IF('Used data'!U275=80,1,POWER((80-0.0058*('Used data'!U275-80)^2+0.2781*('Used data'!U275-80)-0.2343)/80,1.4)))</f>
        <v/>
      </c>
      <c r="AC275" s="6"/>
      <c r="AD275" s="7" t="str">
        <f>IF('Used data'!I275="No","",EXP(-10.0958)*POWER(H275,0.8138))</f>
        <v/>
      </c>
      <c r="AE275" s="7" t="str">
        <f>IF('Used data'!I275="No","",EXP(-9.9896)*POWER(H275,0.8381))</f>
        <v/>
      </c>
      <c r="AF275" s="7" t="str">
        <f>IF('Used data'!I275="No","",EXP(-12.5826)*POWER(H275,1.148))</f>
        <v/>
      </c>
      <c r="AG275" s="7" t="str">
        <f>IF('Used data'!I275="No","",EXP(-11.3408)*POWER(H275,0.7373))</f>
        <v/>
      </c>
      <c r="AH275" s="7" t="str">
        <f>IF('Used data'!I275="No","",EXP(-10.8985)*POWER(H275,0.841))</f>
        <v/>
      </c>
      <c r="AI275" s="7" t="str">
        <f>IF('Used data'!I275="No","",EXP(-12.4273)*POWER(H275,1.0197))</f>
        <v/>
      </c>
      <c r="AJ275" s="9" t="str">
        <f>IF('Used data'!I275="No","",SUM(AD275:AE275)*740934+AG275*29492829+AH275*4654307+AI275*608667)</f>
        <v/>
      </c>
    </row>
    <row r="276" spans="1:36" x14ac:dyDescent="0.3">
      <c r="A276" s="4" t="str">
        <f>IF('Input data'!A282="","",'Input data'!A282)</f>
        <v/>
      </c>
      <c r="B276" s="4" t="str">
        <f>IF('Input data'!B282="","",'Input data'!B282)</f>
        <v/>
      </c>
      <c r="C276" s="4" t="str">
        <f>IF('Input data'!C282="","",'Input data'!C282)</f>
        <v/>
      </c>
      <c r="D276" s="4" t="str">
        <f>IF('Input data'!D282="","",'Input data'!D282)</f>
        <v/>
      </c>
      <c r="E276" s="4" t="str">
        <f>IF('Input data'!E282="","",'Input data'!E282)</f>
        <v/>
      </c>
      <c r="F276" s="4" t="str">
        <f>IF('Input data'!F282="","",'Input data'!F282)</f>
        <v/>
      </c>
      <c r="G276" s="20" t="str">
        <f>IF('Input data'!G282=0,"",'Input data'!G282)</f>
        <v/>
      </c>
      <c r="H276" s="9" t="str">
        <f>IF('Input data'!H282="","",'Input data'!H282)</f>
        <v/>
      </c>
      <c r="I276" s="6" t="str">
        <f>IF('Used data'!I276="No","",IF('Used data'!L276&lt;10,1.1-'Used data'!L276*0.01,IF('Used data'!L276&lt;120,POWER(1.003,'Used data'!L276)/POWER(1.003,10),1.4)))</f>
        <v/>
      </c>
      <c r="J276" s="6" t="str">
        <f>IF('Used data'!I276="No","",IF('Used data'!M276&gt;9,1.41,IF('Used data'!M276&lt;2,0.96+'Used data'!M276*0.02,POWER(1.05,'Used data'!M276)/POWER(1.05,2))))</f>
        <v/>
      </c>
      <c r="K276" s="6" t="str">
        <f>IF('Used data'!I276="No","",IF('Used data'!M276&gt;9,1.15,IF('Used data'!M276&lt;2,0.98+'Used data'!M276*0.01,POWER(1.02,'Used data'!M276)/POWER(1.02,2))))</f>
        <v/>
      </c>
      <c r="L276" s="6" t="str">
        <f>IF('Used data'!I276="No","",IF('Used data'!N276="Partly",0.9,IF('Used data'!N276="Yes",0.75,1)))</f>
        <v/>
      </c>
      <c r="M276" s="6" t="str">
        <f>IF('Used data'!I276="No","",IF('Used data'!N276="Partly",0.97,IF('Used data'!N276="Yes",0.95,1)))</f>
        <v/>
      </c>
      <c r="N276" s="6" t="str">
        <f>IF('Used data'!I276="No","",IF('Used data'!O276&gt;4.25,1.06,IF('Used data'!O276&lt;3.75,1.84-'Used data'!O276*0.24,0.04+'Used data'!O276*0.24)))</f>
        <v/>
      </c>
      <c r="O276" s="6" t="str">
        <f>IF('Used data'!I276="No","",IF('Used data'!P276&gt;1.99,0.81,IF('Used data'!P276&lt;0.2,1.12,1.05-'Used data'!P276*0.1)))</f>
        <v/>
      </c>
      <c r="P276" s="6" t="str">
        <f>IF('Used data'!I276="No","",IF('Used data'!Q276&gt;3,0.96,IF('Used data'!Q276&lt;2,1.12-0.06*'Used data'!Q276,1.08-0.04*'Used data'!Q276)))</f>
        <v/>
      </c>
      <c r="Q276" s="6" t="str">
        <f>IF('Used data'!I276="No","",IF('Used data'!R276="Yes",0.91,1))</f>
        <v/>
      </c>
      <c r="R276" s="6" t="str">
        <f>IF('Used data'!I276="No","",IF('Used data'!R276="Yes",0.96,1))</f>
        <v/>
      </c>
      <c r="S276" s="6" t="str">
        <f>IF('Used data'!I276="No","",IF('Used data'!R276="Yes",0.82,1))</f>
        <v/>
      </c>
      <c r="T276" s="6" t="str">
        <f>IF('Used data'!I276="No","",IF('Used data'!R276="Yes",0.9,1))</f>
        <v/>
      </c>
      <c r="U276" s="6" t="str">
        <f>IF('Used data'!I276="No","",IF('Used data'!R276="Yes",0.93,1))</f>
        <v/>
      </c>
      <c r="V276" s="6" t="str">
        <f>IF('Used data'!I276="No","",IF('Used data'!S276="Yes",0.85,1))</f>
        <v/>
      </c>
      <c r="W276" s="6" t="str">
        <f>IF('Used data'!I276="No","",IF('Used data'!T276&gt;5,1.4,1+0.08*'Used data'!T276))</f>
        <v/>
      </c>
      <c r="X276" s="6" t="str">
        <f>IF('Used data'!I276="No","",IF('Used data'!U276=80,1,POWER((80-0.0058*('Used data'!U276-80)^2+0.2781*('Used data'!U276-80)-0.2343)/80,1.6)))</f>
        <v/>
      </c>
      <c r="Y276" s="6" t="str">
        <f>IF('Used data'!I276="No","",IF('Used data'!U276=80,1,POWER((80-0.0058*('Used data'!U276-80)^2+0.2781*('Used data'!U276-80)-0.2343)/80,1.5)))</f>
        <v/>
      </c>
      <c r="Z276" s="6" t="str">
        <f>IF('Used data'!I276="No","",IF('Used data'!U276=80,1,POWER((80-0.0058*('Used data'!U276-80)^2+0.2781*('Used data'!U276-80)-0.2343)/80,4.6)))</f>
        <v/>
      </c>
      <c r="AA276" s="6" t="str">
        <f>IF('Used data'!I276="No","",IF('Used data'!U276=80,1,POWER((80-0.0058*('Used data'!U276-80)^2+0.2781*('Used data'!U276-80)-0.2343)/80,3.5)))</f>
        <v/>
      </c>
      <c r="AB276" s="6" t="str">
        <f>IF('Used data'!I276="No","",IF('Used data'!U276=80,1,POWER((80-0.0058*('Used data'!U276-80)^2+0.2781*('Used data'!U276-80)-0.2343)/80,1.4)))</f>
        <v/>
      </c>
      <c r="AC276" s="6"/>
      <c r="AD276" s="7" t="str">
        <f>IF('Used data'!I276="No","",EXP(-10.0958)*POWER(H276,0.8138))</f>
        <v/>
      </c>
      <c r="AE276" s="7" t="str">
        <f>IF('Used data'!I276="No","",EXP(-9.9896)*POWER(H276,0.8381))</f>
        <v/>
      </c>
      <c r="AF276" s="7" t="str">
        <f>IF('Used data'!I276="No","",EXP(-12.5826)*POWER(H276,1.148))</f>
        <v/>
      </c>
      <c r="AG276" s="7" t="str">
        <f>IF('Used data'!I276="No","",EXP(-11.3408)*POWER(H276,0.7373))</f>
        <v/>
      </c>
      <c r="AH276" s="7" t="str">
        <f>IF('Used data'!I276="No","",EXP(-10.8985)*POWER(H276,0.841))</f>
        <v/>
      </c>
      <c r="AI276" s="7" t="str">
        <f>IF('Used data'!I276="No","",EXP(-12.4273)*POWER(H276,1.0197))</f>
        <v/>
      </c>
      <c r="AJ276" s="9" t="str">
        <f>IF('Used data'!I276="No","",SUM(AD276:AE276)*740934+AG276*29492829+AH276*4654307+AI276*608667)</f>
        <v/>
      </c>
    </row>
    <row r="277" spans="1:36" x14ac:dyDescent="0.3">
      <c r="A277" s="4" t="str">
        <f>IF('Input data'!A283="","",'Input data'!A283)</f>
        <v/>
      </c>
      <c r="B277" s="4" t="str">
        <f>IF('Input data'!B283="","",'Input data'!B283)</f>
        <v/>
      </c>
      <c r="C277" s="4" t="str">
        <f>IF('Input data'!C283="","",'Input data'!C283)</f>
        <v/>
      </c>
      <c r="D277" s="4" t="str">
        <f>IF('Input data'!D283="","",'Input data'!D283)</f>
        <v/>
      </c>
      <c r="E277" s="4" t="str">
        <f>IF('Input data'!E283="","",'Input data'!E283)</f>
        <v/>
      </c>
      <c r="F277" s="4" t="str">
        <f>IF('Input data'!F283="","",'Input data'!F283)</f>
        <v/>
      </c>
      <c r="G277" s="20" t="str">
        <f>IF('Input data'!G283=0,"",'Input data'!G283)</f>
        <v/>
      </c>
      <c r="H277" s="9" t="str">
        <f>IF('Input data'!H283="","",'Input data'!H283)</f>
        <v/>
      </c>
      <c r="I277" s="6" t="str">
        <f>IF('Used data'!I277="No","",IF('Used data'!L277&lt;10,1.1-'Used data'!L277*0.01,IF('Used data'!L277&lt;120,POWER(1.003,'Used data'!L277)/POWER(1.003,10),1.4)))</f>
        <v/>
      </c>
      <c r="J277" s="6" t="str">
        <f>IF('Used data'!I277="No","",IF('Used data'!M277&gt;9,1.41,IF('Used data'!M277&lt;2,0.96+'Used data'!M277*0.02,POWER(1.05,'Used data'!M277)/POWER(1.05,2))))</f>
        <v/>
      </c>
      <c r="K277" s="6" t="str">
        <f>IF('Used data'!I277="No","",IF('Used data'!M277&gt;9,1.15,IF('Used data'!M277&lt;2,0.98+'Used data'!M277*0.01,POWER(1.02,'Used data'!M277)/POWER(1.02,2))))</f>
        <v/>
      </c>
      <c r="L277" s="6" t="str">
        <f>IF('Used data'!I277="No","",IF('Used data'!N277="Partly",0.9,IF('Used data'!N277="Yes",0.75,1)))</f>
        <v/>
      </c>
      <c r="M277" s="6" t="str">
        <f>IF('Used data'!I277="No","",IF('Used data'!N277="Partly",0.97,IF('Used data'!N277="Yes",0.95,1)))</f>
        <v/>
      </c>
      <c r="N277" s="6" t="str">
        <f>IF('Used data'!I277="No","",IF('Used data'!O277&gt;4.25,1.06,IF('Used data'!O277&lt;3.75,1.84-'Used data'!O277*0.24,0.04+'Used data'!O277*0.24)))</f>
        <v/>
      </c>
      <c r="O277" s="6" t="str">
        <f>IF('Used data'!I277="No","",IF('Used data'!P277&gt;1.99,0.81,IF('Used data'!P277&lt;0.2,1.12,1.05-'Used data'!P277*0.1)))</f>
        <v/>
      </c>
      <c r="P277" s="6" t="str">
        <f>IF('Used data'!I277="No","",IF('Used data'!Q277&gt;3,0.96,IF('Used data'!Q277&lt;2,1.12-0.06*'Used data'!Q277,1.08-0.04*'Used data'!Q277)))</f>
        <v/>
      </c>
      <c r="Q277" s="6" t="str">
        <f>IF('Used data'!I277="No","",IF('Used data'!R277="Yes",0.91,1))</f>
        <v/>
      </c>
      <c r="R277" s="6" t="str">
        <f>IF('Used data'!I277="No","",IF('Used data'!R277="Yes",0.96,1))</f>
        <v/>
      </c>
      <c r="S277" s="6" t="str">
        <f>IF('Used data'!I277="No","",IF('Used data'!R277="Yes",0.82,1))</f>
        <v/>
      </c>
      <c r="T277" s="6" t="str">
        <f>IF('Used data'!I277="No","",IF('Used data'!R277="Yes",0.9,1))</f>
        <v/>
      </c>
      <c r="U277" s="6" t="str">
        <f>IF('Used data'!I277="No","",IF('Used data'!R277="Yes",0.93,1))</f>
        <v/>
      </c>
      <c r="V277" s="6" t="str">
        <f>IF('Used data'!I277="No","",IF('Used data'!S277="Yes",0.85,1))</f>
        <v/>
      </c>
      <c r="W277" s="6" t="str">
        <f>IF('Used data'!I277="No","",IF('Used data'!T277&gt;5,1.4,1+0.08*'Used data'!T277))</f>
        <v/>
      </c>
      <c r="X277" s="6" t="str">
        <f>IF('Used data'!I277="No","",IF('Used data'!U277=80,1,POWER((80-0.0058*('Used data'!U277-80)^2+0.2781*('Used data'!U277-80)-0.2343)/80,1.6)))</f>
        <v/>
      </c>
      <c r="Y277" s="6" t="str">
        <f>IF('Used data'!I277="No","",IF('Used data'!U277=80,1,POWER((80-0.0058*('Used data'!U277-80)^2+0.2781*('Used data'!U277-80)-0.2343)/80,1.5)))</f>
        <v/>
      </c>
      <c r="Z277" s="6" t="str">
        <f>IF('Used data'!I277="No","",IF('Used data'!U277=80,1,POWER((80-0.0058*('Used data'!U277-80)^2+0.2781*('Used data'!U277-80)-0.2343)/80,4.6)))</f>
        <v/>
      </c>
      <c r="AA277" s="6" t="str">
        <f>IF('Used data'!I277="No","",IF('Used data'!U277=80,1,POWER((80-0.0058*('Used data'!U277-80)^2+0.2781*('Used data'!U277-80)-0.2343)/80,3.5)))</f>
        <v/>
      </c>
      <c r="AB277" s="6" t="str">
        <f>IF('Used data'!I277="No","",IF('Used data'!U277=80,1,POWER((80-0.0058*('Used data'!U277-80)^2+0.2781*('Used data'!U277-80)-0.2343)/80,1.4)))</f>
        <v/>
      </c>
      <c r="AC277" s="6"/>
      <c r="AD277" s="7" t="str">
        <f>IF('Used data'!I277="No","",EXP(-10.0958)*POWER(H277,0.8138))</f>
        <v/>
      </c>
      <c r="AE277" s="7" t="str">
        <f>IF('Used data'!I277="No","",EXP(-9.9896)*POWER(H277,0.8381))</f>
        <v/>
      </c>
      <c r="AF277" s="7" t="str">
        <f>IF('Used data'!I277="No","",EXP(-12.5826)*POWER(H277,1.148))</f>
        <v/>
      </c>
      <c r="AG277" s="7" t="str">
        <f>IF('Used data'!I277="No","",EXP(-11.3408)*POWER(H277,0.7373))</f>
        <v/>
      </c>
      <c r="AH277" s="7" t="str">
        <f>IF('Used data'!I277="No","",EXP(-10.8985)*POWER(H277,0.841))</f>
        <v/>
      </c>
      <c r="AI277" s="7" t="str">
        <f>IF('Used data'!I277="No","",EXP(-12.4273)*POWER(H277,1.0197))</f>
        <v/>
      </c>
      <c r="AJ277" s="9" t="str">
        <f>IF('Used data'!I277="No","",SUM(AD277:AE277)*740934+AG277*29492829+AH277*4654307+AI277*608667)</f>
        <v/>
      </c>
    </row>
    <row r="278" spans="1:36" x14ac:dyDescent="0.3">
      <c r="A278" s="4" t="str">
        <f>IF('Input data'!A284="","",'Input data'!A284)</f>
        <v/>
      </c>
      <c r="B278" s="4" t="str">
        <f>IF('Input data'!B284="","",'Input data'!B284)</f>
        <v/>
      </c>
      <c r="C278" s="4" t="str">
        <f>IF('Input data'!C284="","",'Input data'!C284)</f>
        <v/>
      </c>
      <c r="D278" s="4" t="str">
        <f>IF('Input data'!D284="","",'Input data'!D284)</f>
        <v/>
      </c>
      <c r="E278" s="4" t="str">
        <f>IF('Input data'!E284="","",'Input data'!E284)</f>
        <v/>
      </c>
      <c r="F278" s="4" t="str">
        <f>IF('Input data'!F284="","",'Input data'!F284)</f>
        <v/>
      </c>
      <c r="G278" s="20" t="str">
        <f>IF('Input data'!G284=0,"",'Input data'!G284)</f>
        <v/>
      </c>
      <c r="H278" s="9" t="str">
        <f>IF('Input data'!H284="","",'Input data'!H284)</f>
        <v/>
      </c>
      <c r="I278" s="6" t="str">
        <f>IF('Used data'!I278="No","",IF('Used data'!L278&lt;10,1.1-'Used data'!L278*0.01,IF('Used data'!L278&lt;120,POWER(1.003,'Used data'!L278)/POWER(1.003,10),1.4)))</f>
        <v/>
      </c>
      <c r="J278" s="6" t="str">
        <f>IF('Used data'!I278="No","",IF('Used data'!M278&gt;9,1.41,IF('Used data'!M278&lt;2,0.96+'Used data'!M278*0.02,POWER(1.05,'Used data'!M278)/POWER(1.05,2))))</f>
        <v/>
      </c>
      <c r="K278" s="6" t="str">
        <f>IF('Used data'!I278="No","",IF('Used data'!M278&gt;9,1.15,IF('Used data'!M278&lt;2,0.98+'Used data'!M278*0.01,POWER(1.02,'Used data'!M278)/POWER(1.02,2))))</f>
        <v/>
      </c>
      <c r="L278" s="6" t="str">
        <f>IF('Used data'!I278="No","",IF('Used data'!N278="Partly",0.9,IF('Used data'!N278="Yes",0.75,1)))</f>
        <v/>
      </c>
      <c r="M278" s="6" t="str">
        <f>IF('Used data'!I278="No","",IF('Used data'!N278="Partly",0.97,IF('Used data'!N278="Yes",0.95,1)))</f>
        <v/>
      </c>
      <c r="N278" s="6" t="str">
        <f>IF('Used data'!I278="No","",IF('Used data'!O278&gt;4.25,1.06,IF('Used data'!O278&lt;3.75,1.84-'Used data'!O278*0.24,0.04+'Used data'!O278*0.24)))</f>
        <v/>
      </c>
      <c r="O278" s="6" t="str">
        <f>IF('Used data'!I278="No","",IF('Used data'!P278&gt;1.99,0.81,IF('Used data'!P278&lt;0.2,1.12,1.05-'Used data'!P278*0.1)))</f>
        <v/>
      </c>
      <c r="P278" s="6" t="str">
        <f>IF('Used data'!I278="No","",IF('Used data'!Q278&gt;3,0.96,IF('Used data'!Q278&lt;2,1.12-0.06*'Used data'!Q278,1.08-0.04*'Used data'!Q278)))</f>
        <v/>
      </c>
      <c r="Q278" s="6" t="str">
        <f>IF('Used data'!I278="No","",IF('Used data'!R278="Yes",0.91,1))</f>
        <v/>
      </c>
      <c r="R278" s="6" t="str">
        <f>IF('Used data'!I278="No","",IF('Used data'!R278="Yes",0.96,1))</f>
        <v/>
      </c>
      <c r="S278" s="6" t="str">
        <f>IF('Used data'!I278="No","",IF('Used data'!R278="Yes",0.82,1))</f>
        <v/>
      </c>
      <c r="T278" s="6" t="str">
        <f>IF('Used data'!I278="No","",IF('Used data'!R278="Yes",0.9,1))</f>
        <v/>
      </c>
      <c r="U278" s="6" t="str">
        <f>IF('Used data'!I278="No","",IF('Used data'!R278="Yes",0.93,1))</f>
        <v/>
      </c>
      <c r="V278" s="6" t="str">
        <f>IF('Used data'!I278="No","",IF('Used data'!S278="Yes",0.85,1))</f>
        <v/>
      </c>
      <c r="W278" s="6" t="str">
        <f>IF('Used data'!I278="No","",IF('Used data'!T278&gt;5,1.4,1+0.08*'Used data'!T278))</f>
        <v/>
      </c>
      <c r="X278" s="6" t="str">
        <f>IF('Used data'!I278="No","",IF('Used data'!U278=80,1,POWER((80-0.0058*('Used data'!U278-80)^2+0.2781*('Used data'!U278-80)-0.2343)/80,1.6)))</f>
        <v/>
      </c>
      <c r="Y278" s="6" t="str">
        <f>IF('Used data'!I278="No","",IF('Used data'!U278=80,1,POWER((80-0.0058*('Used data'!U278-80)^2+0.2781*('Used data'!U278-80)-0.2343)/80,1.5)))</f>
        <v/>
      </c>
      <c r="Z278" s="6" t="str">
        <f>IF('Used data'!I278="No","",IF('Used data'!U278=80,1,POWER((80-0.0058*('Used data'!U278-80)^2+0.2781*('Used data'!U278-80)-0.2343)/80,4.6)))</f>
        <v/>
      </c>
      <c r="AA278" s="6" t="str">
        <f>IF('Used data'!I278="No","",IF('Used data'!U278=80,1,POWER((80-0.0058*('Used data'!U278-80)^2+0.2781*('Used data'!U278-80)-0.2343)/80,3.5)))</f>
        <v/>
      </c>
      <c r="AB278" s="6" t="str">
        <f>IF('Used data'!I278="No","",IF('Used data'!U278=80,1,POWER((80-0.0058*('Used data'!U278-80)^2+0.2781*('Used data'!U278-80)-0.2343)/80,1.4)))</f>
        <v/>
      </c>
      <c r="AC278" s="6"/>
      <c r="AD278" s="7" t="str">
        <f>IF('Used data'!I278="No","",EXP(-10.0958)*POWER(H278,0.8138))</f>
        <v/>
      </c>
      <c r="AE278" s="7" t="str">
        <f>IF('Used data'!I278="No","",EXP(-9.9896)*POWER(H278,0.8381))</f>
        <v/>
      </c>
      <c r="AF278" s="7" t="str">
        <f>IF('Used data'!I278="No","",EXP(-12.5826)*POWER(H278,1.148))</f>
        <v/>
      </c>
      <c r="AG278" s="7" t="str">
        <f>IF('Used data'!I278="No","",EXP(-11.3408)*POWER(H278,0.7373))</f>
        <v/>
      </c>
      <c r="AH278" s="7" t="str">
        <f>IF('Used data'!I278="No","",EXP(-10.8985)*POWER(H278,0.841))</f>
        <v/>
      </c>
      <c r="AI278" s="7" t="str">
        <f>IF('Used data'!I278="No","",EXP(-12.4273)*POWER(H278,1.0197))</f>
        <v/>
      </c>
      <c r="AJ278" s="9" t="str">
        <f>IF('Used data'!I278="No","",SUM(AD278:AE278)*740934+AG278*29492829+AH278*4654307+AI278*608667)</f>
        <v/>
      </c>
    </row>
    <row r="279" spans="1:36" x14ac:dyDescent="0.3">
      <c r="A279" s="4" t="str">
        <f>IF('Input data'!A285="","",'Input data'!A285)</f>
        <v/>
      </c>
      <c r="B279" s="4" t="str">
        <f>IF('Input data'!B285="","",'Input data'!B285)</f>
        <v/>
      </c>
      <c r="C279" s="4" t="str">
        <f>IF('Input data'!C285="","",'Input data'!C285)</f>
        <v/>
      </c>
      <c r="D279" s="4" t="str">
        <f>IF('Input data'!D285="","",'Input data'!D285)</f>
        <v/>
      </c>
      <c r="E279" s="4" t="str">
        <f>IF('Input data'!E285="","",'Input data'!E285)</f>
        <v/>
      </c>
      <c r="F279" s="4" t="str">
        <f>IF('Input data'!F285="","",'Input data'!F285)</f>
        <v/>
      </c>
      <c r="G279" s="20" t="str">
        <f>IF('Input data'!G285=0,"",'Input data'!G285)</f>
        <v/>
      </c>
      <c r="H279" s="9" t="str">
        <f>IF('Input data'!H285="","",'Input data'!H285)</f>
        <v/>
      </c>
      <c r="I279" s="6" t="str">
        <f>IF('Used data'!I279="No","",IF('Used data'!L279&lt;10,1.1-'Used data'!L279*0.01,IF('Used data'!L279&lt;120,POWER(1.003,'Used data'!L279)/POWER(1.003,10),1.4)))</f>
        <v/>
      </c>
      <c r="J279" s="6" t="str">
        <f>IF('Used data'!I279="No","",IF('Used data'!M279&gt;9,1.41,IF('Used data'!M279&lt;2,0.96+'Used data'!M279*0.02,POWER(1.05,'Used data'!M279)/POWER(1.05,2))))</f>
        <v/>
      </c>
      <c r="K279" s="6" t="str">
        <f>IF('Used data'!I279="No","",IF('Used data'!M279&gt;9,1.15,IF('Used data'!M279&lt;2,0.98+'Used data'!M279*0.01,POWER(1.02,'Used data'!M279)/POWER(1.02,2))))</f>
        <v/>
      </c>
      <c r="L279" s="6" t="str">
        <f>IF('Used data'!I279="No","",IF('Used data'!N279="Partly",0.9,IF('Used data'!N279="Yes",0.75,1)))</f>
        <v/>
      </c>
      <c r="M279" s="6" t="str">
        <f>IF('Used data'!I279="No","",IF('Used data'!N279="Partly",0.97,IF('Used data'!N279="Yes",0.95,1)))</f>
        <v/>
      </c>
      <c r="N279" s="6" t="str">
        <f>IF('Used data'!I279="No","",IF('Used data'!O279&gt;4.25,1.06,IF('Used data'!O279&lt;3.75,1.84-'Used data'!O279*0.24,0.04+'Used data'!O279*0.24)))</f>
        <v/>
      </c>
      <c r="O279" s="6" t="str">
        <f>IF('Used data'!I279="No","",IF('Used data'!P279&gt;1.99,0.81,IF('Used data'!P279&lt;0.2,1.12,1.05-'Used data'!P279*0.1)))</f>
        <v/>
      </c>
      <c r="P279" s="6" t="str">
        <f>IF('Used data'!I279="No","",IF('Used data'!Q279&gt;3,0.96,IF('Used data'!Q279&lt;2,1.12-0.06*'Used data'!Q279,1.08-0.04*'Used data'!Q279)))</f>
        <v/>
      </c>
      <c r="Q279" s="6" t="str">
        <f>IF('Used data'!I279="No","",IF('Used data'!R279="Yes",0.91,1))</f>
        <v/>
      </c>
      <c r="R279" s="6" t="str">
        <f>IF('Used data'!I279="No","",IF('Used data'!R279="Yes",0.96,1))</f>
        <v/>
      </c>
      <c r="S279" s="6" t="str">
        <f>IF('Used data'!I279="No","",IF('Used data'!R279="Yes",0.82,1))</f>
        <v/>
      </c>
      <c r="T279" s="6" t="str">
        <f>IF('Used data'!I279="No","",IF('Used data'!R279="Yes",0.9,1))</f>
        <v/>
      </c>
      <c r="U279" s="6" t="str">
        <f>IF('Used data'!I279="No","",IF('Used data'!R279="Yes",0.93,1))</f>
        <v/>
      </c>
      <c r="V279" s="6" t="str">
        <f>IF('Used data'!I279="No","",IF('Used data'!S279="Yes",0.85,1))</f>
        <v/>
      </c>
      <c r="W279" s="6" t="str">
        <f>IF('Used data'!I279="No","",IF('Used data'!T279&gt;5,1.4,1+0.08*'Used data'!T279))</f>
        <v/>
      </c>
      <c r="X279" s="6" t="str">
        <f>IF('Used data'!I279="No","",IF('Used data'!U279=80,1,POWER((80-0.0058*('Used data'!U279-80)^2+0.2781*('Used data'!U279-80)-0.2343)/80,1.6)))</f>
        <v/>
      </c>
      <c r="Y279" s="6" t="str">
        <f>IF('Used data'!I279="No","",IF('Used data'!U279=80,1,POWER((80-0.0058*('Used data'!U279-80)^2+0.2781*('Used data'!U279-80)-0.2343)/80,1.5)))</f>
        <v/>
      </c>
      <c r="Z279" s="6" t="str">
        <f>IF('Used data'!I279="No","",IF('Used data'!U279=80,1,POWER((80-0.0058*('Used data'!U279-80)^2+0.2781*('Used data'!U279-80)-0.2343)/80,4.6)))</f>
        <v/>
      </c>
      <c r="AA279" s="6" t="str">
        <f>IF('Used data'!I279="No","",IF('Used data'!U279=80,1,POWER((80-0.0058*('Used data'!U279-80)^2+0.2781*('Used data'!U279-80)-0.2343)/80,3.5)))</f>
        <v/>
      </c>
      <c r="AB279" s="6" t="str">
        <f>IF('Used data'!I279="No","",IF('Used data'!U279=80,1,POWER((80-0.0058*('Used data'!U279-80)^2+0.2781*('Used data'!U279-80)-0.2343)/80,1.4)))</f>
        <v/>
      </c>
      <c r="AC279" s="6"/>
      <c r="AD279" s="7" t="str">
        <f>IF('Used data'!I279="No","",EXP(-10.0958)*POWER(H279,0.8138))</f>
        <v/>
      </c>
      <c r="AE279" s="7" t="str">
        <f>IF('Used data'!I279="No","",EXP(-9.9896)*POWER(H279,0.8381))</f>
        <v/>
      </c>
      <c r="AF279" s="7" t="str">
        <f>IF('Used data'!I279="No","",EXP(-12.5826)*POWER(H279,1.148))</f>
        <v/>
      </c>
      <c r="AG279" s="7" t="str">
        <f>IF('Used data'!I279="No","",EXP(-11.3408)*POWER(H279,0.7373))</f>
        <v/>
      </c>
      <c r="AH279" s="7" t="str">
        <f>IF('Used data'!I279="No","",EXP(-10.8985)*POWER(H279,0.841))</f>
        <v/>
      </c>
      <c r="AI279" s="7" t="str">
        <f>IF('Used data'!I279="No","",EXP(-12.4273)*POWER(H279,1.0197))</f>
        <v/>
      </c>
      <c r="AJ279" s="9" t="str">
        <f>IF('Used data'!I279="No","",SUM(AD279:AE279)*740934+AG279*29492829+AH279*4654307+AI279*608667)</f>
        <v/>
      </c>
    </row>
    <row r="280" spans="1:36" x14ac:dyDescent="0.3">
      <c r="A280" s="4" t="str">
        <f>IF('Input data'!A286="","",'Input data'!A286)</f>
        <v/>
      </c>
      <c r="B280" s="4" t="str">
        <f>IF('Input data'!B286="","",'Input data'!B286)</f>
        <v/>
      </c>
      <c r="C280" s="4" t="str">
        <f>IF('Input data'!C286="","",'Input data'!C286)</f>
        <v/>
      </c>
      <c r="D280" s="4" t="str">
        <f>IF('Input data'!D286="","",'Input data'!D286)</f>
        <v/>
      </c>
      <c r="E280" s="4" t="str">
        <f>IF('Input data'!E286="","",'Input data'!E286)</f>
        <v/>
      </c>
      <c r="F280" s="4" t="str">
        <f>IF('Input data'!F286="","",'Input data'!F286)</f>
        <v/>
      </c>
      <c r="G280" s="20" t="str">
        <f>IF('Input data'!G286=0,"",'Input data'!G286)</f>
        <v/>
      </c>
      <c r="H280" s="9" t="str">
        <f>IF('Input data'!H286="","",'Input data'!H286)</f>
        <v/>
      </c>
      <c r="I280" s="6" t="str">
        <f>IF('Used data'!I280="No","",IF('Used data'!L280&lt;10,1.1-'Used data'!L280*0.01,IF('Used data'!L280&lt;120,POWER(1.003,'Used data'!L280)/POWER(1.003,10),1.4)))</f>
        <v/>
      </c>
      <c r="J280" s="6" t="str">
        <f>IF('Used data'!I280="No","",IF('Used data'!M280&gt;9,1.41,IF('Used data'!M280&lt;2,0.96+'Used data'!M280*0.02,POWER(1.05,'Used data'!M280)/POWER(1.05,2))))</f>
        <v/>
      </c>
      <c r="K280" s="6" t="str">
        <f>IF('Used data'!I280="No","",IF('Used data'!M280&gt;9,1.15,IF('Used data'!M280&lt;2,0.98+'Used data'!M280*0.01,POWER(1.02,'Used data'!M280)/POWER(1.02,2))))</f>
        <v/>
      </c>
      <c r="L280" s="6" t="str">
        <f>IF('Used data'!I280="No","",IF('Used data'!N280="Partly",0.9,IF('Used data'!N280="Yes",0.75,1)))</f>
        <v/>
      </c>
      <c r="M280" s="6" t="str">
        <f>IF('Used data'!I280="No","",IF('Used data'!N280="Partly",0.97,IF('Used data'!N280="Yes",0.95,1)))</f>
        <v/>
      </c>
      <c r="N280" s="6" t="str">
        <f>IF('Used data'!I280="No","",IF('Used data'!O280&gt;4.25,1.06,IF('Used data'!O280&lt;3.75,1.84-'Used data'!O280*0.24,0.04+'Used data'!O280*0.24)))</f>
        <v/>
      </c>
      <c r="O280" s="6" t="str">
        <f>IF('Used data'!I280="No","",IF('Used data'!P280&gt;1.99,0.81,IF('Used data'!P280&lt;0.2,1.12,1.05-'Used data'!P280*0.1)))</f>
        <v/>
      </c>
      <c r="P280" s="6" t="str">
        <f>IF('Used data'!I280="No","",IF('Used data'!Q280&gt;3,0.96,IF('Used data'!Q280&lt;2,1.12-0.06*'Used data'!Q280,1.08-0.04*'Used data'!Q280)))</f>
        <v/>
      </c>
      <c r="Q280" s="6" t="str">
        <f>IF('Used data'!I280="No","",IF('Used data'!R280="Yes",0.91,1))</f>
        <v/>
      </c>
      <c r="R280" s="6" t="str">
        <f>IF('Used data'!I280="No","",IF('Used data'!R280="Yes",0.96,1))</f>
        <v/>
      </c>
      <c r="S280" s="6" t="str">
        <f>IF('Used data'!I280="No","",IF('Used data'!R280="Yes",0.82,1))</f>
        <v/>
      </c>
      <c r="T280" s="6" t="str">
        <f>IF('Used data'!I280="No","",IF('Used data'!R280="Yes",0.9,1))</f>
        <v/>
      </c>
      <c r="U280" s="6" t="str">
        <f>IF('Used data'!I280="No","",IF('Used data'!R280="Yes",0.93,1))</f>
        <v/>
      </c>
      <c r="V280" s="6" t="str">
        <f>IF('Used data'!I280="No","",IF('Used data'!S280="Yes",0.85,1))</f>
        <v/>
      </c>
      <c r="W280" s="6" t="str">
        <f>IF('Used data'!I280="No","",IF('Used data'!T280&gt;5,1.4,1+0.08*'Used data'!T280))</f>
        <v/>
      </c>
      <c r="X280" s="6" t="str">
        <f>IF('Used data'!I280="No","",IF('Used data'!U280=80,1,POWER((80-0.0058*('Used data'!U280-80)^2+0.2781*('Used data'!U280-80)-0.2343)/80,1.6)))</f>
        <v/>
      </c>
      <c r="Y280" s="6" t="str">
        <f>IF('Used data'!I280="No","",IF('Used data'!U280=80,1,POWER((80-0.0058*('Used data'!U280-80)^2+0.2781*('Used data'!U280-80)-0.2343)/80,1.5)))</f>
        <v/>
      </c>
      <c r="Z280" s="6" t="str">
        <f>IF('Used data'!I280="No","",IF('Used data'!U280=80,1,POWER((80-0.0058*('Used data'!U280-80)^2+0.2781*('Used data'!U280-80)-0.2343)/80,4.6)))</f>
        <v/>
      </c>
      <c r="AA280" s="6" t="str">
        <f>IF('Used data'!I280="No","",IF('Used data'!U280=80,1,POWER((80-0.0058*('Used data'!U280-80)^2+0.2781*('Used data'!U280-80)-0.2343)/80,3.5)))</f>
        <v/>
      </c>
      <c r="AB280" s="6" t="str">
        <f>IF('Used data'!I280="No","",IF('Used data'!U280=80,1,POWER((80-0.0058*('Used data'!U280-80)^2+0.2781*('Used data'!U280-80)-0.2343)/80,1.4)))</f>
        <v/>
      </c>
      <c r="AC280" s="6"/>
      <c r="AD280" s="7" t="str">
        <f>IF('Used data'!I280="No","",EXP(-10.0958)*POWER(H280,0.8138))</f>
        <v/>
      </c>
      <c r="AE280" s="7" t="str">
        <f>IF('Used data'!I280="No","",EXP(-9.9896)*POWER(H280,0.8381))</f>
        <v/>
      </c>
      <c r="AF280" s="7" t="str">
        <f>IF('Used data'!I280="No","",EXP(-12.5826)*POWER(H280,1.148))</f>
        <v/>
      </c>
      <c r="AG280" s="7" t="str">
        <f>IF('Used data'!I280="No","",EXP(-11.3408)*POWER(H280,0.7373))</f>
        <v/>
      </c>
      <c r="AH280" s="7" t="str">
        <f>IF('Used data'!I280="No","",EXP(-10.8985)*POWER(H280,0.841))</f>
        <v/>
      </c>
      <c r="AI280" s="7" t="str">
        <f>IF('Used data'!I280="No","",EXP(-12.4273)*POWER(H280,1.0197))</f>
        <v/>
      </c>
      <c r="AJ280" s="9" t="str">
        <f>IF('Used data'!I280="No","",SUM(AD280:AE280)*740934+AG280*29492829+AH280*4654307+AI280*608667)</f>
        <v/>
      </c>
    </row>
    <row r="281" spans="1:36" x14ac:dyDescent="0.3">
      <c r="A281" s="4" t="str">
        <f>IF('Input data'!A287="","",'Input data'!A287)</f>
        <v/>
      </c>
      <c r="B281" s="4" t="str">
        <f>IF('Input data'!B287="","",'Input data'!B287)</f>
        <v/>
      </c>
      <c r="C281" s="4" t="str">
        <f>IF('Input data'!C287="","",'Input data'!C287)</f>
        <v/>
      </c>
      <c r="D281" s="4" t="str">
        <f>IF('Input data'!D287="","",'Input data'!D287)</f>
        <v/>
      </c>
      <c r="E281" s="4" t="str">
        <f>IF('Input data'!E287="","",'Input data'!E287)</f>
        <v/>
      </c>
      <c r="F281" s="4" t="str">
        <f>IF('Input data'!F287="","",'Input data'!F287)</f>
        <v/>
      </c>
      <c r="G281" s="20" t="str">
        <f>IF('Input data'!G287=0,"",'Input data'!G287)</f>
        <v/>
      </c>
      <c r="H281" s="9" t="str">
        <f>IF('Input data'!H287="","",'Input data'!H287)</f>
        <v/>
      </c>
      <c r="I281" s="6" t="str">
        <f>IF('Used data'!I281="No","",IF('Used data'!L281&lt;10,1.1-'Used data'!L281*0.01,IF('Used data'!L281&lt;120,POWER(1.003,'Used data'!L281)/POWER(1.003,10),1.4)))</f>
        <v/>
      </c>
      <c r="J281" s="6" t="str">
        <f>IF('Used data'!I281="No","",IF('Used data'!M281&gt;9,1.41,IF('Used data'!M281&lt;2,0.96+'Used data'!M281*0.02,POWER(1.05,'Used data'!M281)/POWER(1.05,2))))</f>
        <v/>
      </c>
      <c r="K281" s="6" t="str">
        <f>IF('Used data'!I281="No","",IF('Used data'!M281&gt;9,1.15,IF('Used data'!M281&lt;2,0.98+'Used data'!M281*0.01,POWER(1.02,'Used data'!M281)/POWER(1.02,2))))</f>
        <v/>
      </c>
      <c r="L281" s="6" t="str">
        <f>IF('Used data'!I281="No","",IF('Used data'!N281="Partly",0.9,IF('Used data'!N281="Yes",0.75,1)))</f>
        <v/>
      </c>
      <c r="M281" s="6" t="str">
        <f>IF('Used data'!I281="No","",IF('Used data'!N281="Partly",0.97,IF('Used data'!N281="Yes",0.95,1)))</f>
        <v/>
      </c>
      <c r="N281" s="6" t="str">
        <f>IF('Used data'!I281="No","",IF('Used data'!O281&gt;4.25,1.06,IF('Used data'!O281&lt;3.75,1.84-'Used data'!O281*0.24,0.04+'Used data'!O281*0.24)))</f>
        <v/>
      </c>
      <c r="O281" s="6" t="str">
        <f>IF('Used data'!I281="No","",IF('Used data'!P281&gt;1.99,0.81,IF('Used data'!P281&lt;0.2,1.12,1.05-'Used data'!P281*0.1)))</f>
        <v/>
      </c>
      <c r="P281" s="6" t="str">
        <f>IF('Used data'!I281="No","",IF('Used data'!Q281&gt;3,0.96,IF('Used data'!Q281&lt;2,1.12-0.06*'Used data'!Q281,1.08-0.04*'Used data'!Q281)))</f>
        <v/>
      </c>
      <c r="Q281" s="6" t="str">
        <f>IF('Used data'!I281="No","",IF('Used data'!R281="Yes",0.91,1))</f>
        <v/>
      </c>
      <c r="R281" s="6" t="str">
        <f>IF('Used data'!I281="No","",IF('Used data'!R281="Yes",0.96,1))</f>
        <v/>
      </c>
      <c r="S281" s="6" t="str">
        <f>IF('Used data'!I281="No","",IF('Used data'!R281="Yes",0.82,1))</f>
        <v/>
      </c>
      <c r="T281" s="6" t="str">
        <f>IF('Used data'!I281="No","",IF('Used data'!R281="Yes",0.9,1))</f>
        <v/>
      </c>
      <c r="U281" s="6" t="str">
        <f>IF('Used data'!I281="No","",IF('Used data'!R281="Yes",0.93,1))</f>
        <v/>
      </c>
      <c r="V281" s="6" t="str">
        <f>IF('Used data'!I281="No","",IF('Used data'!S281="Yes",0.85,1))</f>
        <v/>
      </c>
      <c r="W281" s="6" t="str">
        <f>IF('Used data'!I281="No","",IF('Used data'!T281&gt;5,1.4,1+0.08*'Used data'!T281))</f>
        <v/>
      </c>
      <c r="X281" s="6" t="str">
        <f>IF('Used data'!I281="No","",IF('Used data'!U281=80,1,POWER((80-0.0058*('Used data'!U281-80)^2+0.2781*('Used data'!U281-80)-0.2343)/80,1.6)))</f>
        <v/>
      </c>
      <c r="Y281" s="6" t="str">
        <f>IF('Used data'!I281="No","",IF('Used data'!U281=80,1,POWER((80-0.0058*('Used data'!U281-80)^2+0.2781*('Used data'!U281-80)-0.2343)/80,1.5)))</f>
        <v/>
      </c>
      <c r="Z281" s="6" t="str">
        <f>IF('Used data'!I281="No","",IF('Used data'!U281=80,1,POWER((80-0.0058*('Used data'!U281-80)^2+0.2781*('Used data'!U281-80)-0.2343)/80,4.6)))</f>
        <v/>
      </c>
      <c r="AA281" s="6" t="str">
        <f>IF('Used data'!I281="No","",IF('Used data'!U281=80,1,POWER((80-0.0058*('Used data'!U281-80)^2+0.2781*('Used data'!U281-80)-0.2343)/80,3.5)))</f>
        <v/>
      </c>
      <c r="AB281" s="6" t="str">
        <f>IF('Used data'!I281="No","",IF('Used data'!U281=80,1,POWER((80-0.0058*('Used data'!U281-80)^2+0.2781*('Used data'!U281-80)-0.2343)/80,1.4)))</f>
        <v/>
      </c>
      <c r="AC281" s="6"/>
      <c r="AD281" s="7" t="str">
        <f>IF('Used data'!I281="No","",EXP(-10.0958)*POWER(H281,0.8138))</f>
        <v/>
      </c>
      <c r="AE281" s="7" t="str">
        <f>IF('Used data'!I281="No","",EXP(-9.9896)*POWER(H281,0.8381))</f>
        <v/>
      </c>
      <c r="AF281" s="7" t="str">
        <f>IF('Used data'!I281="No","",EXP(-12.5826)*POWER(H281,1.148))</f>
        <v/>
      </c>
      <c r="AG281" s="7" t="str">
        <f>IF('Used data'!I281="No","",EXP(-11.3408)*POWER(H281,0.7373))</f>
        <v/>
      </c>
      <c r="AH281" s="7" t="str">
        <f>IF('Used data'!I281="No","",EXP(-10.8985)*POWER(H281,0.841))</f>
        <v/>
      </c>
      <c r="AI281" s="7" t="str">
        <f>IF('Used data'!I281="No","",EXP(-12.4273)*POWER(H281,1.0197))</f>
        <v/>
      </c>
      <c r="AJ281" s="9" t="str">
        <f>IF('Used data'!I281="No","",SUM(AD281:AE281)*740934+AG281*29492829+AH281*4654307+AI281*608667)</f>
        <v/>
      </c>
    </row>
    <row r="282" spans="1:36" x14ac:dyDescent="0.3">
      <c r="A282" s="4" t="str">
        <f>IF('Input data'!A288="","",'Input data'!A288)</f>
        <v/>
      </c>
      <c r="B282" s="4" t="str">
        <f>IF('Input data'!B288="","",'Input data'!B288)</f>
        <v/>
      </c>
      <c r="C282" s="4" t="str">
        <f>IF('Input data'!C288="","",'Input data'!C288)</f>
        <v/>
      </c>
      <c r="D282" s="4" t="str">
        <f>IF('Input data'!D288="","",'Input data'!D288)</f>
        <v/>
      </c>
      <c r="E282" s="4" t="str">
        <f>IF('Input data'!E288="","",'Input data'!E288)</f>
        <v/>
      </c>
      <c r="F282" s="4" t="str">
        <f>IF('Input data'!F288="","",'Input data'!F288)</f>
        <v/>
      </c>
      <c r="G282" s="20" t="str">
        <f>IF('Input data'!G288=0,"",'Input data'!G288)</f>
        <v/>
      </c>
      <c r="H282" s="9" t="str">
        <f>IF('Input data'!H288="","",'Input data'!H288)</f>
        <v/>
      </c>
      <c r="I282" s="6" t="str">
        <f>IF('Used data'!I282="No","",IF('Used data'!L282&lt;10,1.1-'Used data'!L282*0.01,IF('Used data'!L282&lt;120,POWER(1.003,'Used data'!L282)/POWER(1.003,10),1.4)))</f>
        <v/>
      </c>
      <c r="J282" s="6" t="str">
        <f>IF('Used data'!I282="No","",IF('Used data'!M282&gt;9,1.41,IF('Used data'!M282&lt;2,0.96+'Used data'!M282*0.02,POWER(1.05,'Used data'!M282)/POWER(1.05,2))))</f>
        <v/>
      </c>
      <c r="K282" s="6" t="str">
        <f>IF('Used data'!I282="No","",IF('Used data'!M282&gt;9,1.15,IF('Used data'!M282&lt;2,0.98+'Used data'!M282*0.01,POWER(1.02,'Used data'!M282)/POWER(1.02,2))))</f>
        <v/>
      </c>
      <c r="L282" s="6" t="str">
        <f>IF('Used data'!I282="No","",IF('Used data'!N282="Partly",0.9,IF('Used data'!N282="Yes",0.75,1)))</f>
        <v/>
      </c>
      <c r="M282" s="6" t="str">
        <f>IF('Used data'!I282="No","",IF('Used data'!N282="Partly",0.97,IF('Used data'!N282="Yes",0.95,1)))</f>
        <v/>
      </c>
      <c r="N282" s="6" t="str">
        <f>IF('Used data'!I282="No","",IF('Used data'!O282&gt;4.25,1.06,IF('Used data'!O282&lt;3.75,1.84-'Used data'!O282*0.24,0.04+'Used data'!O282*0.24)))</f>
        <v/>
      </c>
      <c r="O282" s="6" t="str">
        <f>IF('Used data'!I282="No","",IF('Used data'!P282&gt;1.99,0.81,IF('Used data'!P282&lt;0.2,1.12,1.05-'Used data'!P282*0.1)))</f>
        <v/>
      </c>
      <c r="P282" s="6" t="str">
        <f>IF('Used data'!I282="No","",IF('Used data'!Q282&gt;3,0.96,IF('Used data'!Q282&lt;2,1.12-0.06*'Used data'!Q282,1.08-0.04*'Used data'!Q282)))</f>
        <v/>
      </c>
      <c r="Q282" s="6" t="str">
        <f>IF('Used data'!I282="No","",IF('Used data'!R282="Yes",0.91,1))</f>
        <v/>
      </c>
      <c r="R282" s="6" t="str">
        <f>IF('Used data'!I282="No","",IF('Used data'!R282="Yes",0.96,1))</f>
        <v/>
      </c>
      <c r="S282" s="6" t="str">
        <f>IF('Used data'!I282="No","",IF('Used data'!R282="Yes",0.82,1))</f>
        <v/>
      </c>
      <c r="T282" s="6" t="str">
        <f>IF('Used data'!I282="No","",IF('Used data'!R282="Yes",0.9,1))</f>
        <v/>
      </c>
      <c r="U282" s="6" t="str">
        <f>IF('Used data'!I282="No","",IF('Used data'!R282="Yes",0.93,1))</f>
        <v/>
      </c>
      <c r="V282" s="6" t="str">
        <f>IF('Used data'!I282="No","",IF('Used data'!S282="Yes",0.85,1))</f>
        <v/>
      </c>
      <c r="W282" s="6" t="str">
        <f>IF('Used data'!I282="No","",IF('Used data'!T282&gt;5,1.4,1+0.08*'Used data'!T282))</f>
        <v/>
      </c>
      <c r="X282" s="6" t="str">
        <f>IF('Used data'!I282="No","",IF('Used data'!U282=80,1,POWER((80-0.0058*('Used data'!U282-80)^2+0.2781*('Used data'!U282-80)-0.2343)/80,1.6)))</f>
        <v/>
      </c>
      <c r="Y282" s="6" t="str">
        <f>IF('Used data'!I282="No","",IF('Used data'!U282=80,1,POWER((80-0.0058*('Used data'!U282-80)^2+0.2781*('Used data'!U282-80)-0.2343)/80,1.5)))</f>
        <v/>
      </c>
      <c r="Z282" s="6" t="str">
        <f>IF('Used data'!I282="No","",IF('Used data'!U282=80,1,POWER((80-0.0058*('Used data'!U282-80)^2+0.2781*('Used data'!U282-80)-0.2343)/80,4.6)))</f>
        <v/>
      </c>
      <c r="AA282" s="6" t="str">
        <f>IF('Used data'!I282="No","",IF('Used data'!U282=80,1,POWER((80-0.0058*('Used data'!U282-80)^2+0.2781*('Used data'!U282-80)-0.2343)/80,3.5)))</f>
        <v/>
      </c>
      <c r="AB282" s="6" t="str">
        <f>IF('Used data'!I282="No","",IF('Used data'!U282=80,1,POWER((80-0.0058*('Used data'!U282-80)^2+0.2781*('Used data'!U282-80)-0.2343)/80,1.4)))</f>
        <v/>
      </c>
      <c r="AC282" s="6"/>
      <c r="AD282" s="7" t="str">
        <f>IF('Used data'!I282="No","",EXP(-10.0958)*POWER(H282,0.8138))</f>
        <v/>
      </c>
      <c r="AE282" s="7" t="str">
        <f>IF('Used data'!I282="No","",EXP(-9.9896)*POWER(H282,0.8381))</f>
        <v/>
      </c>
      <c r="AF282" s="7" t="str">
        <f>IF('Used data'!I282="No","",EXP(-12.5826)*POWER(H282,1.148))</f>
        <v/>
      </c>
      <c r="AG282" s="7" t="str">
        <f>IF('Used data'!I282="No","",EXP(-11.3408)*POWER(H282,0.7373))</f>
        <v/>
      </c>
      <c r="AH282" s="7" t="str">
        <f>IF('Used data'!I282="No","",EXP(-10.8985)*POWER(H282,0.841))</f>
        <v/>
      </c>
      <c r="AI282" s="7" t="str">
        <f>IF('Used data'!I282="No","",EXP(-12.4273)*POWER(H282,1.0197))</f>
        <v/>
      </c>
      <c r="AJ282" s="9" t="str">
        <f>IF('Used data'!I282="No","",SUM(AD282:AE282)*740934+AG282*29492829+AH282*4654307+AI282*608667)</f>
        <v/>
      </c>
    </row>
    <row r="283" spans="1:36" x14ac:dyDescent="0.3">
      <c r="A283" s="4" t="str">
        <f>IF('Input data'!A289="","",'Input data'!A289)</f>
        <v/>
      </c>
      <c r="B283" s="4" t="str">
        <f>IF('Input data'!B289="","",'Input data'!B289)</f>
        <v/>
      </c>
      <c r="C283" s="4" t="str">
        <f>IF('Input data'!C289="","",'Input data'!C289)</f>
        <v/>
      </c>
      <c r="D283" s="4" t="str">
        <f>IF('Input data'!D289="","",'Input data'!D289)</f>
        <v/>
      </c>
      <c r="E283" s="4" t="str">
        <f>IF('Input data'!E289="","",'Input data'!E289)</f>
        <v/>
      </c>
      <c r="F283" s="4" t="str">
        <f>IF('Input data'!F289="","",'Input data'!F289)</f>
        <v/>
      </c>
      <c r="G283" s="20" t="str">
        <f>IF('Input data'!G289=0,"",'Input data'!G289)</f>
        <v/>
      </c>
      <c r="H283" s="9" t="str">
        <f>IF('Input data'!H289="","",'Input data'!H289)</f>
        <v/>
      </c>
      <c r="I283" s="6" t="str">
        <f>IF('Used data'!I283="No","",IF('Used data'!L283&lt;10,1.1-'Used data'!L283*0.01,IF('Used data'!L283&lt;120,POWER(1.003,'Used data'!L283)/POWER(1.003,10),1.4)))</f>
        <v/>
      </c>
      <c r="J283" s="6" t="str">
        <f>IF('Used data'!I283="No","",IF('Used data'!M283&gt;9,1.41,IF('Used data'!M283&lt;2,0.96+'Used data'!M283*0.02,POWER(1.05,'Used data'!M283)/POWER(1.05,2))))</f>
        <v/>
      </c>
      <c r="K283" s="6" t="str">
        <f>IF('Used data'!I283="No","",IF('Used data'!M283&gt;9,1.15,IF('Used data'!M283&lt;2,0.98+'Used data'!M283*0.01,POWER(1.02,'Used data'!M283)/POWER(1.02,2))))</f>
        <v/>
      </c>
      <c r="L283" s="6" t="str">
        <f>IF('Used data'!I283="No","",IF('Used data'!N283="Partly",0.9,IF('Used data'!N283="Yes",0.75,1)))</f>
        <v/>
      </c>
      <c r="M283" s="6" t="str">
        <f>IF('Used data'!I283="No","",IF('Used data'!N283="Partly",0.97,IF('Used data'!N283="Yes",0.95,1)))</f>
        <v/>
      </c>
      <c r="N283" s="6" t="str">
        <f>IF('Used data'!I283="No","",IF('Used data'!O283&gt;4.25,1.06,IF('Used data'!O283&lt;3.75,1.84-'Used data'!O283*0.24,0.04+'Used data'!O283*0.24)))</f>
        <v/>
      </c>
      <c r="O283" s="6" t="str">
        <f>IF('Used data'!I283="No","",IF('Used data'!P283&gt;1.99,0.81,IF('Used data'!P283&lt;0.2,1.12,1.05-'Used data'!P283*0.1)))</f>
        <v/>
      </c>
      <c r="P283" s="6" t="str">
        <f>IF('Used data'!I283="No","",IF('Used data'!Q283&gt;3,0.96,IF('Used data'!Q283&lt;2,1.12-0.06*'Used data'!Q283,1.08-0.04*'Used data'!Q283)))</f>
        <v/>
      </c>
      <c r="Q283" s="6" t="str">
        <f>IF('Used data'!I283="No","",IF('Used data'!R283="Yes",0.91,1))</f>
        <v/>
      </c>
      <c r="R283" s="6" t="str">
        <f>IF('Used data'!I283="No","",IF('Used data'!R283="Yes",0.96,1))</f>
        <v/>
      </c>
      <c r="S283" s="6" t="str">
        <f>IF('Used data'!I283="No","",IF('Used data'!R283="Yes",0.82,1))</f>
        <v/>
      </c>
      <c r="T283" s="6" t="str">
        <f>IF('Used data'!I283="No","",IF('Used data'!R283="Yes",0.9,1))</f>
        <v/>
      </c>
      <c r="U283" s="6" t="str">
        <f>IF('Used data'!I283="No","",IF('Used data'!R283="Yes",0.93,1))</f>
        <v/>
      </c>
      <c r="V283" s="6" t="str">
        <f>IF('Used data'!I283="No","",IF('Used data'!S283="Yes",0.85,1))</f>
        <v/>
      </c>
      <c r="W283" s="6" t="str">
        <f>IF('Used data'!I283="No","",IF('Used data'!T283&gt;5,1.4,1+0.08*'Used data'!T283))</f>
        <v/>
      </c>
      <c r="X283" s="6" t="str">
        <f>IF('Used data'!I283="No","",IF('Used data'!U283=80,1,POWER((80-0.0058*('Used data'!U283-80)^2+0.2781*('Used data'!U283-80)-0.2343)/80,1.6)))</f>
        <v/>
      </c>
      <c r="Y283" s="6" t="str">
        <f>IF('Used data'!I283="No","",IF('Used data'!U283=80,1,POWER((80-0.0058*('Used data'!U283-80)^2+0.2781*('Used data'!U283-80)-0.2343)/80,1.5)))</f>
        <v/>
      </c>
      <c r="Z283" s="6" t="str">
        <f>IF('Used data'!I283="No","",IF('Used data'!U283=80,1,POWER((80-0.0058*('Used data'!U283-80)^2+0.2781*('Used data'!U283-80)-0.2343)/80,4.6)))</f>
        <v/>
      </c>
      <c r="AA283" s="6" t="str">
        <f>IF('Used data'!I283="No","",IF('Used data'!U283=80,1,POWER((80-0.0058*('Used data'!U283-80)^2+0.2781*('Used data'!U283-80)-0.2343)/80,3.5)))</f>
        <v/>
      </c>
      <c r="AB283" s="6" t="str">
        <f>IF('Used data'!I283="No","",IF('Used data'!U283=80,1,POWER((80-0.0058*('Used data'!U283-80)^2+0.2781*('Used data'!U283-80)-0.2343)/80,1.4)))</f>
        <v/>
      </c>
      <c r="AC283" s="6"/>
      <c r="AD283" s="7" t="str">
        <f>IF('Used data'!I283="No","",EXP(-10.0958)*POWER(H283,0.8138))</f>
        <v/>
      </c>
      <c r="AE283" s="7" t="str">
        <f>IF('Used data'!I283="No","",EXP(-9.9896)*POWER(H283,0.8381))</f>
        <v/>
      </c>
      <c r="AF283" s="7" t="str">
        <f>IF('Used data'!I283="No","",EXP(-12.5826)*POWER(H283,1.148))</f>
        <v/>
      </c>
      <c r="AG283" s="7" t="str">
        <f>IF('Used data'!I283="No","",EXP(-11.3408)*POWER(H283,0.7373))</f>
        <v/>
      </c>
      <c r="AH283" s="7" t="str">
        <f>IF('Used data'!I283="No","",EXP(-10.8985)*POWER(H283,0.841))</f>
        <v/>
      </c>
      <c r="AI283" s="7" t="str">
        <f>IF('Used data'!I283="No","",EXP(-12.4273)*POWER(H283,1.0197))</f>
        <v/>
      </c>
      <c r="AJ283" s="9" t="str">
        <f>IF('Used data'!I283="No","",SUM(AD283:AE283)*740934+AG283*29492829+AH283*4654307+AI283*608667)</f>
        <v/>
      </c>
    </row>
    <row r="284" spans="1:36" x14ac:dyDescent="0.3">
      <c r="A284" s="4" t="str">
        <f>IF('Input data'!A290="","",'Input data'!A290)</f>
        <v/>
      </c>
      <c r="B284" s="4" t="str">
        <f>IF('Input data'!B290="","",'Input data'!B290)</f>
        <v/>
      </c>
      <c r="C284" s="4" t="str">
        <f>IF('Input data'!C290="","",'Input data'!C290)</f>
        <v/>
      </c>
      <c r="D284" s="4" t="str">
        <f>IF('Input data'!D290="","",'Input data'!D290)</f>
        <v/>
      </c>
      <c r="E284" s="4" t="str">
        <f>IF('Input data'!E290="","",'Input data'!E290)</f>
        <v/>
      </c>
      <c r="F284" s="4" t="str">
        <f>IF('Input data'!F290="","",'Input data'!F290)</f>
        <v/>
      </c>
      <c r="G284" s="20" t="str">
        <f>IF('Input data'!G290=0,"",'Input data'!G290)</f>
        <v/>
      </c>
      <c r="H284" s="9" t="str">
        <f>IF('Input data'!H290="","",'Input data'!H290)</f>
        <v/>
      </c>
      <c r="I284" s="6" t="str">
        <f>IF('Used data'!I284="No","",IF('Used data'!L284&lt;10,1.1-'Used data'!L284*0.01,IF('Used data'!L284&lt;120,POWER(1.003,'Used data'!L284)/POWER(1.003,10),1.4)))</f>
        <v/>
      </c>
      <c r="J284" s="6" t="str">
        <f>IF('Used data'!I284="No","",IF('Used data'!M284&gt;9,1.41,IF('Used data'!M284&lt;2,0.96+'Used data'!M284*0.02,POWER(1.05,'Used data'!M284)/POWER(1.05,2))))</f>
        <v/>
      </c>
      <c r="K284" s="6" t="str">
        <f>IF('Used data'!I284="No","",IF('Used data'!M284&gt;9,1.15,IF('Used data'!M284&lt;2,0.98+'Used data'!M284*0.01,POWER(1.02,'Used data'!M284)/POWER(1.02,2))))</f>
        <v/>
      </c>
      <c r="L284" s="6" t="str">
        <f>IF('Used data'!I284="No","",IF('Used data'!N284="Partly",0.9,IF('Used data'!N284="Yes",0.75,1)))</f>
        <v/>
      </c>
      <c r="M284" s="6" t="str">
        <f>IF('Used data'!I284="No","",IF('Used data'!N284="Partly",0.97,IF('Used data'!N284="Yes",0.95,1)))</f>
        <v/>
      </c>
      <c r="N284" s="6" t="str">
        <f>IF('Used data'!I284="No","",IF('Used data'!O284&gt;4.25,1.06,IF('Used data'!O284&lt;3.75,1.84-'Used data'!O284*0.24,0.04+'Used data'!O284*0.24)))</f>
        <v/>
      </c>
      <c r="O284" s="6" t="str">
        <f>IF('Used data'!I284="No","",IF('Used data'!P284&gt;1.99,0.81,IF('Used data'!P284&lt;0.2,1.12,1.05-'Used data'!P284*0.1)))</f>
        <v/>
      </c>
      <c r="P284" s="6" t="str">
        <f>IF('Used data'!I284="No","",IF('Used data'!Q284&gt;3,0.96,IF('Used data'!Q284&lt;2,1.12-0.06*'Used data'!Q284,1.08-0.04*'Used data'!Q284)))</f>
        <v/>
      </c>
      <c r="Q284" s="6" t="str">
        <f>IF('Used data'!I284="No","",IF('Used data'!R284="Yes",0.91,1))</f>
        <v/>
      </c>
      <c r="R284" s="6" t="str">
        <f>IF('Used data'!I284="No","",IF('Used data'!R284="Yes",0.96,1))</f>
        <v/>
      </c>
      <c r="S284" s="6" t="str">
        <f>IF('Used data'!I284="No","",IF('Used data'!R284="Yes",0.82,1))</f>
        <v/>
      </c>
      <c r="T284" s="6" t="str">
        <f>IF('Used data'!I284="No","",IF('Used data'!R284="Yes",0.9,1))</f>
        <v/>
      </c>
      <c r="U284" s="6" t="str">
        <f>IF('Used data'!I284="No","",IF('Used data'!R284="Yes",0.93,1))</f>
        <v/>
      </c>
      <c r="V284" s="6" t="str">
        <f>IF('Used data'!I284="No","",IF('Used data'!S284="Yes",0.85,1))</f>
        <v/>
      </c>
      <c r="W284" s="6" t="str">
        <f>IF('Used data'!I284="No","",IF('Used data'!T284&gt;5,1.4,1+0.08*'Used data'!T284))</f>
        <v/>
      </c>
      <c r="X284" s="6" t="str">
        <f>IF('Used data'!I284="No","",IF('Used data'!U284=80,1,POWER((80-0.0058*('Used data'!U284-80)^2+0.2781*('Used data'!U284-80)-0.2343)/80,1.6)))</f>
        <v/>
      </c>
      <c r="Y284" s="6" t="str">
        <f>IF('Used data'!I284="No","",IF('Used data'!U284=80,1,POWER((80-0.0058*('Used data'!U284-80)^2+0.2781*('Used data'!U284-80)-0.2343)/80,1.5)))</f>
        <v/>
      </c>
      <c r="Z284" s="6" t="str">
        <f>IF('Used data'!I284="No","",IF('Used data'!U284=80,1,POWER((80-0.0058*('Used data'!U284-80)^2+0.2781*('Used data'!U284-80)-0.2343)/80,4.6)))</f>
        <v/>
      </c>
      <c r="AA284" s="6" t="str">
        <f>IF('Used data'!I284="No","",IF('Used data'!U284=80,1,POWER((80-0.0058*('Used data'!U284-80)^2+0.2781*('Used data'!U284-80)-0.2343)/80,3.5)))</f>
        <v/>
      </c>
      <c r="AB284" s="6" t="str">
        <f>IF('Used data'!I284="No","",IF('Used data'!U284=80,1,POWER((80-0.0058*('Used data'!U284-80)^2+0.2781*('Used data'!U284-80)-0.2343)/80,1.4)))</f>
        <v/>
      </c>
      <c r="AC284" s="6"/>
      <c r="AD284" s="7" t="str">
        <f>IF('Used data'!I284="No","",EXP(-10.0958)*POWER(H284,0.8138))</f>
        <v/>
      </c>
      <c r="AE284" s="7" t="str">
        <f>IF('Used data'!I284="No","",EXP(-9.9896)*POWER(H284,0.8381))</f>
        <v/>
      </c>
      <c r="AF284" s="7" t="str">
        <f>IF('Used data'!I284="No","",EXP(-12.5826)*POWER(H284,1.148))</f>
        <v/>
      </c>
      <c r="AG284" s="7" t="str">
        <f>IF('Used data'!I284="No","",EXP(-11.3408)*POWER(H284,0.7373))</f>
        <v/>
      </c>
      <c r="AH284" s="7" t="str">
        <f>IF('Used data'!I284="No","",EXP(-10.8985)*POWER(H284,0.841))</f>
        <v/>
      </c>
      <c r="AI284" s="7" t="str">
        <f>IF('Used data'!I284="No","",EXP(-12.4273)*POWER(H284,1.0197))</f>
        <v/>
      </c>
      <c r="AJ284" s="9" t="str">
        <f>IF('Used data'!I284="No","",SUM(AD284:AE284)*740934+AG284*29492829+AH284*4654307+AI284*608667)</f>
        <v/>
      </c>
    </row>
    <row r="285" spans="1:36" x14ac:dyDescent="0.3">
      <c r="A285" s="4" t="str">
        <f>IF('Input data'!A291="","",'Input data'!A291)</f>
        <v/>
      </c>
      <c r="B285" s="4" t="str">
        <f>IF('Input data'!B291="","",'Input data'!B291)</f>
        <v/>
      </c>
      <c r="C285" s="4" t="str">
        <f>IF('Input data'!C291="","",'Input data'!C291)</f>
        <v/>
      </c>
      <c r="D285" s="4" t="str">
        <f>IF('Input data'!D291="","",'Input data'!D291)</f>
        <v/>
      </c>
      <c r="E285" s="4" t="str">
        <f>IF('Input data'!E291="","",'Input data'!E291)</f>
        <v/>
      </c>
      <c r="F285" s="4" t="str">
        <f>IF('Input data'!F291="","",'Input data'!F291)</f>
        <v/>
      </c>
      <c r="G285" s="20" t="str">
        <f>IF('Input data'!G291=0,"",'Input data'!G291)</f>
        <v/>
      </c>
      <c r="H285" s="9" t="str">
        <f>IF('Input data'!H291="","",'Input data'!H291)</f>
        <v/>
      </c>
      <c r="I285" s="6" t="str">
        <f>IF('Used data'!I285="No","",IF('Used data'!L285&lt;10,1.1-'Used data'!L285*0.01,IF('Used data'!L285&lt;120,POWER(1.003,'Used data'!L285)/POWER(1.003,10),1.4)))</f>
        <v/>
      </c>
      <c r="J285" s="6" t="str">
        <f>IF('Used data'!I285="No","",IF('Used data'!M285&gt;9,1.41,IF('Used data'!M285&lt;2,0.96+'Used data'!M285*0.02,POWER(1.05,'Used data'!M285)/POWER(1.05,2))))</f>
        <v/>
      </c>
      <c r="K285" s="6" t="str">
        <f>IF('Used data'!I285="No","",IF('Used data'!M285&gt;9,1.15,IF('Used data'!M285&lt;2,0.98+'Used data'!M285*0.01,POWER(1.02,'Used data'!M285)/POWER(1.02,2))))</f>
        <v/>
      </c>
      <c r="L285" s="6" t="str">
        <f>IF('Used data'!I285="No","",IF('Used data'!N285="Partly",0.9,IF('Used data'!N285="Yes",0.75,1)))</f>
        <v/>
      </c>
      <c r="M285" s="6" t="str">
        <f>IF('Used data'!I285="No","",IF('Used data'!N285="Partly",0.97,IF('Used data'!N285="Yes",0.95,1)))</f>
        <v/>
      </c>
      <c r="N285" s="6" t="str">
        <f>IF('Used data'!I285="No","",IF('Used data'!O285&gt;4.25,1.06,IF('Used data'!O285&lt;3.75,1.84-'Used data'!O285*0.24,0.04+'Used data'!O285*0.24)))</f>
        <v/>
      </c>
      <c r="O285" s="6" t="str">
        <f>IF('Used data'!I285="No","",IF('Used data'!P285&gt;1.99,0.81,IF('Used data'!P285&lt;0.2,1.12,1.05-'Used data'!P285*0.1)))</f>
        <v/>
      </c>
      <c r="P285" s="6" t="str">
        <f>IF('Used data'!I285="No","",IF('Used data'!Q285&gt;3,0.96,IF('Used data'!Q285&lt;2,1.12-0.06*'Used data'!Q285,1.08-0.04*'Used data'!Q285)))</f>
        <v/>
      </c>
      <c r="Q285" s="6" t="str">
        <f>IF('Used data'!I285="No","",IF('Used data'!R285="Yes",0.91,1))</f>
        <v/>
      </c>
      <c r="R285" s="6" t="str">
        <f>IF('Used data'!I285="No","",IF('Used data'!R285="Yes",0.96,1))</f>
        <v/>
      </c>
      <c r="S285" s="6" t="str">
        <f>IF('Used data'!I285="No","",IF('Used data'!R285="Yes",0.82,1))</f>
        <v/>
      </c>
      <c r="T285" s="6" t="str">
        <f>IF('Used data'!I285="No","",IF('Used data'!R285="Yes",0.9,1))</f>
        <v/>
      </c>
      <c r="U285" s="6" t="str">
        <f>IF('Used data'!I285="No","",IF('Used data'!R285="Yes",0.93,1))</f>
        <v/>
      </c>
      <c r="V285" s="6" t="str">
        <f>IF('Used data'!I285="No","",IF('Used data'!S285="Yes",0.85,1))</f>
        <v/>
      </c>
      <c r="W285" s="6" t="str">
        <f>IF('Used data'!I285="No","",IF('Used data'!T285&gt;5,1.4,1+0.08*'Used data'!T285))</f>
        <v/>
      </c>
      <c r="X285" s="6" t="str">
        <f>IF('Used data'!I285="No","",IF('Used data'!U285=80,1,POWER((80-0.0058*('Used data'!U285-80)^2+0.2781*('Used data'!U285-80)-0.2343)/80,1.6)))</f>
        <v/>
      </c>
      <c r="Y285" s="6" t="str">
        <f>IF('Used data'!I285="No","",IF('Used data'!U285=80,1,POWER((80-0.0058*('Used data'!U285-80)^2+0.2781*('Used data'!U285-80)-0.2343)/80,1.5)))</f>
        <v/>
      </c>
      <c r="Z285" s="6" t="str">
        <f>IF('Used data'!I285="No","",IF('Used data'!U285=80,1,POWER((80-0.0058*('Used data'!U285-80)^2+0.2781*('Used data'!U285-80)-0.2343)/80,4.6)))</f>
        <v/>
      </c>
      <c r="AA285" s="6" t="str">
        <f>IF('Used data'!I285="No","",IF('Used data'!U285=80,1,POWER((80-0.0058*('Used data'!U285-80)^2+0.2781*('Used data'!U285-80)-0.2343)/80,3.5)))</f>
        <v/>
      </c>
      <c r="AB285" s="6" t="str">
        <f>IF('Used data'!I285="No","",IF('Used data'!U285=80,1,POWER((80-0.0058*('Used data'!U285-80)^2+0.2781*('Used data'!U285-80)-0.2343)/80,1.4)))</f>
        <v/>
      </c>
      <c r="AC285" s="6"/>
      <c r="AD285" s="7" t="str">
        <f>IF('Used data'!I285="No","",EXP(-10.0958)*POWER(H285,0.8138))</f>
        <v/>
      </c>
      <c r="AE285" s="7" t="str">
        <f>IF('Used data'!I285="No","",EXP(-9.9896)*POWER(H285,0.8381))</f>
        <v/>
      </c>
      <c r="AF285" s="7" t="str">
        <f>IF('Used data'!I285="No","",EXP(-12.5826)*POWER(H285,1.148))</f>
        <v/>
      </c>
      <c r="AG285" s="7" t="str">
        <f>IF('Used data'!I285="No","",EXP(-11.3408)*POWER(H285,0.7373))</f>
        <v/>
      </c>
      <c r="AH285" s="7" t="str">
        <f>IF('Used data'!I285="No","",EXP(-10.8985)*POWER(H285,0.841))</f>
        <v/>
      </c>
      <c r="AI285" s="7" t="str">
        <f>IF('Used data'!I285="No","",EXP(-12.4273)*POWER(H285,1.0197))</f>
        <v/>
      </c>
      <c r="AJ285" s="9" t="str">
        <f>IF('Used data'!I285="No","",SUM(AD285:AE285)*740934+AG285*29492829+AH285*4654307+AI285*608667)</f>
        <v/>
      </c>
    </row>
    <row r="286" spans="1:36" x14ac:dyDescent="0.3">
      <c r="A286" s="4" t="str">
        <f>IF('Input data'!A292="","",'Input data'!A292)</f>
        <v/>
      </c>
      <c r="B286" s="4" t="str">
        <f>IF('Input data'!B292="","",'Input data'!B292)</f>
        <v/>
      </c>
      <c r="C286" s="4" t="str">
        <f>IF('Input data'!C292="","",'Input data'!C292)</f>
        <v/>
      </c>
      <c r="D286" s="4" t="str">
        <f>IF('Input data'!D292="","",'Input data'!D292)</f>
        <v/>
      </c>
      <c r="E286" s="4" t="str">
        <f>IF('Input data'!E292="","",'Input data'!E292)</f>
        <v/>
      </c>
      <c r="F286" s="4" t="str">
        <f>IF('Input data'!F292="","",'Input data'!F292)</f>
        <v/>
      </c>
      <c r="G286" s="20" t="str">
        <f>IF('Input data'!G292=0,"",'Input data'!G292)</f>
        <v/>
      </c>
      <c r="H286" s="9" t="str">
        <f>IF('Input data'!H292="","",'Input data'!H292)</f>
        <v/>
      </c>
      <c r="I286" s="6" t="str">
        <f>IF('Used data'!I286="No","",IF('Used data'!L286&lt;10,1.1-'Used data'!L286*0.01,IF('Used data'!L286&lt;120,POWER(1.003,'Used data'!L286)/POWER(1.003,10),1.4)))</f>
        <v/>
      </c>
      <c r="J286" s="6" t="str">
        <f>IF('Used data'!I286="No","",IF('Used data'!M286&gt;9,1.41,IF('Used data'!M286&lt;2,0.96+'Used data'!M286*0.02,POWER(1.05,'Used data'!M286)/POWER(1.05,2))))</f>
        <v/>
      </c>
      <c r="K286" s="6" t="str">
        <f>IF('Used data'!I286="No","",IF('Used data'!M286&gt;9,1.15,IF('Used data'!M286&lt;2,0.98+'Used data'!M286*0.01,POWER(1.02,'Used data'!M286)/POWER(1.02,2))))</f>
        <v/>
      </c>
      <c r="L286" s="6" t="str">
        <f>IF('Used data'!I286="No","",IF('Used data'!N286="Partly",0.9,IF('Used data'!N286="Yes",0.75,1)))</f>
        <v/>
      </c>
      <c r="M286" s="6" t="str">
        <f>IF('Used data'!I286="No","",IF('Used data'!N286="Partly",0.97,IF('Used data'!N286="Yes",0.95,1)))</f>
        <v/>
      </c>
      <c r="N286" s="6" t="str">
        <f>IF('Used data'!I286="No","",IF('Used data'!O286&gt;4.25,1.06,IF('Used data'!O286&lt;3.75,1.84-'Used data'!O286*0.24,0.04+'Used data'!O286*0.24)))</f>
        <v/>
      </c>
      <c r="O286" s="6" t="str">
        <f>IF('Used data'!I286="No","",IF('Used data'!P286&gt;1.99,0.81,IF('Used data'!P286&lt;0.2,1.12,1.05-'Used data'!P286*0.1)))</f>
        <v/>
      </c>
      <c r="P286" s="6" t="str">
        <f>IF('Used data'!I286="No","",IF('Used data'!Q286&gt;3,0.96,IF('Used data'!Q286&lt;2,1.12-0.06*'Used data'!Q286,1.08-0.04*'Used data'!Q286)))</f>
        <v/>
      </c>
      <c r="Q286" s="6" t="str">
        <f>IF('Used data'!I286="No","",IF('Used data'!R286="Yes",0.91,1))</f>
        <v/>
      </c>
      <c r="R286" s="6" t="str">
        <f>IF('Used data'!I286="No","",IF('Used data'!R286="Yes",0.96,1))</f>
        <v/>
      </c>
      <c r="S286" s="6" t="str">
        <f>IF('Used data'!I286="No","",IF('Used data'!R286="Yes",0.82,1))</f>
        <v/>
      </c>
      <c r="T286" s="6" t="str">
        <f>IF('Used data'!I286="No","",IF('Used data'!R286="Yes",0.9,1))</f>
        <v/>
      </c>
      <c r="U286" s="6" t="str">
        <f>IF('Used data'!I286="No","",IF('Used data'!R286="Yes",0.93,1))</f>
        <v/>
      </c>
      <c r="V286" s="6" t="str">
        <f>IF('Used data'!I286="No","",IF('Used data'!S286="Yes",0.85,1))</f>
        <v/>
      </c>
      <c r="W286" s="6" t="str">
        <f>IF('Used data'!I286="No","",IF('Used data'!T286&gt;5,1.4,1+0.08*'Used data'!T286))</f>
        <v/>
      </c>
      <c r="X286" s="6" t="str">
        <f>IF('Used data'!I286="No","",IF('Used data'!U286=80,1,POWER((80-0.0058*('Used data'!U286-80)^2+0.2781*('Used data'!U286-80)-0.2343)/80,1.6)))</f>
        <v/>
      </c>
      <c r="Y286" s="6" t="str">
        <f>IF('Used data'!I286="No","",IF('Used data'!U286=80,1,POWER((80-0.0058*('Used data'!U286-80)^2+0.2781*('Used data'!U286-80)-0.2343)/80,1.5)))</f>
        <v/>
      </c>
      <c r="Z286" s="6" t="str">
        <f>IF('Used data'!I286="No","",IF('Used data'!U286=80,1,POWER((80-0.0058*('Used data'!U286-80)^2+0.2781*('Used data'!U286-80)-0.2343)/80,4.6)))</f>
        <v/>
      </c>
      <c r="AA286" s="6" t="str">
        <f>IF('Used data'!I286="No","",IF('Used data'!U286=80,1,POWER((80-0.0058*('Used data'!U286-80)^2+0.2781*('Used data'!U286-80)-0.2343)/80,3.5)))</f>
        <v/>
      </c>
      <c r="AB286" s="6" t="str">
        <f>IF('Used data'!I286="No","",IF('Used data'!U286=80,1,POWER((80-0.0058*('Used data'!U286-80)^2+0.2781*('Used data'!U286-80)-0.2343)/80,1.4)))</f>
        <v/>
      </c>
      <c r="AC286" s="6"/>
      <c r="AD286" s="7" t="str">
        <f>IF('Used data'!I286="No","",EXP(-10.0958)*POWER(H286,0.8138))</f>
        <v/>
      </c>
      <c r="AE286" s="7" t="str">
        <f>IF('Used data'!I286="No","",EXP(-9.9896)*POWER(H286,0.8381))</f>
        <v/>
      </c>
      <c r="AF286" s="7" t="str">
        <f>IF('Used data'!I286="No","",EXP(-12.5826)*POWER(H286,1.148))</f>
        <v/>
      </c>
      <c r="AG286" s="7" t="str">
        <f>IF('Used data'!I286="No","",EXP(-11.3408)*POWER(H286,0.7373))</f>
        <v/>
      </c>
      <c r="AH286" s="7" t="str">
        <f>IF('Used data'!I286="No","",EXP(-10.8985)*POWER(H286,0.841))</f>
        <v/>
      </c>
      <c r="AI286" s="7" t="str">
        <f>IF('Used data'!I286="No","",EXP(-12.4273)*POWER(H286,1.0197))</f>
        <v/>
      </c>
      <c r="AJ286" s="9" t="str">
        <f>IF('Used data'!I286="No","",SUM(AD286:AE286)*740934+AG286*29492829+AH286*4654307+AI286*608667)</f>
        <v/>
      </c>
    </row>
    <row r="287" spans="1:36" x14ac:dyDescent="0.3">
      <c r="A287" s="4" t="str">
        <f>IF('Input data'!A293="","",'Input data'!A293)</f>
        <v/>
      </c>
      <c r="B287" s="4" t="str">
        <f>IF('Input data'!B293="","",'Input data'!B293)</f>
        <v/>
      </c>
      <c r="C287" s="4" t="str">
        <f>IF('Input data'!C293="","",'Input data'!C293)</f>
        <v/>
      </c>
      <c r="D287" s="4" t="str">
        <f>IF('Input data'!D293="","",'Input data'!D293)</f>
        <v/>
      </c>
      <c r="E287" s="4" t="str">
        <f>IF('Input data'!E293="","",'Input data'!E293)</f>
        <v/>
      </c>
      <c r="F287" s="4" t="str">
        <f>IF('Input data'!F293="","",'Input data'!F293)</f>
        <v/>
      </c>
      <c r="G287" s="20" t="str">
        <f>IF('Input data'!G293=0,"",'Input data'!G293)</f>
        <v/>
      </c>
      <c r="H287" s="9" t="str">
        <f>IF('Input data'!H293="","",'Input data'!H293)</f>
        <v/>
      </c>
      <c r="I287" s="6" t="str">
        <f>IF('Used data'!I287="No","",IF('Used data'!L287&lt;10,1.1-'Used data'!L287*0.01,IF('Used data'!L287&lt;120,POWER(1.003,'Used data'!L287)/POWER(1.003,10),1.4)))</f>
        <v/>
      </c>
      <c r="J287" s="6" t="str">
        <f>IF('Used data'!I287="No","",IF('Used data'!M287&gt;9,1.41,IF('Used data'!M287&lt;2,0.96+'Used data'!M287*0.02,POWER(1.05,'Used data'!M287)/POWER(1.05,2))))</f>
        <v/>
      </c>
      <c r="K287" s="6" t="str">
        <f>IF('Used data'!I287="No","",IF('Used data'!M287&gt;9,1.15,IF('Used data'!M287&lt;2,0.98+'Used data'!M287*0.01,POWER(1.02,'Used data'!M287)/POWER(1.02,2))))</f>
        <v/>
      </c>
      <c r="L287" s="6" t="str">
        <f>IF('Used data'!I287="No","",IF('Used data'!N287="Partly",0.9,IF('Used data'!N287="Yes",0.75,1)))</f>
        <v/>
      </c>
      <c r="M287" s="6" t="str">
        <f>IF('Used data'!I287="No","",IF('Used data'!N287="Partly",0.97,IF('Used data'!N287="Yes",0.95,1)))</f>
        <v/>
      </c>
      <c r="N287" s="6" t="str">
        <f>IF('Used data'!I287="No","",IF('Used data'!O287&gt;4.25,1.06,IF('Used data'!O287&lt;3.75,1.84-'Used data'!O287*0.24,0.04+'Used data'!O287*0.24)))</f>
        <v/>
      </c>
      <c r="O287" s="6" t="str">
        <f>IF('Used data'!I287="No","",IF('Used data'!P287&gt;1.99,0.81,IF('Used data'!P287&lt;0.2,1.12,1.05-'Used data'!P287*0.1)))</f>
        <v/>
      </c>
      <c r="P287" s="6" t="str">
        <f>IF('Used data'!I287="No","",IF('Used data'!Q287&gt;3,0.96,IF('Used data'!Q287&lt;2,1.12-0.06*'Used data'!Q287,1.08-0.04*'Used data'!Q287)))</f>
        <v/>
      </c>
      <c r="Q287" s="6" t="str">
        <f>IF('Used data'!I287="No","",IF('Used data'!R287="Yes",0.91,1))</f>
        <v/>
      </c>
      <c r="R287" s="6" t="str">
        <f>IF('Used data'!I287="No","",IF('Used data'!R287="Yes",0.96,1))</f>
        <v/>
      </c>
      <c r="S287" s="6" t="str">
        <f>IF('Used data'!I287="No","",IF('Used data'!R287="Yes",0.82,1))</f>
        <v/>
      </c>
      <c r="T287" s="6" t="str">
        <f>IF('Used data'!I287="No","",IF('Used data'!R287="Yes",0.9,1))</f>
        <v/>
      </c>
      <c r="U287" s="6" t="str">
        <f>IF('Used data'!I287="No","",IF('Used data'!R287="Yes",0.93,1))</f>
        <v/>
      </c>
      <c r="V287" s="6" t="str">
        <f>IF('Used data'!I287="No","",IF('Used data'!S287="Yes",0.85,1))</f>
        <v/>
      </c>
      <c r="W287" s="6" t="str">
        <f>IF('Used data'!I287="No","",IF('Used data'!T287&gt;5,1.4,1+0.08*'Used data'!T287))</f>
        <v/>
      </c>
      <c r="X287" s="6" t="str">
        <f>IF('Used data'!I287="No","",IF('Used data'!U287=80,1,POWER((80-0.0058*('Used data'!U287-80)^2+0.2781*('Used data'!U287-80)-0.2343)/80,1.6)))</f>
        <v/>
      </c>
      <c r="Y287" s="6" t="str">
        <f>IF('Used data'!I287="No","",IF('Used data'!U287=80,1,POWER((80-0.0058*('Used data'!U287-80)^2+0.2781*('Used data'!U287-80)-0.2343)/80,1.5)))</f>
        <v/>
      </c>
      <c r="Z287" s="6" t="str">
        <f>IF('Used data'!I287="No","",IF('Used data'!U287=80,1,POWER((80-0.0058*('Used data'!U287-80)^2+0.2781*('Used data'!U287-80)-0.2343)/80,4.6)))</f>
        <v/>
      </c>
      <c r="AA287" s="6" t="str">
        <f>IF('Used data'!I287="No","",IF('Used data'!U287=80,1,POWER((80-0.0058*('Used data'!U287-80)^2+0.2781*('Used data'!U287-80)-0.2343)/80,3.5)))</f>
        <v/>
      </c>
      <c r="AB287" s="6" t="str">
        <f>IF('Used data'!I287="No","",IF('Used data'!U287=80,1,POWER((80-0.0058*('Used data'!U287-80)^2+0.2781*('Used data'!U287-80)-0.2343)/80,1.4)))</f>
        <v/>
      </c>
      <c r="AC287" s="6"/>
      <c r="AD287" s="7" t="str">
        <f>IF('Used data'!I287="No","",EXP(-10.0958)*POWER(H287,0.8138))</f>
        <v/>
      </c>
      <c r="AE287" s="7" t="str">
        <f>IF('Used data'!I287="No","",EXP(-9.9896)*POWER(H287,0.8381))</f>
        <v/>
      </c>
      <c r="AF287" s="7" t="str">
        <f>IF('Used data'!I287="No","",EXP(-12.5826)*POWER(H287,1.148))</f>
        <v/>
      </c>
      <c r="AG287" s="7" t="str">
        <f>IF('Used data'!I287="No","",EXP(-11.3408)*POWER(H287,0.7373))</f>
        <v/>
      </c>
      <c r="AH287" s="7" t="str">
        <f>IF('Used data'!I287="No","",EXP(-10.8985)*POWER(H287,0.841))</f>
        <v/>
      </c>
      <c r="AI287" s="7" t="str">
        <f>IF('Used data'!I287="No","",EXP(-12.4273)*POWER(H287,1.0197))</f>
        <v/>
      </c>
      <c r="AJ287" s="9" t="str">
        <f>IF('Used data'!I287="No","",SUM(AD287:AE287)*740934+AG287*29492829+AH287*4654307+AI287*608667)</f>
        <v/>
      </c>
    </row>
    <row r="288" spans="1:36" x14ac:dyDescent="0.3">
      <c r="A288" s="4" t="str">
        <f>IF('Input data'!A294="","",'Input data'!A294)</f>
        <v/>
      </c>
      <c r="B288" s="4" t="str">
        <f>IF('Input data'!B294="","",'Input data'!B294)</f>
        <v/>
      </c>
      <c r="C288" s="4" t="str">
        <f>IF('Input data'!C294="","",'Input data'!C294)</f>
        <v/>
      </c>
      <c r="D288" s="4" t="str">
        <f>IF('Input data'!D294="","",'Input data'!D294)</f>
        <v/>
      </c>
      <c r="E288" s="4" t="str">
        <f>IF('Input data'!E294="","",'Input data'!E294)</f>
        <v/>
      </c>
      <c r="F288" s="4" t="str">
        <f>IF('Input data'!F294="","",'Input data'!F294)</f>
        <v/>
      </c>
      <c r="G288" s="20" t="str">
        <f>IF('Input data'!G294=0,"",'Input data'!G294)</f>
        <v/>
      </c>
      <c r="H288" s="9" t="str">
        <f>IF('Input data'!H294="","",'Input data'!H294)</f>
        <v/>
      </c>
      <c r="I288" s="6" t="str">
        <f>IF('Used data'!I288="No","",IF('Used data'!L288&lt;10,1.1-'Used data'!L288*0.01,IF('Used data'!L288&lt;120,POWER(1.003,'Used data'!L288)/POWER(1.003,10),1.4)))</f>
        <v/>
      </c>
      <c r="J288" s="6" t="str">
        <f>IF('Used data'!I288="No","",IF('Used data'!M288&gt;9,1.41,IF('Used data'!M288&lt;2,0.96+'Used data'!M288*0.02,POWER(1.05,'Used data'!M288)/POWER(1.05,2))))</f>
        <v/>
      </c>
      <c r="K288" s="6" t="str">
        <f>IF('Used data'!I288="No","",IF('Used data'!M288&gt;9,1.15,IF('Used data'!M288&lt;2,0.98+'Used data'!M288*0.01,POWER(1.02,'Used data'!M288)/POWER(1.02,2))))</f>
        <v/>
      </c>
      <c r="L288" s="6" t="str">
        <f>IF('Used data'!I288="No","",IF('Used data'!N288="Partly",0.9,IF('Used data'!N288="Yes",0.75,1)))</f>
        <v/>
      </c>
      <c r="M288" s="6" t="str">
        <f>IF('Used data'!I288="No","",IF('Used data'!N288="Partly",0.97,IF('Used data'!N288="Yes",0.95,1)))</f>
        <v/>
      </c>
      <c r="N288" s="6" t="str">
        <f>IF('Used data'!I288="No","",IF('Used data'!O288&gt;4.25,1.06,IF('Used data'!O288&lt;3.75,1.84-'Used data'!O288*0.24,0.04+'Used data'!O288*0.24)))</f>
        <v/>
      </c>
      <c r="O288" s="6" t="str">
        <f>IF('Used data'!I288="No","",IF('Used data'!P288&gt;1.99,0.81,IF('Used data'!P288&lt;0.2,1.12,1.05-'Used data'!P288*0.1)))</f>
        <v/>
      </c>
      <c r="P288" s="6" t="str">
        <f>IF('Used data'!I288="No","",IF('Used data'!Q288&gt;3,0.96,IF('Used data'!Q288&lt;2,1.12-0.06*'Used data'!Q288,1.08-0.04*'Used data'!Q288)))</f>
        <v/>
      </c>
      <c r="Q288" s="6" t="str">
        <f>IF('Used data'!I288="No","",IF('Used data'!R288="Yes",0.91,1))</f>
        <v/>
      </c>
      <c r="R288" s="6" t="str">
        <f>IF('Used data'!I288="No","",IF('Used data'!R288="Yes",0.96,1))</f>
        <v/>
      </c>
      <c r="S288" s="6" t="str">
        <f>IF('Used data'!I288="No","",IF('Used data'!R288="Yes",0.82,1))</f>
        <v/>
      </c>
      <c r="T288" s="6" t="str">
        <f>IF('Used data'!I288="No","",IF('Used data'!R288="Yes",0.9,1))</f>
        <v/>
      </c>
      <c r="U288" s="6" t="str">
        <f>IF('Used data'!I288="No","",IF('Used data'!R288="Yes",0.93,1))</f>
        <v/>
      </c>
      <c r="V288" s="6" t="str">
        <f>IF('Used data'!I288="No","",IF('Used data'!S288="Yes",0.85,1))</f>
        <v/>
      </c>
      <c r="W288" s="6" t="str">
        <f>IF('Used data'!I288="No","",IF('Used data'!T288&gt;5,1.4,1+0.08*'Used data'!T288))</f>
        <v/>
      </c>
      <c r="X288" s="6" t="str">
        <f>IF('Used data'!I288="No","",IF('Used data'!U288=80,1,POWER((80-0.0058*('Used data'!U288-80)^2+0.2781*('Used data'!U288-80)-0.2343)/80,1.6)))</f>
        <v/>
      </c>
      <c r="Y288" s="6" t="str">
        <f>IF('Used data'!I288="No","",IF('Used data'!U288=80,1,POWER((80-0.0058*('Used data'!U288-80)^2+0.2781*('Used data'!U288-80)-0.2343)/80,1.5)))</f>
        <v/>
      </c>
      <c r="Z288" s="6" t="str">
        <f>IF('Used data'!I288="No","",IF('Used data'!U288=80,1,POWER((80-0.0058*('Used data'!U288-80)^2+0.2781*('Used data'!U288-80)-0.2343)/80,4.6)))</f>
        <v/>
      </c>
      <c r="AA288" s="6" t="str">
        <f>IF('Used data'!I288="No","",IF('Used data'!U288=80,1,POWER((80-0.0058*('Used data'!U288-80)^2+0.2781*('Used data'!U288-80)-0.2343)/80,3.5)))</f>
        <v/>
      </c>
      <c r="AB288" s="6" t="str">
        <f>IF('Used data'!I288="No","",IF('Used data'!U288=80,1,POWER((80-0.0058*('Used data'!U288-80)^2+0.2781*('Used data'!U288-80)-0.2343)/80,1.4)))</f>
        <v/>
      </c>
      <c r="AC288" s="6"/>
      <c r="AD288" s="7" t="str">
        <f>IF('Used data'!I288="No","",EXP(-10.0958)*POWER(H288,0.8138))</f>
        <v/>
      </c>
      <c r="AE288" s="7" t="str">
        <f>IF('Used data'!I288="No","",EXP(-9.9896)*POWER(H288,0.8381))</f>
        <v/>
      </c>
      <c r="AF288" s="7" t="str">
        <f>IF('Used data'!I288="No","",EXP(-12.5826)*POWER(H288,1.148))</f>
        <v/>
      </c>
      <c r="AG288" s="7" t="str">
        <f>IF('Used data'!I288="No","",EXP(-11.3408)*POWER(H288,0.7373))</f>
        <v/>
      </c>
      <c r="AH288" s="7" t="str">
        <f>IF('Used data'!I288="No","",EXP(-10.8985)*POWER(H288,0.841))</f>
        <v/>
      </c>
      <c r="AI288" s="7" t="str">
        <f>IF('Used data'!I288="No","",EXP(-12.4273)*POWER(H288,1.0197))</f>
        <v/>
      </c>
      <c r="AJ288" s="9" t="str">
        <f>IF('Used data'!I288="No","",SUM(AD288:AE288)*740934+AG288*29492829+AH288*4654307+AI288*608667)</f>
        <v/>
      </c>
    </row>
    <row r="289" spans="1:36" x14ac:dyDescent="0.3">
      <c r="A289" s="4" t="str">
        <f>IF('Input data'!A295="","",'Input data'!A295)</f>
        <v/>
      </c>
      <c r="B289" s="4" t="str">
        <f>IF('Input data'!B295="","",'Input data'!B295)</f>
        <v/>
      </c>
      <c r="C289" s="4" t="str">
        <f>IF('Input data'!C295="","",'Input data'!C295)</f>
        <v/>
      </c>
      <c r="D289" s="4" t="str">
        <f>IF('Input data'!D295="","",'Input data'!D295)</f>
        <v/>
      </c>
      <c r="E289" s="4" t="str">
        <f>IF('Input data'!E295="","",'Input data'!E295)</f>
        <v/>
      </c>
      <c r="F289" s="4" t="str">
        <f>IF('Input data'!F295="","",'Input data'!F295)</f>
        <v/>
      </c>
      <c r="G289" s="20" t="str">
        <f>IF('Input data'!G295=0,"",'Input data'!G295)</f>
        <v/>
      </c>
      <c r="H289" s="9" t="str">
        <f>IF('Input data'!H295="","",'Input data'!H295)</f>
        <v/>
      </c>
      <c r="I289" s="6" t="str">
        <f>IF('Used data'!I289="No","",IF('Used data'!L289&lt;10,1.1-'Used data'!L289*0.01,IF('Used data'!L289&lt;120,POWER(1.003,'Used data'!L289)/POWER(1.003,10),1.4)))</f>
        <v/>
      </c>
      <c r="J289" s="6" t="str">
        <f>IF('Used data'!I289="No","",IF('Used data'!M289&gt;9,1.41,IF('Used data'!M289&lt;2,0.96+'Used data'!M289*0.02,POWER(1.05,'Used data'!M289)/POWER(1.05,2))))</f>
        <v/>
      </c>
      <c r="K289" s="6" t="str">
        <f>IF('Used data'!I289="No","",IF('Used data'!M289&gt;9,1.15,IF('Used data'!M289&lt;2,0.98+'Used data'!M289*0.01,POWER(1.02,'Used data'!M289)/POWER(1.02,2))))</f>
        <v/>
      </c>
      <c r="L289" s="6" t="str">
        <f>IF('Used data'!I289="No","",IF('Used data'!N289="Partly",0.9,IF('Used data'!N289="Yes",0.75,1)))</f>
        <v/>
      </c>
      <c r="M289" s="6" t="str">
        <f>IF('Used data'!I289="No","",IF('Used data'!N289="Partly",0.97,IF('Used data'!N289="Yes",0.95,1)))</f>
        <v/>
      </c>
      <c r="N289" s="6" t="str">
        <f>IF('Used data'!I289="No","",IF('Used data'!O289&gt;4.25,1.06,IF('Used data'!O289&lt;3.75,1.84-'Used data'!O289*0.24,0.04+'Used data'!O289*0.24)))</f>
        <v/>
      </c>
      <c r="O289" s="6" t="str">
        <f>IF('Used data'!I289="No","",IF('Used data'!P289&gt;1.99,0.81,IF('Used data'!P289&lt;0.2,1.12,1.05-'Used data'!P289*0.1)))</f>
        <v/>
      </c>
      <c r="P289" s="6" t="str">
        <f>IF('Used data'!I289="No","",IF('Used data'!Q289&gt;3,0.96,IF('Used data'!Q289&lt;2,1.12-0.06*'Used data'!Q289,1.08-0.04*'Used data'!Q289)))</f>
        <v/>
      </c>
      <c r="Q289" s="6" t="str">
        <f>IF('Used data'!I289="No","",IF('Used data'!R289="Yes",0.91,1))</f>
        <v/>
      </c>
      <c r="R289" s="6" t="str">
        <f>IF('Used data'!I289="No","",IF('Used data'!R289="Yes",0.96,1))</f>
        <v/>
      </c>
      <c r="S289" s="6" t="str">
        <f>IF('Used data'!I289="No","",IF('Used data'!R289="Yes",0.82,1))</f>
        <v/>
      </c>
      <c r="T289" s="6" t="str">
        <f>IF('Used data'!I289="No","",IF('Used data'!R289="Yes",0.9,1))</f>
        <v/>
      </c>
      <c r="U289" s="6" t="str">
        <f>IF('Used data'!I289="No","",IF('Used data'!R289="Yes",0.93,1))</f>
        <v/>
      </c>
      <c r="V289" s="6" t="str">
        <f>IF('Used data'!I289="No","",IF('Used data'!S289="Yes",0.85,1))</f>
        <v/>
      </c>
      <c r="W289" s="6" t="str">
        <f>IF('Used data'!I289="No","",IF('Used data'!T289&gt;5,1.4,1+0.08*'Used data'!T289))</f>
        <v/>
      </c>
      <c r="X289" s="6" t="str">
        <f>IF('Used data'!I289="No","",IF('Used data'!U289=80,1,POWER((80-0.0058*('Used data'!U289-80)^2+0.2781*('Used data'!U289-80)-0.2343)/80,1.6)))</f>
        <v/>
      </c>
      <c r="Y289" s="6" t="str">
        <f>IF('Used data'!I289="No","",IF('Used data'!U289=80,1,POWER((80-0.0058*('Used data'!U289-80)^2+0.2781*('Used data'!U289-80)-0.2343)/80,1.5)))</f>
        <v/>
      </c>
      <c r="Z289" s="6" t="str">
        <f>IF('Used data'!I289="No","",IF('Used data'!U289=80,1,POWER((80-0.0058*('Used data'!U289-80)^2+0.2781*('Used data'!U289-80)-0.2343)/80,4.6)))</f>
        <v/>
      </c>
      <c r="AA289" s="6" t="str">
        <f>IF('Used data'!I289="No","",IF('Used data'!U289=80,1,POWER((80-0.0058*('Used data'!U289-80)^2+0.2781*('Used data'!U289-80)-0.2343)/80,3.5)))</f>
        <v/>
      </c>
      <c r="AB289" s="6" t="str">
        <f>IF('Used data'!I289="No","",IF('Used data'!U289=80,1,POWER((80-0.0058*('Used data'!U289-80)^2+0.2781*('Used data'!U289-80)-0.2343)/80,1.4)))</f>
        <v/>
      </c>
      <c r="AC289" s="6"/>
      <c r="AD289" s="7" t="str">
        <f>IF('Used data'!I289="No","",EXP(-10.0958)*POWER(H289,0.8138))</f>
        <v/>
      </c>
      <c r="AE289" s="7" t="str">
        <f>IF('Used data'!I289="No","",EXP(-9.9896)*POWER(H289,0.8381))</f>
        <v/>
      </c>
      <c r="AF289" s="7" t="str">
        <f>IF('Used data'!I289="No","",EXP(-12.5826)*POWER(H289,1.148))</f>
        <v/>
      </c>
      <c r="AG289" s="7" t="str">
        <f>IF('Used data'!I289="No","",EXP(-11.3408)*POWER(H289,0.7373))</f>
        <v/>
      </c>
      <c r="AH289" s="7" t="str">
        <f>IF('Used data'!I289="No","",EXP(-10.8985)*POWER(H289,0.841))</f>
        <v/>
      </c>
      <c r="AI289" s="7" t="str">
        <f>IF('Used data'!I289="No","",EXP(-12.4273)*POWER(H289,1.0197))</f>
        <v/>
      </c>
      <c r="AJ289" s="9" t="str">
        <f>IF('Used data'!I289="No","",SUM(AD289:AE289)*740934+AG289*29492829+AH289*4654307+AI289*608667)</f>
        <v/>
      </c>
    </row>
    <row r="290" spans="1:36" x14ac:dyDescent="0.3">
      <c r="A290" s="4" t="str">
        <f>IF('Input data'!A296="","",'Input data'!A296)</f>
        <v/>
      </c>
      <c r="B290" s="4" t="str">
        <f>IF('Input data'!B296="","",'Input data'!B296)</f>
        <v/>
      </c>
      <c r="C290" s="4" t="str">
        <f>IF('Input data'!C296="","",'Input data'!C296)</f>
        <v/>
      </c>
      <c r="D290" s="4" t="str">
        <f>IF('Input data'!D296="","",'Input data'!D296)</f>
        <v/>
      </c>
      <c r="E290" s="4" t="str">
        <f>IF('Input data'!E296="","",'Input data'!E296)</f>
        <v/>
      </c>
      <c r="F290" s="4" t="str">
        <f>IF('Input data'!F296="","",'Input data'!F296)</f>
        <v/>
      </c>
      <c r="G290" s="20" t="str">
        <f>IF('Input data'!G296=0,"",'Input data'!G296)</f>
        <v/>
      </c>
      <c r="H290" s="9" t="str">
        <f>IF('Input data'!H296="","",'Input data'!H296)</f>
        <v/>
      </c>
      <c r="I290" s="6" t="str">
        <f>IF('Used data'!I290="No","",IF('Used data'!L290&lt;10,1.1-'Used data'!L290*0.01,IF('Used data'!L290&lt;120,POWER(1.003,'Used data'!L290)/POWER(1.003,10),1.4)))</f>
        <v/>
      </c>
      <c r="J290" s="6" t="str">
        <f>IF('Used data'!I290="No","",IF('Used data'!M290&gt;9,1.41,IF('Used data'!M290&lt;2,0.96+'Used data'!M290*0.02,POWER(1.05,'Used data'!M290)/POWER(1.05,2))))</f>
        <v/>
      </c>
      <c r="K290" s="6" t="str">
        <f>IF('Used data'!I290="No","",IF('Used data'!M290&gt;9,1.15,IF('Used data'!M290&lt;2,0.98+'Used data'!M290*0.01,POWER(1.02,'Used data'!M290)/POWER(1.02,2))))</f>
        <v/>
      </c>
      <c r="L290" s="6" t="str">
        <f>IF('Used data'!I290="No","",IF('Used data'!N290="Partly",0.9,IF('Used data'!N290="Yes",0.75,1)))</f>
        <v/>
      </c>
      <c r="M290" s="6" t="str">
        <f>IF('Used data'!I290="No","",IF('Used data'!N290="Partly",0.97,IF('Used data'!N290="Yes",0.95,1)))</f>
        <v/>
      </c>
      <c r="N290" s="6" t="str">
        <f>IF('Used data'!I290="No","",IF('Used data'!O290&gt;4.25,1.06,IF('Used data'!O290&lt;3.75,1.84-'Used data'!O290*0.24,0.04+'Used data'!O290*0.24)))</f>
        <v/>
      </c>
      <c r="O290" s="6" t="str">
        <f>IF('Used data'!I290="No","",IF('Used data'!P290&gt;1.99,0.81,IF('Used data'!P290&lt;0.2,1.12,1.05-'Used data'!P290*0.1)))</f>
        <v/>
      </c>
      <c r="P290" s="6" t="str">
        <f>IF('Used data'!I290="No","",IF('Used data'!Q290&gt;3,0.96,IF('Used data'!Q290&lt;2,1.12-0.06*'Used data'!Q290,1.08-0.04*'Used data'!Q290)))</f>
        <v/>
      </c>
      <c r="Q290" s="6" t="str">
        <f>IF('Used data'!I290="No","",IF('Used data'!R290="Yes",0.91,1))</f>
        <v/>
      </c>
      <c r="R290" s="6" t="str">
        <f>IF('Used data'!I290="No","",IF('Used data'!R290="Yes",0.96,1))</f>
        <v/>
      </c>
      <c r="S290" s="6" t="str">
        <f>IF('Used data'!I290="No","",IF('Used data'!R290="Yes",0.82,1))</f>
        <v/>
      </c>
      <c r="T290" s="6" t="str">
        <f>IF('Used data'!I290="No","",IF('Used data'!R290="Yes",0.9,1))</f>
        <v/>
      </c>
      <c r="U290" s="6" t="str">
        <f>IF('Used data'!I290="No","",IF('Used data'!R290="Yes",0.93,1))</f>
        <v/>
      </c>
      <c r="V290" s="6" t="str">
        <f>IF('Used data'!I290="No","",IF('Used data'!S290="Yes",0.85,1))</f>
        <v/>
      </c>
      <c r="W290" s="6" t="str">
        <f>IF('Used data'!I290="No","",IF('Used data'!T290&gt;5,1.4,1+0.08*'Used data'!T290))</f>
        <v/>
      </c>
      <c r="X290" s="6" t="str">
        <f>IF('Used data'!I290="No","",IF('Used data'!U290=80,1,POWER((80-0.0058*('Used data'!U290-80)^2+0.2781*('Used data'!U290-80)-0.2343)/80,1.6)))</f>
        <v/>
      </c>
      <c r="Y290" s="6" t="str">
        <f>IF('Used data'!I290="No","",IF('Used data'!U290=80,1,POWER((80-0.0058*('Used data'!U290-80)^2+0.2781*('Used data'!U290-80)-0.2343)/80,1.5)))</f>
        <v/>
      </c>
      <c r="Z290" s="6" t="str">
        <f>IF('Used data'!I290="No","",IF('Used data'!U290=80,1,POWER((80-0.0058*('Used data'!U290-80)^2+0.2781*('Used data'!U290-80)-0.2343)/80,4.6)))</f>
        <v/>
      </c>
      <c r="AA290" s="6" t="str">
        <f>IF('Used data'!I290="No","",IF('Used data'!U290=80,1,POWER((80-0.0058*('Used data'!U290-80)^2+0.2781*('Used data'!U290-80)-0.2343)/80,3.5)))</f>
        <v/>
      </c>
      <c r="AB290" s="6" t="str">
        <f>IF('Used data'!I290="No","",IF('Used data'!U290=80,1,POWER((80-0.0058*('Used data'!U290-80)^2+0.2781*('Used data'!U290-80)-0.2343)/80,1.4)))</f>
        <v/>
      </c>
      <c r="AC290" s="6"/>
      <c r="AD290" s="7" t="str">
        <f>IF('Used data'!I290="No","",EXP(-10.0958)*POWER(H290,0.8138))</f>
        <v/>
      </c>
      <c r="AE290" s="7" t="str">
        <f>IF('Used data'!I290="No","",EXP(-9.9896)*POWER(H290,0.8381))</f>
        <v/>
      </c>
      <c r="AF290" s="7" t="str">
        <f>IF('Used data'!I290="No","",EXP(-12.5826)*POWER(H290,1.148))</f>
        <v/>
      </c>
      <c r="AG290" s="7" t="str">
        <f>IF('Used data'!I290="No","",EXP(-11.3408)*POWER(H290,0.7373))</f>
        <v/>
      </c>
      <c r="AH290" s="7" t="str">
        <f>IF('Used data'!I290="No","",EXP(-10.8985)*POWER(H290,0.841))</f>
        <v/>
      </c>
      <c r="AI290" s="7" t="str">
        <f>IF('Used data'!I290="No","",EXP(-12.4273)*POWER(H290,1.0197))</f>
        <v/>
      </c>
      <c r="AJ290" s="9" t="str">
        <f>IF('Used data'!I290="No","",SUM(AD290:AE290)*740934+AG290*29492829+AH290*4654307+AI290*608667)</f>
        <v/>
      </c>
    </row>
    <row r="291" spans="1:36" x14ac:dyDescent="0.3">
      <c r="A291" s="4" t="str">
        <f>IF('Input data'!A297="","",'Input data'!A297)</f>
        <v/>
      </c>
      <c r="B291" s="4" t="str">
        <f>IF('Input data'!B297="","",'Input data'!B297)</f>
        <v/>
      </c>
      <c r="C291" s="4" t="str">
        <f>IF('Input data'!C297="","",'Input data'!C297)</f>
        <v/>
      </c>
      <c r="D291" s="4" t="str">
        <f>IF('Input data'!D297="","",'Input data'!D297)</f>
        <v/>
      </c>
      <c r="E291" s="4" t="str">
        <f>IF('Input data'!E297="","",'Input data'!E297)</f>
        <v/>
      </c>
      <c r="F291" s="4" t="str">
        <f>IF('Input data'!F297="","",'Input data'!F297)</f>
        <v/>
      </c>
      <c r="G291" s="20" t="str">
        <f>IF('Input data'!G297=0,"",'Input data'!G297)</f>
        <v/>
      </c>
      <c r="H291" s="9" t="str">
        <f>IF('Input data'!H297="","",'Input data'!H297)</f>
        <v/>
      </c>
      <c r="I291" s="6" t="str">
        <f>IF('Used data'!I291="No","",IF('Used data'!L291&lt;10,1.1-'Used data'!L291*0.01,IF('Used data'!L291&lt;120,POWER(1.003,'Used data'!L291)/POWER(1.003,10),1.4)))</f>
        <v/>
      </c>
      <c r="J291" s="6" t="str">
        <f>IF('Used data'!I291="No","",IF('Used data'!M291&gt;9,1.41,IF('Used data'!M291&lt;2,0.96+'Used data'!M291*0.02,POWER(1.05,'Used data'!M291)/POWER(1.05,2))))</f>
        <v/>
      </c>
      <c r="K291" s="6" t="str">
        <f>IF('Used data'!I291="No","",IF('Used data'!M291&gt;9,1.15,IF('Used data'!M291&lt;2,0.98+'Used data'!M291*0.01,POWER(1.02,'Used data'!M291)/POWER(1.02,2))))</f>
        <v/>
      </c>
      <c r="L291" s="6" t="str">
        <f>IF('Used data'!I291="No","",IF('Used data'!N291="Partly",0.9,IF('Used data'!N291="Yes",0.75,1)))</f>
        <v/>
      </c>
      <c r="M291" s="6" t="str">
        <f>IF('Used data'!I291="No","",IF('Used data'!N291="Partly",0.97,IF('Used data'!N291="Yes",0.95,1)))</f>
        <v/>
      </c>
      <c r="N291" s="6" t="str">
        <f>IF('Used data'!I291="No","",IF('Used data'!O291&gt;4.25,1.06,IF('Used data'!O291&lt;3.75,1.84-'Used data'!O291*0.24,0.04+'Used data'!O291*0.24)))</f>
        <v/>
      </c>
      <c r="O291" s="6" t="str">
        <f>IF('Used data'!I291="No","",IF('Used data'!P291&gt;1.99,0.81,IF('Used data'!P291&lt;0.2,1.12,1.05-'Used data'!P291*0.1)))</f>
        <v/>
      </c>
      <c r="P291" s="6" t="str">
        <f>IF('Used data'!I291="No","",IF('Used data'!Q291&gt;3,0.96,IF('Used data'!Q291&lt;2,1.12-0.06*'Used data'!Q291,1.08-0.04*'Used data'!Q291)))</f>
        <v/>
      </c>
      <c r="Q291" s="6" t="str">
        <f>IF('Used data'!I291="No","",IF('Used data'!R291="Yes",0.91,1))</f>
        <v/>
      </c>
      <c r="R291" s="6" t="str">
        <f>IF('Used data'!I291="No","",IF('Used data'!R291="Yes",0.96,1))</f>
        <v/>
      </c>
      <c r="S291" s="6" t="str">
        <f>IF('Used data'!I291="No","",IF('Used data'!R291="Yes",0.82,1))</f>
        <v/>
      </c>
      <c r="T291" s="6" t="str">
        <f>IF('Used data'!I291="No","",IF('Used data'!R291="Yes",0.9,1))</f>
        <v/>
      </c>
      <c r="U291" s="6" t="str">
        <f>IF('Used data'!I291="No","",IF('Used data'!R291="Yes",0.93,1))</f>
        <v/>
      </c>
      <c r="V291" s="6" t="str">
        <f>IF('Used data'!I291="No","",IF('Used data'!S291="Yes",0.85,1))</f>
        <v/>
      </c>
      <c r="W291" s="6" t="str">
        <f>IF('Used data'!I291="No","",IF('Used data'!T291&gt;5,1.4,1+0.08*'Used data'!T291))</f>
        <v/>
      </c>
      <c r="X291" s="6" t="str">
        <f>IF('Used data'!I291="No","",IF('Used data'!U291=80,1,POWER((80-0.0058*('Used data'!U291-80)^2+0.2781*('Used data'!U291-80)-0.2343)/80,1.6)))</f>
        <v/>
      </c>
      <c r="Y291" s="6" t="str">
        <f>IF('Used data'!I291="No","",IF('Used data'!U291=80,1,POWER((80-0.0058*('Used data'!U291-80)^2+0.2781*('Used data'!U291-80)-0.2343)/80,1.5)))</f>
        <v/>
      </c>
      <c r="Z291" s="6" t="str">
        <f>IF('Used data'!I291="No","",IF('Used data'!U291=80,1,POWER((80-0.0058*('Used data'!U291-80)^2+0.2781*('Used data'!U291-80)-0.2343)/80,4.6)))</f>
        <v/>
      </c>
      <c r="AA291" s="6" t="str">
        <f>IF('Used data'!I291="No","",IF('Used data'!U291=80,1,POWER((80-0.0058*('Used data'!U291-80)^2+0.2781*('Used data'!U291-80)-0.2343)/80,3.5)))</f>
        <v/>
      </c>
      <c r="AB291" s="6" t="str">
        <f>IF('Used data'!I291="No","",IF('Used data'!U291=80,1,POWER((80-0.0058*('Used data'!U291-80)^2+0.2781*('Used data'!U291-80)-0.2343)/80,1.4)))</f>
        <v/>
      </c>
      <c r="AC291" s="6"/>
      <c r="AD291" s="7" t="str">
        <f>IF('Used data'!I291="No","",EXP(-10.0958)*POWER(H291,0.8138))</f>
        <v/>
      </c>
      <c r="AE291" s="7" t="str">
        <f>IF('Used data'!I291="No","",EXP(-9.9896)*POWER(H291,0.8381))</f>
        <v/>
      </c>
      <c r="AF291" s="7" t="str">
        <f>IF('Used data'!I291="No","",EXP(-12.5826)*POWER(H291,1.148))</f>
        <v/>
      </c>
      <c r="AG291" s="7" t="str">
        <f>IF('Used data'!I291="No","",EXP(-11.3408)*POWER(H291,0.7373))</f>
        <v/>
      </c>
      <c r="AH291" s="7" t="str">
        <f>IF('Used data'!I291="No","",EXP(-10.8985)*POWER(H291,0.841))</f>
        <v/>
      </c>
      <c r="AI291" s="7" t="str">
        <f>IF('Used data'!I291="No","",EXP(-12.4273)*POWER(H291,1.0197))</f>
        <v/>
      </c>
      <c r="AJ291" s="9" t="str">
        <f>IF('Used data'!I291="No","",SUM(AD291:AE291)*740934+AG291*29492829+AH291*4654307+AI291*608667)</f>
        <v/>
      </c>
    </row>
    <row r="292" spans="1:36" x14ac:dyDescent="0.3">
      <c r="A292" s="4" t="str">
        <f>IF('Input data'!A298="","",'Input data'!A298)</f>
        <v/>
      </c>
      <c r="B292" s="4" t="str">
        <f>IF('Input data'!B298="","",'Input data'!B298)</f>
        <v/>
      </c>
      <c r="C292" s="4" t="str">
        <f>IF('Input data'!C298="","",'Input data'!C298)</f>
        <v/>
      </c>
      <c r="D292" s="4" t="str">
        <f>IF('Input data'!D298="","",'Input data'!D298)</f>
        <v/>
      </c>
      <c r="E292" s="4" t="str">
        <f>IF('Input data'!E298="","",'Input data'!E298)</f>
        <v/>
      </c>
      <c r="F292" s="4" t="str">
        <f>IF('Input data'!F298="","",'Input data'!F298)</f>
        <v/>
      </c>
      <c r="G292" s="20" t="str">
        <f>IF('Input data'!G298=0,"",'Input data'!G298)</f>
        <v/>
      </c>
      <c r="H292" s="9" t="str">
        <f>IF('Input data'!H298="","",'Input data'!H298)</f>
        <v/>
      </c>
      <c r="I292" s="6" t="str">
        <f>IF('Used data'!I292="No","",IF('Used data'!L292&lt;10,1.1-'Used data'!L292*0.01,IF('Used data'!L292&lt;120,POWER(1.003,'Used data'!L292)/POWER(1.003,10),1.4)))</f>
        <v/>
      </c>
      <c r="J292" s="6" t="str">
        <f>IF('Used data'!I292="No","",IF('Used data'!M292&gt;9,1.41,IF('Used data'!M292&lt;2,0.96+'Used data'!M292*0.02,POWER(1.05,'Used data'!M292)/POWER(1.05,2))))</f>
        <v/>
      </c>
      <c r="K292" s="6" t="str">
        <f>IF('Used data'!I292="No","",IF('Used data'!M292&gt;9,1.15,IF('Used data'!M292&lt;2,0.98+'Used data'!M292*0.01,POWER(1.02,'Used data'!M292)/POWER(1.02,2))))</f>
        <v/>
      </c>
      <c r="L292" s="6" t="str">
        <f>IF('Used data'!I292="No","",IF('Used data'!N292="Partly",0.9,IF('Used data'!N292="Yes",0.75,1)))</f>
        <v/>
      </c>
      <c r="M292" s="6" t="str">
        <f>IF('Used data'!I292="No","",IF('Used data'!N292="Partly",0.97,IF('Used data'!N292="Yes",0.95,1)))</f>
        <v/>
      </c>
      <c r="N292" s="6" t="str">
        <f>IF('Used data'!I292="No","",IF('Used data'!O292&gt;4.25,1.06,IF('Used data'!O292&lt;3.75,1.84-'Used data'!O292*0.24,0.04+'Used data'!O292*0.24)))</f>
        <v/>
      </c>
      <c r="O292" s="6" t="str">
        <f>IF('Used data'!I292="No","",IF('Used data'!P292&gt;1.99,0.81,IF('Used data'!P292&lt;0.2,1.12,1.05-'Used data'!P292*0.1)))</f>
        <v/>
      </c>
      <c r="P292" s="6" t="str">
        <f>IF('Used data'!I292="No","",IF('Used data'!Q292&gt;3,0.96,IF('Used data'!Q292&lt;2,1.12-0.06*'Used data'!Q292,1.08-0.04*'Used data'!Q292)))</f>
        <v/>
      </c>
      <c r="Q292" s="6" t="str">
        <f>IF('Used data'!I292="No","",IF('Used data'!R292="Yes",0.91,1))</f>
        <v/>
      </c>
      <c r="R292" s="6" t="str">
        <f>IF('Used data'!I292="No","",IF('Used data'!R292="Yes",0.96,1))</f>
        <v/>
      </c>
      <c r="S292" s="6" t="str">
        <f>IF('Used data'!I292="No","",IF('Used data'!R292="Yes",0.82,1))</f>
        <v/>
      </c>
      <c r="T292" s="6" t="str">
        <f>IF('Used data'!I292="No","",IF('Used data'!R292="Yes",0.9,1))</f>
        <v/>
      </c>
      <c r="U292" s="6" t="str">
        <f>IF('Used data'!I292="No","",IF('Used data'!R292="Yes",0.93,1))</f>
        <v/>
      </c>
      <c r="V292" s="6" t="str">
        <f>IF('Used data'!I292="No","",IF('Used data'!S292="Yes",0.85,1))</f>
        <v/>
      </c>
      <c r="W292" s="6" t="str">
        <f>IF('Used data'!I292="No","",IF('Used data'!T292&gt;5,1.4,1+0.08*'Used data'!T292))</f>
        <v/>
      </c>
      <c r="X292" s="6" t="str">
        <f>IF('Used data'!I292="No","",IF('Used data'!U292=80,1,POWER((80-0.0058*('Used data'!U292-80)^2+0.2781*('Used data'!U292-80)-0.2343)/80,1.6)))</f>
        <v/>
      </c>
      <c r="Y292" s="6" t="str">
        <f>IF('Used data'!I292="No","",IF('Used data'!U292=80,1,POWER((80-0.0058*('Used data'!U292-80)^2+0.2781*('Used data'!U292-80)-0.2343)/80,1.5)))</f>
        <v/>
      </c>
      <c r="Z292" s="6" t="str">
        <f>IF('Used data'!I292="No","",IF('Used data'!U292=80,1,POWER((80-0.0058*('Used data'!U292-80)^2+0.2781*('Used data'!U292-80)-0.2343)/80,4.6)))</f>
        <v/>
      </c>
      <c r="AA292" s="6" t="str">
        <f>IF('Used data'!I292="No","",IF('Used data'!U292=80,1,POWER((80-0.0058*('Used data'!U292-80)^2+0.2781*('Used data'!U292-80)-0.2343)/80,3.5)))</f>
        <v/>
      </c>
      <c r="AB292" s="6" t="str">
        <f>IF('Used data'!I292="No","",IF('Used data'!U292=80,1,POWER((80-0.0058*('Used data'!U292-80)^2+0.2781*('Used data'!U292-80)-0.2343)/80,1.4)))</f>
        <v/>
      </c>
      <c r="AC292" s="6"/>
      <c r="AD292" s="7" t="str">
        <f>IF('Used data'!I292="No","",EXP(-10.0958)*POWER(H292,0.8138))</f>
        <v/>
      </c>
      <c r="AE292" s="7" t="str">
        <f>IF('Used data'!I292="No","",EXP(-9.9896)*POWER(H292,0.8381))</f>
        <v/>
      </c>
      <c r="AF292" s="7" t="str">
        <f>IF('Used data'!I292="No","",EXP(-12.5826)*POWER(H292,1.148))</f>
        <v/>
      </c>
      <c r="AG292" s="7" t="str">
        <f>IF('Used data'!I292="No","",EXP(-11.3408)*POWER(H292,0.7373))</f>
        <v/>
      </c>
      <c r="AH292" s="7" t="str">
        <f>IF('Used data'!I292="No","",EXP(-10.8985)*POWER(H292,0.841))</f>
        <v/>
      </c>
      <c r="AI292" s="7" t="str">
        <f>IF('Used data'!I292="No","",EXP(-12.4273)*POWER(H292,1.0197))</f>
        <v/>
      </c>
      <c r="AJ292" s="9" t="str">
        <f>IF('Used data'!I292="No","",SUM(AD292:AE292)*740934+AG292*29492829+AH292*4654307+AI292*608667)</f>
        <v/>
      </c>
    </row>
    <row r="293" spans="1:36" x14ac:dyDescent="0.3">
      <c r="A293" s="4" t="str">
        <f>IF('Input data'!A299="","",'Input data'!A299)</f>
        <v/>
      </c>
      <c r="B293" s="4" t="str">
        <f>IF('Input data'!B299="","",'Input data'!B299)</f>
        <v/>
      </c>
      <c r="C293" s="4" t="str">
        <f>IF('Input data'!C299="","",'Input data'!C299)</f>
        <v/>
      </c>
      <c r="D293" s="4" t="str">
        <f>IF('Input data'!D299="","",'Input data'!D299)</f>
        <v/>
      </c>
      <c r="E293" s="4" t="str">
        <f>IF('Input data'!E299="","",'Input data'!E299)</f>
        <v/>
      </c>
      <c r="F293" s="4" t="str">
        <f>IF('Input data'!F299="","",'Input data'!F299)</f>
        <v/>
      </c>
      <c r="G293" s="20" t="str">
        <f>IF('Input data'!G299=0,"",'Input data'!G299)</f>
        <v/>
      </c>
      <c r="H293" s="9" t="str">
        <f>IF('Input data'!H299="","",'Input data'!H299)</f>
        <v/>
      </c>
      <c r="I293" s="6" t="str">
        <f>IF('Used data'!I293="No","",IF('Used data'!L293&lt;10,1.1-'Used data'!L293*0.01,IF('Used data'!L293&lt;120,POWER(1.003,'Used data'!L293)/POWER(1.003,10),1.4)))</f>
        <v/>
      </c>
      <c r="J293" s="6" t="str">
        <f>IF('Used data'!I293="No","",IF('Used data'!M293&gt;9,1.41,IF('Used data'!M293&lt;2,0.96+'Used data'!M293*0.02,POWER(1.05,'Used data'!M293)/POWER(1.05,2))))</f>
        <v/>
      </c>
      <c r="K293" s="6" t="str">
        <f>IF('Used data'!I293="No","",IF('Used data'!M293&gt;9,1.15,IF('Used data'!M293&lt;2,0.98+'Used data'!M293*0.01,POWER(1.02,'Used data'!M293)/POWER(1.02,2))))</f>
        <v/>
      </c>
      <c r="L293" s="6" t="str">
        <f>IF('Used data'!I293="No","",IF('Used data'!N293="Partly",0.9,IF('Used data'!N293="Yes",0.75,1)))</f>
        <v/>
      </c>
      <c r="M293" s="6" t="str">
        <f>IF('Used data'!I293="No","",IF('Used data'!N293="Partly",0.97,IF('Used data'!N293="Yes",0.95,1)))</f>
        <v/>
      </c>
      <c r="N293" s="6" t="str">
        <f>IF('Used data'!I293="No","",IF('Used data'!O293&gt;4.25,1.06,IF('Used data'!O293&lt;3.75,1.84-'Used data'!O293*0.24,0.04+'Used data'!O293*0.24)))</f>
        <v/>
      </c>
      <c r="O293" s="6" t="str">
        <f>IF('Used data'!I293="No","",IF('Used data'!P293&gt;1.99,0.81,IF('Used data'!P293&lt;0.2,1.12,1.05-'Used data'!P293*0.1)))</f>
        <v/>
      </c>
      <c r="P293" s="6" t="str">
        <f>IF('Used data'!I293="No","",IF('Used data'!Q293&gt;3,0.96,IF('Used data'!Q293&lt;2,1.12-0.06*'Used data'!Q293,1.08-0.04*'Used data'!Q293)))</f>
        <v/>
      </c>
      <c r="Q293" s="6" t="str">
        <f>IF('Used data'!I293="No","",IF('Used data'!R293="Yes",0.91,1))</f>
        <v/>
      </c>
      <c r="R293" s="6" t="str">
        <f>IF('Used data'!I293="No","",IF('Used data'!R293="Yes",0.96,1))</f>
        <v/>
      </c>
      <c r="S293" s="6" t="str">
        <f>IF('Used data'!I293="No","",IF('Used data'!R293="Yes",0.82,1))</f>
        <v/>
      </c>
      <c r="T293" s="6" t="str">
        <f>IF('Used data'!I293="No","",IF('Used data'!R293="Yes",0.9,1))</f>
        <v/>
      </c>
      <c r="U293" s="6" t="str">
        <f>IF('Used data'!I293="No","",IF('Used data'!R293="Yes",0.93,1))</f>
        <v/>
      </c>
      <c r="V293" s="6" t="str">
        <f>IF('Used data'!I293="No","",IF('Used data'!S293="Yes",0.85,1))</f>
        <v/>
      </c>
      <c r="W293" s="6" t="str">
        <f>IF('Used data'!I293="No","",IF('Used data'!T293&gt;5,1.4,1+0.08*'Used data'!T293))</f>
        <v/>
      </c>
      <c r="X293" s="6" t="str">
        <f>IF('Used data'!I293="No","",IF('Used data'!U293=80,1,POWER((80-0.0058*('Used data'!U293-80)^2+0.2781*('Used data'!U293-80)-0.2343)/80,1.6)))</f>
        <v/>
      </c>
      <c r="Y293" s="6" t="str">
        <f>IF('Used data'!I293="No","",IF('Used data'!U293=80,1,POWER((80-0.0058*('Used data'!U293-80)^2+0.2781*('Used data'!U293-80)-0.2343)/80,1.5)))</f>
        <v/>
      </c>
      <c r="Z293" s="6" t="str">
        <f>IF('Used data'!I293="No","",IF('Used data'!U293=80,1,POWER((80-0.0058*('Used data'!U293-80)^2+0.2781*('Used data'!U293-80)-0.2343)/80,4.6)))</f>
        <v/>
      </c>
      <c r="AA293" s="6" t="str">
        <f>IF('Used data'!I293="No","",IF('Used data'!U293=80,1,POWER((80-0.0058*('Used data'!U293-80)^2+0.2781*('Used data'!U293-80)-0.2343)/80,3.5)))</f>
        <v/>
      </c>
      <c r="AB293" s="6" t="str">
        <f>IF('Used data'!I293="No","",IF('Used data'!U293=80,1,POWER((80-0.0058*('Used data'!U293-80)^2+0.2781*('Used data'!U293-80)-0.2343)/80,1.4)))</f>
        <v/>
      </c>
      <c r="AC293" s="6"/>
      <c r="AD293" s="7" t="str">
        <f>IF('Used data'!I293="No","",EXP(-10.0958)*POWER(H293,0.8138))</f>
        <v/>
      </c>
      <c r="AE293" s="7" t="str">
        <f>IF('Used data'!I293="No","",EXP(-9.9896)*POWER(H293,0.8381))</f>
        <v/>
      </c>
      <c r="AF293" s="7" t="str">
        <f>IF('Used data'!I293="No","",EXP(-12.5826)*POWER(H293,1.148))</f>
        <v/>
      </c>
      <c r="AG293" s="7" t="str">
        <f>IF('Used data'!I293="No","",EXP(-11.3408)*POWER(H293,0.7373))</f>
        <v/>
      </c>
      <c r="AH293" s="7" t="str">
        <f>IF('Used data'!I293="No","",EXP(-10.8985)*POWER(H293,0.841))</f>
        <v/>
      </c>
      <c r="AI293" s="7" t="str">
        <f>IF('Used data'!I293="No","",EXP(-12.4273)*POWER(H293,1.0197))</f>
        <v/>
      </c>
      <c r="AJ293" s="9" t="str">
        <f>IF('Used data'!I293="No","",SUM(AD293:AE293)*740934+AG293*29492829+AH293*4654307+AI293*608667)</f>
        <v/>
      </c>
    </row>
    <row r="294" spans="1:36" x14ac:dyDescent="0.3">
      <c r="A294" s="4" t="str">
        <f>IF('Input data'!A300="","",'Input data'!A300)</f>
        <v/>
      </c>
      <c r="B294" s="4" t="str">
        <f>IF('Input data'!B300="","",'Input data'!B300)</f>
        <v/>
      </c>
      <c r="C294" s="4" t="str">
        <f>IF('Input data'!C300="","",'Input data'!C300)</f>
        <v/>
      </c>
      <c r="D294" s="4" t="str">
        <f>IF('Input data'!D300="","",'Input data'!D300)</f>
        <v/>
      </c>
      <c r="E294" s="4" t="str">
        <f>IF('Input data'!E300="","",'Input data'!E300)</f>
        <v/>
      </c>
      <c r="F294" s="4" t="str">
        <f>IF('Input data'!F300="","",'Input data'!F300)</f>
        <v/>
      </c>
      <c r="G294" s="20" t="str">
        <f>IF('Input data'!G300=0,"",'Input data'!G300)</f>
        <v/>
      </c>
      <c r="H294" s="9" t="str">
        <f>IF('Input data'!H300="","",'Input data'!H300)</f>
        <v/>
      </c>
      <c r="I294" s="6" t="str">
        <f>IF('Used data'!I294="No","",IF('Used data'!L294&lt;10,1.1-'Used data'!L294*0.01,IF('Used data'!L294&lt;120,POWER(1.003,'Used data'!L294)/POWER(1.003,10),1.4)))</f>
        <v/>
      </c>
      <c r="J294" s="6" t="str">
        <f>IF('Used data'!I294="No","",IF('Used data'!M294&gt;9,1.41,IF('Used data'!M294&lt;2,0.96+'Used data'!M294*0.02,POWER(1.05,'Used data'!M294)/POWER(1.05,2))))</f>
        <v/>
      </c>
      <c r="K294" s="6" t="str">
        <f>IF('Used data'!I294="No","",IF('Used data'!M294&gt;9,1.15,IF('Used data'!M294&lt;2,0.98+'Used data'!M294*0.01,POWER(1.02,'Used data'!M294)/POWER(1.02,2))))</f>
        <v/>
      </c>
      <c r="L294" s="6" t="str">
        <f>IF('Used data'!I294="No","",IF('Used data'!N294="Partly",0.9,IF('Used data'!N294="Yes",0.75,1)))</f>
        <v/>
      </c>
      <c r="M294" s="6" t="str">
        <f>IF('Used data'!I294="No","",IF('Used data'!N294="Partly",0.97,IF('Used data'!N294="Yes",0.95,1)))</f>
        <v/>
      </c>
      <c r="N294" s="6" t="str">
        <f>IF('Used data'!I294="No","",IF('Used data'!O294&gt;4.25,1.06,IF('Used data'!O294&lt;3.75,1.84-'Used data'!O294*0.24,0.04+'Used data'!O294*0.24)))</f>
        <v/>
      </c>
      <c r="O294" s="6" t="str">
        <f>IF('Used data'!I294="No","",IF('Used data'!P294&gt;1.99,0.81,IF('Used data'!P294&lt;0.2,1.12,1.05-'Used data'!P294*0.1)))</f>
        <v/>
      </c>
      <c r="P294" s="6" t="str">
        <f>IF('Used data'!I294="No","",IF('Used data'!Q294&gt;3,0.96,IF('Used data'!Q294&lt;2,1.12-0.06*'Used data'!Q294,1.08-0.04*'Used data'!Q294)))</f>
        <v/>
      </c>
      <c r="Q294" s="6" t="str">
        <f>IF('Used data'!I294="No","",IF('Used data'!R294="Yes",0.91,1))</f>
        <v/>
      </c>
      <c r="R294" s="6" t="str">
        <f>IF('Used data'!I294="No","",IF('Used data'!R294="Yes",0.96,1))</f>
        <v/>
      </c>
      <c r="S294" s="6" t="str">
        <f>IF('Used data'!I294="No","",IF('Used data'!R294="Yes",0.82,1))</f>
        <v/>
      </c>
      <c r="T294" s="6" t="str">
        <f>IF('Used data'!I294="No","",IF('Used data'!R294="Yes",0.9,1))</f>
        <v/>
      </c>
      <c r="U294" s="6" t="str">
        <f>IF('Used data'!I294="No","",IF('Used data'!R294="Yes",0.93,1))</f>
        <v/>
      </c>
      <c r="V294" s="6" t="str">
        <f>IF('Used data'!I294="No","",IF('Used data'!S294="Yes",0.85,1))</f>
        <v/>
      </c>
      <c r="W294" s="6" t="str">
        <f>IF('Used data'!I294="No","",IF('Used data'!T294&gt;5,1.4,1+0.08*'Used data'!T294))</f>
        <v/>
      </c>
      <c r="X294" s="6" t="str">
        <f>IF('Used data'!I294="No","",IF('Used data'!U294=80,1,POWER((80-0.0058*('Used data'!U294-80)^2+0.2781*('Used data'!U294-80)-0.2343)/80,1.6)))</f>
        <v/>
      </c>
      <c r="Y294" s="6" t="str">
        <f>IF('Used data'!I294="No","",IF('Used data'!U294=80,1,POWER((80-0.0058*('Used data'!U294-80)^2+0.2781*('Used data'!U294-80)-0.2343)/80,1.5)))</f>
        <v/>
      </c>
      <c r="Z294" s="6" t="str">
        <f>IF('Used data'!I294="No","",IF('Used data'!U294=80,1,POWER((80-0.0058*('Used data'!U294-80)^2+0.2781*('Used data'!U294-80)-0.2343)/80,4.6)))</f>
        <v/>
      </c>
      <c r="AA294" s="6" t="str">
        <f>IF('Used data'!I294="No","",IF('Used data'!U294=80,1,POWER((80-0.0058*('Used data'!U294-80)^2+0.2781*('Used data'!U294-80)-0.2343)/80,3.5)))</f>
        <v/>
      </c>
      <c r="AB294" s="6" t="str">
        <f>IF('Used data'!I294="No","",IF('Used data'!U294=80,1,POWER((80-0.0058*('Used data'!U294-80)^2+0.2781*('Used data'!U294-80)-0.2343)/80,1.4)))</f>
        <v/>
      </c>
      <c r="AC294" s="6"/>
      <c r="AD294" s="7" t="str">
        <f>IF('Used data'!I294="No","",EXP(-10.0958)*POWER(H294,0.8138))</f>
        <v/>
      </c>
      <c r="AE294" s="7" t="str">
        <f>IF('Used data'!I294="No","",EXP(-9.9896)*POWER(H294,0.8381))</f>
        <v/>
      </c>
      <c r="AF294" s="7" t="str">
        <f>IF('Used data'!I294="No","",EXP(-12.5826)*POWER(H294,1.148))</f>
        <v/>
      </c>
      <c r="AG294" s="7" t="str">
        <f>IF('Used data'!I294="No","",EXP(-11.3408)*POWER(H294,0.7373))</f>
        <v/>
      </c>
      <c r="AH294" s="7" t="str">
        <f>IF('Used data'!I294="No","",EXP(-10.8985)*POWER(H294,0.841))</f>
        <v/>
      </c>
      <c r="AI294" s="7" t="str">
        <f>IF('Used data'!I294="No","",EXP(-12.4273)*POWER(H294,1.0197))</f>
        <v/>
      </c>
      <c r="AJ294" s="9" t="str">
        <f>IF('Used data'!I294="No","",SUM(AD294:AE294)*740934+AG294*29492829+AH294*4654307+AI294*608667)</f>
        <v/>
      </c>
    </row>
    <row r="295" spans="1:36" x14ac:dyDescent="0.3">
      <c r="A295" s="4" t="str">
        <f>IF('Input data'!A301="","",'Input data'!A301)</f>
        <v/>
      </c>
      <c r="B295" s="4" t="str">
        <f>IF('Input data'!B301="","",'Input data'!B301)</f>
        <v/>
      </c>
      <c r="C295" s="4" t="str">
        <f>IF('Input data'!C301="","",'Input data'!C301)</f>
        <v/>
      </c>
      <c r="D295" s="4" t="str">
        <f>IF('Input data'!D301="","",'Input data'!D301)</f>
        <v/>
      </c>
      <c r="E295" s="4" t="str">
        <f>IF('Input data'!E301="","",'Input data'!E301)</f>
        <v/>
      </c>
      <c r="F295" s="4" t="str">
        <f>IF('Input data'!F301="","",'Input data'!F301)</f>
        <v/>
      </c>
      <c r="G295" s="20" t="str">
        <f>IF('Input data'!G301=0,"",'Input data'!G301)</f>
        <v/>
      </c>
      <c r="H295" s="9" t="str">
        <f>IF('Input data'!H301="","",'Input data'!H301)</f>
        <v/>
      </c>
      <c r="I295" s="6" t="str">
        <f>IF('Used data'!I295="No","",IF('Used data'!L295&lt;10,1.1-'Used data'!L295*0.01,IF('Used data'!L295&lt;120,POWER(1.003,'Used data'!L295)/POWER(1.003,10),1.4)))</f>
        <v/>
      </c>
      <c r="J295" s="6" t="str">
        <f>IF('Used data'!I295="No","",IF('Used data'!M295&gt;9,1.41,IF('Used data'!M295&lt;2,0.96+'Used data'!M295*0.02,POWER(1.05,'Used data'!M295)/POWER(1.05,2))))</f>
        <v/>
      </c>
      <c r="K295" s="6" t="str">
        <f>IF('Used data'!I295="No","",IF('Used data'!M295&gt;9,1.15,IF('Used data'!M295&lt;2,0.98+'Used data'!M295*0.01,POWER(1.02,'Used data'!M295)/POWER(1.02,2))))</f>
        <v/>
      </c>
      <c r="L295" s="6" t="str">
        <f>IF('Used data'!I295="No","",IF('Used data'!N295="Partly",0.9,IF('Used data'!N295="Yes",0.75,1)))</f>
        <v/>
      </c>
      <c r="M295" s="6" t="str">
        <f>IF('Used data'!I295="No","",IF('Used data'!N295="Partly",0.97,IF('Used data'!N295="Yes",0.95,1)))</f>
        <v/>
      </c>
      <c r="N295" s="6" t="str">
        <f>IF('Used data'!I295="No","",IF('Used data'!O295&gt;4.25,1.06,IF('Used data'!O295&lt;3.75,1.84-'Used data'!O295*0.24,0.04+'Used data'!O295*0.24)))</f>
        <v/>
      </c>
      <c r="O295" s="6" t="str">
        <f>IF('Used data'!I295="No","",IF('Used data'!P295&gt;1.99,0.81,IF('Used data'!P295&lt;0.2,1.12,1.05-'Used data'!P295*0.1)))</f>
        <v/>
      </c>
      <c r="P295" s="6" t="str">
        <f>IF('Used data'!I295="No","",IF('Used data'!Q295&gt;3,0.96,IF('Used data'!Q295&lt;2,1.12-0.06*'Used data'!Q295,1.08-0.04*'Used data'!Q295)))</f>
        <v/>
      </c>
      <c r="Q295" s="6" t="str">
        <f>IF('Used data'!I295="No","",IF('Used data'!R295="Yes",0.91,1))</f>
        <v/>
      </c>
      <c r="R295" s="6" t="str">
        <f>IF('Used data'!I295="No","",IF('Used data'!R295="Yes",0.96,1))</f>
        <v/>
      </c>
      <c r="S295" s="6" t="str">
        <f>IF('Used data'!I295="No","",IF('Used data'!R295="Yes",0.82,1))</f>
        <v/>
      </c>
      <c r="T295" s="6" t="str">
        <f>IF('Used data'!I295="No","",IF('Used data'!R295="Yes",0.9,1))</f>
        <v/>
      </c>
      <c r="U295" s="6" t="str">
        <f>IF('Used data'!I295="No","",IF('Used data'!R295="Yes",0.93,1))</f>
        <v/>
      </c>
      <c r="V295" s="6" t="str">
        <f>IF('Used data'!I295="No","",IF('Used data'!S295="Yes",0.85,1))</f>
        <v/>
      </c>
      <c r="W295" s="6" t="str">
        <f>IF('Used data'!I295="No","",IF('Used data'!T295&gt;5,1.4,1+0.08*'Used data'!T295))</f>
        <v/>
      </c>
      <c r="X295" s="6" t="str">
        <f>IF('Used data'!I295="No","",IF('Used data'!U295=80,1,POWER((80-0.0058*('Used data'!U295-80)^2+0.2781*('Used data'!U295-80)-0.2343)/80,1.6)))</f>
        <v/>
      </c>
      <c r="Y295" s="6" t="str">
        <f>IF('Used data'!I295="No","",IF('Used data'!U295=80,1,POWER((80-0.0058*('Used data'!U295-80)^2+0.2781*('Used data'!U295-80)-0.2343)/80,1.5)))</f>
        <v/>
      </c>
      <c r="Z295" s="6" t="str">
        <f>IF('Used data'!I295="No","",IF('Used data'!U295=80,1,POWER((80-0.0058*('Used data'!U295-80)^2+0.2781*('Used data'!U295-80)-0.2343)/80,4.6)))</f>
        <v/>
      </c>
      <c r="AA295" s="6" t="str">
        <f>IF('Used data'!I295="No","",IF('Used data'!U295=80,1,POWER((80-0.0058*('Used data'!U295-80)^2+0.2781*('Used data'!U295-80)-0.2343)/80,3.5)))</f>
        <v/>
      </c>
      <c r="AB295" s="6" t="str">
        <f>IF('Used data'!I295="No","",IF('Used data'!U295=80,1,POWER((80-0.0058*('Used data'!U295-80)^2+0.2781*('Used data'!U295-80)-0.2343)/80,1.4)))</f>
        <v/>
      </c>
      <c r="AC295" s="6"/>
      <c r="AD295" s="7" t="str">
        <f>IF('Used data'!I295="No","",EXP(-10.0958)*POWER(H295,0.8138))</f>
        <v/>
      </c>
      <c r="AE295" s="7" t="str">
        <f>IF('Used data'!I295="No","",EXP(-9.9896)*POWER(H295,0.8381))</f>
        <v/>
      </c>
      <c r="AF295" s="7" t="str">
        <f>IF('Used data'!I295="No","",EXP(-12.5826)*POWER(H295,1.148))</f>
        <v/>
      </c>
      <c r="AG295" s="7" t="str">
        <f>IF('Used data'!I295="No","",EXP(-11.3408)*POWER(H295,0.7373))</f>
        <v/>
      </c>
      <c r="AH295" s="7" t="str">
        <f>IF('Used data'!I295="No","",EXP(-10.8985)*POWER(H295,0.841))</f>
        <v/>
      </c>
      <c r="AI295" s="7" t="str">
        <f>IF('Used data'!I295="No","",EXP(-12.4273)*POWER(H295,1.0197))</f>
        <v/>
      </c>
      <c r="AJ295" s="9" t="str">
        <f>IF('Used data'!I295="No","",SUM(AD295:AE295)*740934+AG295*29492829+AH295*4654307+AI295*608667)</f>
        <v/>
      </c>
    </row>
    <row r="296" spans="1:36" x14ac:dyDescent="0.3">
      <c r="A296" s="4" t="str">
        <f>IF('Input data'!A302="","",'Input data'!A302)</f>
        <v/>
      </c>
      <c r="B296" s="4" t="str">
        <f>IF('Input data'!B302="","",'Input data'!B302)</f>
        <v/>
      </c>
      <c r="C296" s="4" t="str">
        <f>IF('Input data'!C302="","",'Input data'!C302)</f>
        <v/>
      </c>
      <c r="D296" s="4" t="str">
        <f>IF('Input data'!D302="","",'Input data'!D302)</f>
        <v/>
      </c>
      <c r="E296" s="4" t="str">
        <f>IF('Input data'!E302="","",'Input data'!E302)</f>
        <v/>
      </c>
      <c r="F296" s="4" t="str">
        <f>IF('Input data'!F302="","",'Input data'!F302)</f>
        <v/>
      </c>
      <c r="G296" s="20" t="str">
        <f>IF('Input data'!G302=0,"",'Input data'!G302)</f>
        <v/>
      </c>
      <c r="H296" s="9" t="str">
        <f>IF('Input data'!H302="","",'Input data'!H302)</f>
        <v/>
      </c>
      <c r="I296" s="6" t="str">
        <f>IF('Used data'!I296="No","",IF('Used data'!L296&lt;10,1.1-'Used data'!L296*0.01,IF('Used data'!L296&lt;120,POWER(1.003,'Used data'!L296)/POWER(1.003,10),1.4)))</f>
        <v/>
      </c>
      <c r="J296" s="6" t="str">
        <f>IF('Used data'!I296="No","",IF('Used data'!M296&gt;9,1.41,IF('Used data'!M296&lt;2,0.96+'Used data'!M296*0.02,POWER(1.05,'Used data'!M296)/POWER(1.05,2))))</f>
        <v/>
      </c>
      <c r="K296" s="6" t="str">
        <f>IF('Used data'!I296="No","",IF('Used data'!M296&gt;9,1.15,IF('Used data'!M296&lt;2,0.98+'Used data'!M296*0.01,POWER(1.02,'Used data'!M296)/POWER(1.02,2))))</f>
        <v/>
      </c>
      <c r="L296" s="6" t="str">
        <f>IF('Used data'!I296="No","",IF('Used data'!N296="Partly",0.9,IF('Used data'!N296="Yes",0.75,1)))</f>
        <v/>
      </c>
      <c r="M296" s="6" t="str">
        <f>IF('Used data'!I296="No","",IF('Used data'!N296="Partly",0.97,IF('Used data'!N296="Yes",0.95,1)))</f>
        <v/>
      </c>
      <c r="N296" s="6" t="str">
        <f>IF('Used data'!I296="No","",IF('Used data'!O296&gt;4.25,1.06,IF('Used data'!O296&lt;3.75,1.84-'Used data'!O296*0.24,0.04+'Used data'!O296*0.24)))</f>
        <v/>
      </c>
      <c r="O296" s="6" t="str">
        <f>IF('Used data'!I296="No","",IF('Used data'!P296&gt;1.99,0.81,IF('Used data'!P296&lt;0.2,1.12,1.05-'Used data'!P296*0.1)))</f>
        <v/>
      </c>
      <c r="P296" s="6" t="str">
        <f>IF('Used data'!I296="No","",IF('Used data'!Q296&gt;3,0.96,IF('Used data'!Q296&lt;2,1.12-0.06*'Used data'!Q296,1.08-0.04*'Used data'!Q296)))</f>
        <v/>
      </c>
      <c r="Q296" s="6" t="str">
        <f>IF('Used data'!I296="No","",IF('Used data'!R296="Yes",0.91,1))</f>
        <v/>
      </c>
      <c r="R296" s="6" t="str">
        <f>IF('Used data'!I296="No","",IF('Used data'!R296="Yes",0.96,1))</f>
        <v/>
      </c>
      <c r="S296" s="6" t="str">
        <f>IF('Used data'!I296="No","",IF('Used data'!R296="Yes",0.82,1))</f>
        <v/>
      </c>
      <c r="T296" s="6" t="str">
        <f>IF('Used data'!I296="No","",IF('Used data'!R296="Yes",0.9,1))</f>
        <v/>
      </c>
      <c r="U296" s="6" t="str">
        <f>IF('Used data'!I296="No","",IF('Used data'!R296="Yes",0.93,1))</f>
        <v/>
      </c>
      <c r="V296" s="6" t="str">
        <f>IF('Used data'!I296="No","",IF('Used data'!S296="Yes",0.85,1))</f>
        <v/>
      </c>
      <c r="W296" s="6" t="str">
        <f>IF('Used data'!I296="No","",IF('Used data'!T296&gt;5,1.4,1+0.08*'Used data'!T296))</f>
        <v/>
      </c>
      <c r="X296" s="6" t="str">
        <f>IF('Used data'!I296="No","",IF('Used data'!U296=80,1,POWER((80-0.0058*('Used data'!U296-80)^2+0.2781*('Used data'!U296-80)-0.2343)/80,1.6)))</f>
        <v/>
      </c>
      <c r="Y296" s="6" t="str">
        <f>IF('Used data'!I296="No","",IF('Used data'!U296=80,1,POWER((80-0.0058*('Used data'!U296-80)^2+0.2781*('Used data'!U296-80)-0.2343)/80,1.5)))</f>
        <v/>
      </c>
      <c r="Z296" s="6" t="str">
        <f>IF('Used data'!I296="No","",IF('Used data'!U296=80,1,POWER((80-0.0058*('Used data'!U296-80)^2+0.2781*('Used data'!U296-80)-0.2343)/80,4.6)))</f>
        <v/>
      </c>
      <c r="AA296" s="6" t="str">
        <f>IF('Used data'!I296="No","",IF('Used data'!U296=80,1,POWER((80-0.0058*('Used data'!U296-80)^2+0.2781*('Used data'!U296-80)-0.2343)/80,3.5)))</f>
        <v/>
      </c>
      <c r="AB296" s="6" t="str">
        <f>IF('Used data'!I296="No","",IF('Used data'!U296=80,1,POWER((80-0.0058*('Used data'!U296-80)^2+0.2781*('Used data'!U296-80)-0.2343)/80,1.4)))</f>
        <v/>
      </c>
      <c r="AC296" s="6"/>
      <c r="AD296" s="7" t="str">
        <f>IF('Used data'!I296="No","",EXP(-10.0958)*POWER(H296,0.8138))</f>
        <v/>
      </c>
      <c r="AE296" s="7" t="str">
        <f>IF('Used data'!I296="No","",EXP(-9.9896)*POWER(H296,0.8381))</f>
        <v/>
      </c>
      <c r="AF296" s="7" t="str">
        <f>IF('Used data'!I296="No","",EXP(-12.5826)*POWER(H296,1.148))</f>
        <v/>
      </c>
      <c r="AG296" s="7" t="str">
        <f>IF('Used data'!I296="No","",EXP(-11.3408)*POWER(H296,0.7373))</f>
        <v/>
      </c>
      <c r="AH296" s="7" t="str">
        <f>IF('Used data'!I296="No","",EXP(-10.8985)*POWER(H296,0.841))</f>
        <v/>
      </c>
      <c r="AI296" s="7" t="str">
        <f>IF('Used data'!I296="No","",EXP(-12.4273)*POWER(H296,1.0197))</f>
        <v/>
      </c>
      <c r="AJ296" s="9" t="str">
        <f>IF('Used data'!I296="No","",SUM(AD296:AE296)*740934+AG296*29492829+AH296*4654307+AI296*608667)</f>
        <v/>
      </c>
    </row>
    <row r="297" spans="1:36" x14ac:dyDescent="0.3">
      <c r="A297" s="4" t="str">
        <f>IF('Input data'!A303="","",'Input data'!A303)</f>
        <v/>
      </c>
      <c r="B297" s="4" t="str">
        <f>IF('Input data'!B303="","",'Input data'!B303)</f>
        <v/>
      </c>
      <c r="C297" s="4" t="str">
        <f>IF('Input data'!C303="","",'Input data'!C303)</f>
        <v/>
      </c>
      <c r="D297" s="4" t="str">
        <f>IF('Input data'!D303="","",'Input data'!D303)</f>
        <v/>
      </c>
      <c r="E297" s="4" t="str">
        <f>IF('Input data'!E303="","",'Input data'!E303)</f>
        <v/>
      </c>
      <c r="F297" s="4" t="str">
        <f>IF('Input data'!F303="","",'Input data'!F303)</f>
        <v/>
      </c>
      <c r="G297" s="20" t="str">
        <f>IF('Input data'!G303=0,"",'Input data'!G303)</f>
        <v/>
      </c>
      <c r="H297" s="9" t="str">
        <f>IF('Input data'!H303="","",'Input data'!H303)</f>
        <v/>
      </c>
      <c r="I297" s="6" t="str">
        <f>IF('Used data'!I297="No","",IF('Used data'!L297&lt;10,1.1-'Used data'!L297*0.01,IF('Used data'!L297&lt;120,POWER(1.003,'Used data'!L297)/POWER(1.003,10),1.4)))</f>
        <v/>
      </c>
      <c r="J297" s="6" t="str">
        <f>IF('Used data'!I297="No","",IF('Used data'!M297&gt;9,1.41,IF('Used data'!M297&lt;2,0.96+'Used data'!M297*0.02,POWER(1.05,'Used data'!M297)/POWER(1.05,2))))</f>
        <v/>
      </c>
      <c r="K297" s="6" t="str">
        <f>IF('Used data'!I297="No","",IF('Used data'!M297&gt;9,1.15,IF('Used data'!M297&lt;2,0.98+'Used data'!M297*0.01,POWER(1.02,'Used data'!M297)/POWER(1.02,2))))</f>
        <v/>
      </c>
      <c r="L297" s="6" t="str">
        <f>IF('Used data'!I297="No","",IF('Used data'!N297="Partly",0.9,IF('Used data'!N297="Yes",0.75,1)))</f>
        <v/>
      </c>
      <c r="M297" s="6" t="str">
        <f>IF('Used data'!I297="No","",IF('Used data'!N297="Partly",0.97,IF('Used data'!N297="Yes",0.95,1)))</f>
        <v/>
      </c>
      <c r="N297" s="6" t="str">
        <f>IF('Used data'!I297="No","",IF('Used data'!O297&gt;4.25,1.06,IF('Used data'!O297&lt;3.75,1.84-'Used data'!O297*0.24,0.04+'Used data'!O297*0.24)))</f>
        <v/>
      </c>
      <c r="O297" s="6" t="str">
        <f>IF('Used data'!I297="No","",IF('Used data'!P297&gt;1.99,0.81,IF('Used data'!P297&lt;0.2,1.12,1.05-'Used data'!P297*0.1)))</f>
        <v/>
      </c>
      <c r="P297" s="6" t="str">
        <f>IF('Used data'!I297="No","",IF('Used data'!Q297&gt;3,0.96,IF('Used data'!Q297&lt;2,1.12-0.06*'Used data'!Q297,1.08-0.04*'Used data'!Q297)))</f>
        <v/>
      </c>
      <c r="Q297" s="6" t="str">
        <f>IF('Used data'!I297="No","",IF('Used data'!R297="Yes",0.91,1))</f>
        <v/>
      </c>
      <c r="R297" s="6" t="str">
        <f>IF('Used data'!I297="No","",IF('Used data'!R297="Yes",0.96,1))</f>
        <v/>
      </c>
      <c r="S297" s="6" t="str">
        <f>IF('Used data'!I297="No","",IF('Used data'!R297="Yes",0.82,1))</f>
        <v/>
      </c>
      <c r="T297" s="6" t="str">
        <f>IF('Used data'!I297="No","",IF('Used data'!R297="Yes",0.9,1))</f>
        <v/>
      </c>
      <c r="U297" s="6" t="str">
        <f>IF('Used data'!I297="No","",IF('Used data'!R297="Yes",0.93,1))</f>
        <v/>
      </c>
      <c r="V297" s="6" t="str">
        <f>IF('Used data'!I297="No","",IF('Used data'!S297="Yes",0.85,1))</f>
        <v/>
      </c>
      <c r="W297" s="6" t="str">
        <f>IF('Used data'!I297="No","",IF('Used data'!T297&gt;5,1.4,1+0.08*'Used data'!T297))</f>
        <v/>
      </c>
      <c r="X297" s="6" t="str">
        <f>IF('Used data'!I297="No","",IF('Used data'!U297=80,1,POWER((80-0.0058*('Used data'!U297-80)^2+0.2781*('Used data'!U297-80)-0.2343)/80,1.6)))</f>
        <v/>
      </c>
      <c r="Y297" s="6" t="str">
        <f>IF('Used data'!I297="No","",IF('Used data'!U297=80,1,POWER((80-0.0058*('Used data'!U297-80)^2+0.2781*('Used data'!U297-80)-0.2343)/80,1.5)))</f>
        <v/>
      </c>
      <c r="Z297" s="6" t="str">
        <f>IF('Used data'!I297="No","",IF('Used data'!U297=80,1,POWER((80-0.0058*('Used data'!U297-80)^2+0.2781*('Used data'!U297-80)-0.2343)/80,4.6)))</f>
        <v/>
      </c>
      <c r="AA297" s="6" t="str">
        <f>IF('Used data'!I297="No","",IF('Used data'!U297=80,1,POWER((80-0.0058*('Used data'!U297-80)^2+0.2781*('Used data'!U297-80)-0.2343)/80,3.5)))</f>
        <v/>
      </c>
      <c r="AB297" s="6" t="str">
        <f>IF('Used data'!I297="No","",IF('Used data'!U297=80,1,POWER((80-0.0058*('Used data'!U297-80)^2+0.2781*('Used data'!U297-80)-0.2343)/80,1.4)))</f>
        <v/>
      </c>
      <c r="AC297" s="6"/>
      <c r="AD297" s="7" t="str">
        <f>IF('Used data'!I297="No","",EXP(-10.0958)*POWER(H297,0.8138))</f>
        <v/>
      </c>
      <c r="AE297" s="7" t="str">
        <f>IF('Used data'!I297="No","",EXP(-9.9896)*POWER(H297,0.8381))</f>
        <v/>
      </c>
      <c r="AF297" s="7" t="str">
        <f>IF('Used data'!I297="No","",EXP(-12.5826)*POWER(H297,1.148))</f>
        <v/>
      </c>
      <c r="AG297" s="7" t="str">
        <f>IF('Used data'!I297="No","",EXP(-11.3408)*POWER(H297,0.7373))</f>
        <v/>
      </c>
      <c r="AH297" s="7" t="str">
        <f>IF('Used data'!I297="No","",EXP(-10.8985)*POWER(H297,0.841))</f>
        <v/>
      </c>
      <c r="AI297" s="7" t="str">
        <f>IF('Used data'!I297="No","",EXP(-12.4273)*POWER(H297,1.0197))</f>
        <v/>
      </c>
      <c r="AJ297" s="9" t="str">
        <f>IF('Used data'!I297="No","",SUM(AD297:AE297)*740934+AG297*29492829+AH297*4654307+AI297*608667)</f>
        <v/>
      </c>
    </row>
    <row r="298" spans="1:36" x14ac:dyDescent="0.3">
      <c r="A298" s="4" t="str">
        <f>IF('Input data'!A304="","",'Input data'!A304)</f>
        <v/>
      </c>
      <c r="B298" s="4" t="str">
        <f>IF('Input data'!B304="","",'Input data'!B304)</f>
        <v/>
      </c>
      <c r="C298" s="4" t="str">
        <f>IF('Input data'!C304="","",'Input data'!C304)</f>
        <v/>
      </c>
      <c r="D298" s="4" t="str">
        <f>IF('Input data'!D304="","",'Input data'!D304)</f>
        <v/>
      </c>
      <c r="E298" s="4" t="str">
        <f>IF('Input data'!E304="","",'Input data'!E304)</f>
        <v/>
      </c>
      <c r="F298" s="4" t="str">
        <f>IF('Input data'!F304="","",'Input data'!F304)</f>
        <v/>
      </c>
      <c r="G298" s="20" t="str">
        <f>IF('Input data'!G304=0,"",'Input data'!G304)</f>
        <v/>
      </c>
      <c r="H298" s="9" t="str">
        <f>IF('Input data'!H304="","",'Input data'!H304)</f>
        <v/>
      </c>
      <c r="I298" s="6" t="str">
        <f>IF('Used data'!I298="No","",IF('Used data'!L298&lt;10,1.1-'Used data'!L298*0.01,IF('Used data'!L298&lt;120,POWER(1.003,'Used data'!L298)/POWER(1.003,10),1.4)))</f>
        <v/>
      </c>
      <c r="J298" s="6" t="str">
        <f>IF('Used data'!I298="No","",IF('Used data'!M298&gt;9,1.41,IF('Used data'!M298&lt;2,0.96+'Used data'!M298*0.02,POWER(1.05,'Used data'!M298)/POWER(1.05,2))))</f>
        <v/>
      </c>
      <c r="K298" s="6" t="str">
        <f>IF('Used data'!I298="No","",IF('Used data'!M298&gt;9,1.15,IF('Used data'!M298&lt;2,0.98+'Used data'!M298*0.01,POWER(1.02,'Used data'!M298)/POWER(1.02,2))))</f>
        <v/>
      </c>
      <c r="L298" s="6" t="str">
        <f>IF('Used data'!I298="No","",IF('Used data'!N298="Partly",0.9,IF('Used data'!N298="Yes",0.75,1)))</f>
        <v/>
      </c>
      <c r="M298" s="6" t="str">
        <f>IF('Used data'!I298="No","",IF('Used data'!N298="Partly",0.97,IF('Used data'!N298="Yes",0.95,1)))</f>
        <v/>
      </c>
      <c r="N298" s="6" t="str">
        <f>IF('Used data'!I298="No","",IF('Used data'!O298&gt;4.25,1.06,IF('Used data'!O298&lt;3.75,1.84-'Used data'!O298*0.24,0.04+'Used data'!O298*0.24)))</f>
        <v/>
      </c>
      <c r="O298" s="6" t="str">
        <f>IF('Used data'!I298="No","",IF('Used data'!P298&gt;1.99,0.81,IF('Used data'!P298&lt;0.2,1.12,1.05-'Used data'!P298*0.1)))</f>
        <v/>
      </c>
      <c r="P298" s="6" t="str">
        <f>IF('Used data'!I298="No","",IF('Used data'!Q298&gt;3,0.96,IF('Used data'!Q298&lt;2,1.12-0.06*'Used data'!Q298,1.08-0.04*'Used data'!Q298)))</f>
        <v/>
      </c>
      <c r="Q298" s="6" t="str">
        <f>IF('Used data'!I298="No","",IF('Used data'!R298="Yes",0.91,1))</f>
        <v/>
      </c>
      <c r="R298" s="6" t="str">
        <f>IF('Used data'!I298="No","",IF('Used data'!R298="Yes",0.96,1))</f>
        <v/>
      </c>
      <c r="S298" s="6" t="str">
        <f>IF('Used data'!I298="No","",IF('Used data'!R298="Yes",0.82,1))</f>
        <v/>
      </c>
      <c r="T298" s="6" t="str">
        <f>IF('Used data'!I298="No","",IF('Used data'!R298="Yes",0.9,1))</f>
        <v/>
      </c>
      <c r="U298" s="6" t="str">
        <f>IF('Used data'!I298="No","",IF('Used data'!R298="Yes",0.93,1))</f>
        <v/>
      </c>
      <c r="V298" s="6" t="str">
        <f>IF('Used data'!I298="No","",IF('Used data'!S298="Yes",0.85,1))</f>
        <v/>
      </c>
      <c r="W298" s="6" t="str">
        <f>IF('Used data'!I298="No","",IF('Used data'!T298&gt;5,1.4,1+0.08*'Used data'!T298))</f>
        <v/>
      </c>
      <c r="X298" s="6" t="str">
        <f>IF('Used data'!I298="No","",IF('Used data'!U298=80,1,POWER((80-0.0058*('Used data'!U298-80)^2+0.2781*('Used data'!U298-80)-0.2343)/80,1.6)))</f>
        <v/>
      </c>
      <c r="Y298" s="6" t="str">
        <f>IF('Used data'!I298="No","",IF('Used data'!U298=80,1,POWER((80-0.0058*('Used data'!U298-80)^2+0.2781*('Used data'!U298-80)-0.2343)/80,1.5)))</f>
        <v/>
      </c>
      <c r="Z298" s="6" t="str">
        <f>IF('Used data'!I298="No","",IF('Used data'!U298=80,1,POWER((80-0.0058*('Used data'!U298-80)^2+0.2781*('Used data'!U298-80)-0.2343)/80,4.6)))</f>
        <v/>
      </c>
      <c r="AA298" s="6" t="str">
        <f>IF('Used data'!I298="No","",IF('Used data'!U298=80,1,POWER((80-0.0058*('Used data'!U298-80)^2+0.2781*('Used data'!U298-80)-0.2343)/80,3.5)))</f>
        <v/>
      </c>
      <c r="AB298" s="6" t="str">
        <f>IF('Used data'!I298="No","",IF('Used data'!U298=80,1,POWER((80-0.0058*('Used data'!U298-80)^2+0.2781*('Used data'!U298-80)-0.2343)/80,1.4)))</f>
        <v/>
      </c>
      <c r="AC298" s="6"/>
      <c r="AD298" s="7" t="str">
        <f>IF('Used data'!I298="No","",EXP(-10.0958)*POWER(H298,0.8138))</f>
        <v/>
      </c>
      <c r="AE298" s="7" t="str">
        <f>IF('Used data'!I298="No","",EXP(-9.9896)*POWER(H298,0.8381))</f>
        <v/>
      </c>
      <c r="AF298" s="7" t="str">
        <f>IF('Used data'!I298="No","",EXP(-12.5826)*POWER(H298,1.148))</f>
        <v/>
      </c>
      <c r="AG298" s="7" t="str">
        <f>IF('Used data'!I298="No","",EXP(-11.3408)*POWER(H298,0.7373))</f>
        <v/>
      </c>
      <c r="AH298" s="7" t="str">
        <f>IF('Used data'!I298="No","",EXP(-10.8985)*POWER(H298,0.841))</f>
        <v/>
      </c>
      <c r="AI298" s="7" t="str">
        <f>IF('Used data'!I298="No","",EXP(-12.4273)*POWER(H298,1.0197))</f>
        <v/>
      </c>
      <c r="AJ298" s="9" t="str">
        <f>IF('Used data'!I298="No","",SUM(AD298:AE298)*740934+AG298*29492829+AH298*4654307+AI298*608667)</f>
        <v/>
      </c>
    </row>
    <row r="299" spans="1:36" x14ac:dyDescent="0.3">
      <c r="A299" s="4" t="str">
        <f>IF('Input data'!A305="","",'Input data'!A305)</f>
        <v/>
      </c>
      <c r="B299" s="4" t="str">
        <f>IF('Input data'!B305="","",'Input data'!B305)</f>
        <v/>
      </c>
      <c r="C299" s="4" t="str">
        <f>IF('Input data'!C305="","",'Input data'!C305)</f>
        <v/>
      </c>
      <c r="D299" s="4" t="str">
        <f>IF('Input data'!D305="","",'Input data'!D305)</f>
        <v/>
      </c>
      <c r="E299" s="4" t="str">
        <f>IF('Input data'!E305="","",'Input data'!E305)</f>
        <v/>
      </c>
      <c r="F299" s="4" t="str">
        <f>IF('Input data'!F305="","",'Input data'!F305)</f>
        <v/>
      </c>
      <c r="G299" s="20" t="str">
        <f>IF('Input data'!G305=0,"",'Input data'!G305)</f>
        <v/>
      </c>
      <c r="H299" s="9" t="str">
        <f>IF('Input data'!H305="","",'Input data'!H305)</f>
        <v/>
      </c>
      <c r="I299" s="6" t="str">
        <f>IF('Used data'!I299="No","",IF('Used data'!L299&lt;10,1.1-'Used data'!L299*0.01,IF('Used data'!L299&lt;120,POWER(1.003,'Used data'!L299)/POWER(1.003,10),1.4)))</f>
        <v/>
      </c>
      <c r="J299" s="6" t="str">
        <f>IF('Used data'!I299="No","",IF('Used data'!M299&gt;9,1.41,IF('Used data'!M299&lt;2,0.96+'Used data'!M299*0.02,POWER(1.05,'Used data'!M299)/POWER(1.05,2))))</f>
        <v/>
      </c>
      <c r="K299" s="6" t="str">
        <f>IF('Used data'!I299="No","",IF('Used data'!M299&gt;9,1.15,IF('Used data'!M299&lt;2,0.98+'Used data'!M299*0.01,POWER(1.02,'Used data'!M299)/POWER(1.02,2))))</f>
        <v/>
      </c>
      <c r="L299" s="6" t="str">
        <f>IF('Used data'!I299="No","",IF('Used data'!N299="Partly",0.9,IF('Used data'!N299="Yes",0.75,1)))</f>
        <v/>
      </c>
      <c r="M299" s="6" t="str">
        <f>IF('Used data'!I299="No","",IF('Used data'!N299="Partly",0.97,IF('Used data'!N299="Yes",0.95,1)))</f>
        <v/>
      </c>
      <c r="N299" s="6" t="str">
        <f>IF('Used data'!I299="No","",IF('Used data'!O299&gt;4.25,1.06,IF('Used data'!O299&lt;3.75,1.84-'Used data'!O299*0.24,0.04+'Used data'!O299*0.24)))</f>
        <v/>
      </c>
      <c r="O299" s="6" t="str">
        <f>IF('Used data'!I299="No","",IF('Used data'!P299&gt;1.99,0.81,IF('Used data'!P299&lt;0.2,1.12,1.05-'Used data'!P299*0.1)))</f>
        <v/>
      </c>
      <c r="P299" s="6" t="str">
        <f>IF('Used data'!I299="No","",IF('Used data'!Q299&gt;3,0.96,IF('Used data'!Q299&lt;2,1.12-0.06*'Used data'!Q299,1.08-0.04*'Used data'!Q299)))</f>
        <v/>
      </c>
      <c r="Q299" s="6" t="str">
        <f>IF('Used data'!I299="No","",IF('Used data'!R299="Yes",0.91,1))</f>
        <v/>
      </c>
      <c r="R299" s="6" t="str">
        <f>IF('Used data'!I299="No","",IF('Used data'!R299="Yes",0.96,1))</f>
        <v/>
      </c>
      <c r="S299" s="6" t="str">
        <f>IF('Used data'!I299="No","",IF('Used data'!R299="Yes",0.82,1))</f>
        <v/>
      </c>
      <c r="T299" s="6" t="str">
        <f>IF('Used data'!I299="No","",IF('Used data'!R299="Yes",0.9,1))</f>
        <v/>
      </c>
      <c r="U299" s="6" t="str">
        <f>IF('Used data'!I299="No","",IF('Used data'!R299="Yes",0.93,1))</f>
        <v/>
      </c>
      <c r="V299" s="6" t="str">
        <f>IF('Used data'!I299="No","",IF('Used data'!S299="Yes",0.85,1))</f>
        <v/>
      </c>
      <c r="W299" s="6" t="str">
        <f>IF('Used data'!I299="No","",IF('Used data'!T299&gt;5,1.4,1+0.08*'Used data'!T299))</f>
        <v/>
      </c>
      <c r="X299" s="6" t="str">
        <f>IF('Used data'!I299="No","",IF('Used data'!U299=80,1,POWER((80-0.0058*('Used data'!U299-80)^2+0.2781*('Used data'!U299-80)-0.2343)/80,1.6)))</f>
        <v/>
      </c>
      <c r="Y299" s="6" t="str">
        <f>IF('Used data'!I299="No","",IF('Used data'!U299=80,1,POWER((80-0.0058*('Used data'!U299-80)^2+0.2781*('Used data'!U299-80)-0.2343)/80,1.5)))</f>
        <v/>
      </c>
      <c r="Z299" s="6" t="str">
        <f>IF('Used data'!I299="No","",IF('Used data'!U299=80,1,POWER((80-0.0058*('Used data'!U299-80)^2+0.2781*('Used data'!U299-80)-0.2343)/80,4.6)))</f>
        <v/>
      </c>
      <c r="AA299" s="6" t="str">
        <f>IF('Used data'!I299="No","",IF('Used data'!U299=80,1,POWER((80-0.0058*('Used data'!U299-80)^2+0.2781*('Used data'!U299-80)-0.2343)/80,3.5)))</f>
        <v/>
      </c>
      <c r="AB299" s="6" t="str">
        <f>IF('Used data'!I299="No","",IF('Used data'!U299=80,1,POWER((80-0.0058*('Used data'!U299-80)^2+0.2781*('Used data'!U299-80)-0.2343)/80,1.4)))</f>
        <v/>
      </c>
      <c r="AC299" s="6"/>
      <c r="AD299" s="7" t="str">
        <f>IF('Used data'!I299="No","",EXP(-10.0958)*POWER(H299,0.8138))</f>
        <v/>
      </c>
      <c r="AE299" s="7" t="str">
        <f>IF('Used data'!I299="No","",EXP(-9.9896)*POWER(H299,0.8381))</f>
        <v/>
      </c>
      <c r="AF299" s="7" t="str">
        <f>IF('Used data'!I299="No","",EXP(-12.5826)*POWER(H299,1.148))</f>
        <v/>
      </c>
      <c r="AG299" s="7" t="str">
        <f>IF('Used data'!I299="No","",EXP(-11.3408)*POWER(H299,0.7373))</f>
        <v/>
      </c>
      <c r="AH299" s="7" t="str">
        <f>IF('Used data'!I299="No","",EXP(-10.8985)*POWER(H299,0.841))</f>
        <v/>
      </c>
      <c r="AI299" s="7" t="str">
        <f>IF('Used data'!I299="No","",EXP(-12.4273)*POWER(H299,1.0197))</f>
        <v/>
      </c>
      <c r="AJ299" s="9" t="str">
        <f>IF('Used data'!I299="No","",SUM(AD299:AE299)*740934+AG299*29492829+AH299*4654307+AI299*608667)</f>
        <v/>
      </c>
    </row>
    <row r="300" spans="1:36" x14ac:dyDescent="0.3">
      <c r="A300" s="4" t="str">
        <f>IF('Input data'!A306="","",'Input data'!A306)</f>
        <v/>
      </c>
      <c r="B300" s="4" t="str">
        <f>IF('Input data'!B306="","",'Input data'!B306)</f>
        <v/>
      </c>
      <c r="C300" s="4" t="str">
        <f>IF('Input data'!C306="","",'Input data'!C306)</f>
        <v/>
      </c>
      <c r="D300" s="4" t="str">
        <f>IF('Input data'!D306="","",'Input data'!D306)</f>
        <v/>
      </c>
      <c r="E300" s="4" t="str">
        <f>IF('Input data'!E306="","",'Input data'!E306)</f>
        <v/>
      </c>
      <c r="F300" s="4" t="str">
        <f>IF('Input data'!F306="","",'Input data'!F306)</f>
        <v/>
      </c>
      <c r="G300" s="20" t="str">
        <f>IF('Input data'!G306=0,"",'Input data'!G306)</f>
        <v/>
      </c>
      <c r="H300" s="9" t="str">
        <f>IF('Input data'!H306="","",'Input data'!H306)</f>
        <v/>
      </c>
      <c r="I300" s="6" t="str">
        <f>IF('Used data'!I300="No","",IF('Used data'!L300&lt;10,1.1-'Used data'!L300*0.01,IF('Used data'!L300&lt;120,POWER(1.003,'Used data'!L300)/POWER(1.003,10),1.4)))</f>
        <v/>
      </c>
      <c r="J300" s="6" t="str">
        <f>IF('Used data'!I300="No","",IF('Used data'!M300&gt;9,1.41,IF('Used data'!M300&lt;2,0.96+'Used data'!M300*0.02,POWER(1.05,'Used data'!M300)/POWER(1.05,2))))</f>
        <v/>
      </c>
      <c r="K300" s="6" t="str">
        <f>IF('Used data'!I300="No","",IF('Used data'!M300&gt;9,1.15,IF('Used data'!M300&lt;2,0.98+'Used data'!M300*0.01,POWER(1.02,'Used data'!M300)/POWER(1.02,2))))</f>
        <v/>
      </c>
      <c r="L300" s="6" t="str">
        <f>IF('Used data'!I300="No","",IF('Used data'!N300="Partly",0.9,IF('Used data'!N300="Yes",0.75,1)))</f>
        <v/>
      </c>
      <c r="M300" s="6" t="str">
        <f>IF('Used data'!I300="No","",IF('Used data'!N300="Partly",0.97,IF('Used data'!N300="Yes",0.95,1)))</f>
        <v/>
      </c>
      <c r="N300" s="6" t="str">
        <f>IF('Used data'!I300="No","",IF('Used data'!O300&gt;4.25,1.06,IF('Used data'!O300&lt;3.75,1.84-'Used data'!O300*0.24,0.04+'Used data'!O300*0.24)))</f>
        <v/>
      </c>
      <c r="O300" s="6" t="str">
        <f>IF('Used data'!I300="No","",IF('Used data'!P300&gt;1.99,0.81,IF('Used data'!P300&lt;0.2,1.12,1.05-'Used data'!P300*0.1)))</f>
        <v/>
      </c>
      <c r="P300" s="6" t="str">
        <f>IF('Used data'!I300="No","",IF('Used data'!Q300&gt;3,0.96,IF('Used data'!Q300&lt;2,1.12-0.06*'Used data'!Q300,1.08-0.04*'Used data'!Q300)))</f>
        <v/>
      </c>
      <c r="Q300" s="6" t="str">
        <f>IF('Used data'!I300="No","",IF('Used data'!R300="Yes",0.91,1))</f>
        <v/>
      </c>
      <c r="R300" s="6" t="str">
        <f>IF('Used data'!I300="No","",IF('Used data'!R300="Yes",0.96,1))</f>
        <v/>
      </c>
      <c r="S300" s="6" t="str">
        <f>IF('Used data'!I300="No","",IF('Used data'!R300="Yes",0.82,1))</f>
        <v/>
      </c>
      <c r="T300" s="6" t="str">
        <f>IF('Used data'!I300="No","",IF('Used data'!R300="Yes",0.9,1))</f>
        <v/>
      </c>
      <c r="U300" s="6" t="str">
        <f>IF('Used data'!I300="No","",IF('Used data'!R300="Yes",0.93,1))</f>
        <v/>
      </c>
      <c r="V300" s="6" t="str">
        <f>IF('Used data'!I300="No","",IF('Used data'!S300="Yes",0.85,1))</f>
        <v/>
      </c>
      <c r="W300" s="6" t="str">
        <f>IF('Used data'!I300="No","",IF('Used data'!T300&gt;5,1.4,1+0.08*'Used data'!T300))</f>
        <v/>
      </c>
      <c r="X300" s="6" t="str">
        <f>IF('Used data'!I300="No","",IF('Used data'!U300=80,1,POWER((80-0.0058*('Used data'!U300-80)^2+0.2781*('Used data'!U300-80)-0.2343)/80,1.6)))</f>
        <v/>
      </c>
      <c r="Y300" s="6" t="str">
        <f>IF('Used data'!I300="No","",IF('Used data'!U300=80,1,POWER((80-0.0058*('Used data'!U300-80)^2+0.2781*('Used data'!U300-80)-0.2343)/80,1.5)))</f>
        <v/>
      </c>
      <c r="Z300" s="6" t="str">
        <f>IF('Used data'!I300="No","",IF('Used data'!U300=80,1,POWER((80-0.0058*('Used data'!U300-80)^2+0.2781*('Used data'!U300-80)-0.2343)/80,4.6)))</f>
        <v/>
      </c>
      <c r="AA300" s="6" t="str">
        <f>IF('Used data'!I300="No","",IF('Used data'!U300=80,1,POWER((80-0.0058*('Used data'!U300-80)^2+0.2781*('Used data'!U300-80)-0.2343)/80,3.5)))</f>
        <v/>
      </c>
      <c r="AB300" s="6" t="str">
        <f>IF('Used data'!I300="No","",IF('Used data'!U300=80,1,POWER((80-0.0058*('Used data'!U300-80)^2+0.2781*('Used data'!U300-80)-0.2343)/80,1.4)))</f>
        <v/>
      </c>
      <c r="AC300" s="6"/>
      <c r="AD300" s="7" t="str">
        <f>IF('Used data'!I300="No","",EXP(-10.0958)*POWER(H300,0.8138))</f>
        <v/>
      </c>
      <c r="AE300" s="7" t="str">
        <f>IF('Used data'!I300="No","",EXP(-9.9896)*POWER(H300,0.8381))</f>
        <v/>
      </c>
      <c r="AF300" s="7" t="str">
        <f>IF('Used data'!I300="No","",EXP(-12.5826)*POWER(H300,1.148))</f>
        <v/>
      </c>
      <c r="AG300" s="7" t="str">
        <f>IF('Used data'!I300="No","",EXP(-11.3408)*POWER(H300,0.7373))</f>
        <v/>
      </c>
      <c r="AH300" s="7" t="str">
        <f>IF('Used data'!I300="No","",EXP(-10.8985)*POWER(H300,0.841))</f>
        <v/>
      </c>
      <c r="AI300" s="7" t="str">
        <f>IF('Used data'!I300="No","",EXP(-12.4273)*POWER(H300,1.0197))</f>
        <v/>
      </c>
      <c r="AJ300" s="9" t="str">
        <f>IF('Used data'!I300="No","",SUM(AD300:AE300)*740934+AG300*29492829+AH300*4654307+AI300*608667)</f>
        <v/>
      </c>
    </row>
    <row r="301" spans="1:36" x14ac:dyDescent="0.3">
      <c r="A301" s="4" t="str">
        <f>IF('Input data'!A307="","",'Input data'!A307)</f>
        <v/>
      </c>
      <c r="B301" s="4" t="str">
        <f>IF('Input data'!B307="","",'Input data'!B307)</f>
        <v/>
      </c>
      <c r="C301" s="4" t="str">
        <f>IF('Input data'!C307="","",'Input data'!C307)</f>
        <v/>
      </c>
      <c r="D301" s="4" t="str">
        <f>IF('Input data'!D307="","",'Input data'!D307)</f>
        <v/>
      </c>
      <c r="E301" s="4" t="str">
        <f>IF('Input data'!E307="","",'Input data'!E307)</f>
        <v/>
      </c>
      <c r="F301" s="4" t="str">
        <f>IF('Input data'!F307="","",'Input data'!F307)</f>
        <v/>
      </c>
      <c r="G301" s="20" t="str">
        <f>IF('Input data'!G307=0,"",'Input data'!G307)</f>
        <v/>
      </c>
      <c r="H301" s="9" t="str">
        <f>IF('Input data'!H307="","",'Input data'!H307)</f>
        <v/>
      </c>
      <c r="I301" s="6" t="str">
        <f>IF('Used data'!I301="No","",IF('Used data'!L301&lt;10,1.1-'Used data'!L301*0.01,IF('Used data'!L301&lt;120,POWER(1.003,'Used data'!L301)/POWER(1.003,10),1.4)))</f>
        <v/>
      </c>
      <c r="J301" s="6" t="str">
        <f>IF('Used data'!I301="No","",IF('Used data'!M301&gt;9,1.41,IF('Used data'!M301&lt;2,0.96+'Used data'!M301*0.02,POWER(1.05,'Used data'!M301)/POWER(1.05,2))))</f>
        <v/>
      </c>
      <c r="K301" s="6" t="str">
        <f>IF('Used data'!I301="No","",IF('Used data'!M301&gt;9,1.15,IF('Used data'!M301&lt;2,0.98+'Used data'!M301*0.01,POWER(1.02,'Used data'!M301)/POWER(1.02,2))))</f>
        <v/>
      </c>
      <c r="L301" s="6" t="str">
        <f>IF('Used data'!I301="No","",IF('Used data'!N301="Partly",0.9,IF('Used data'!N301="Yes",0.75,1)))</f>
        <v/>
      </c>
      <c r="M301" s="6" t="str">
        <f>IF('Used data'!I301="No","",IF('Used data'!N301="Partly",0.97,IF('Used data'!N301="Yes",0.95,1)))</f>
        <v/>
      </c>
      <c r="N301" s="6" t="str">
        <f>IF('Used data'!I301="No","",IF('Used data'!O301&gt;4.25,1.06,IF('Used data'!O301&lt;3.75,1.84-'Used data'!O301*0.24,0.04+'Used data'!O301*0.24)))</f>
        <v/>
      </c>
      <c r="O301" s="6" t="str">
        <f>IF('Used data'!I301="No","",IF('Used data'!P301&gt;1.99,0.81,IF('Used data'!P301&lt;0.2,1.12,1.05-'Used data'!P301*0.1)))</f>
        <v/>
      </c>
      <c r="P301" s="6" t="str">
        <f>IF('Used data'!I301="No","",IF('Used data'!Q301&gt;3,0.96,IF('Used data'!Q301&lt;2,1.12-0.06*'Used data'!Q301,1.08-0.04*'Used data'!Q301)))</f>
        <v/>
      </c>
      <c r="Q301" s="6" t="str">
        <f>IF('Used data'!I301="No","",IF('Used data'!R301="Yes",0.91,1))</f>
        <v/>
      </c>
      <c r="R301" s="6" t="str">
        <f>IF('Used data'!I301="No","",IF('Used data'!R301="Yes",0.96,1))</f>
        <v/>
      </c>
      <c r="S301" s="6" t="str">
        <f>IF('Used data'!I301="No","",IF('Used data'!R301="Yes",0.82,1))</f>
        <v/>
      </c>
      <c r="T301" s="6" t="str">
        <f>IF('Used data'!I301="No","",IF('Used data'!R301="Yes",0.9,1))</f>
        <v/>
      </c>
      <c r="U301" s="6" t="str">
        <f>IF('Used data'!I301="No","",IF('Used data'!R301="Yes",0.93,1))</f>
        <v/>
      </c>
      <c r="V301" s="6" t="str">
        <f>IF('Used data'!I301="No","",IF('Used data'!S301="Yes",0.85,1))</f>
        <v/>
      </c>
      <c r="W301" s="6" t="str">
        <f>IF('Used data'!I301="No","",IF('Used data'!T301&gt;5,1.4,1+0.08*'Used data'!T301))</f>
        <v/>
      </c>
      <c r="X301" s="6" t="str">
        <f>IF('Used data'!I301="No","",IF('Used data'!U301=80,1,POWER((80-0.0058*('Used data'!U301-80)^2+0.2781*('Used data'!U301-80)-0.2343)/80,1.6)))</f>
        <v/>
      </c>
      <c r="Y301" s="6" t="str">
        <f>IF('Used data'!I301="No","",IF('Used data'!U301=80,1,POWER((80-0.0058*('Used data'!U301-80)^2+0.2781*('Used data'!U301-80)-0.2343)/80,1.5)))</f>
        <v/>
      </c>
      <c r="Z301" s="6" t="str">
        <f>IF('Used data'!I301="No","",IF('Used data'!U301=80,1,POWER((80-0.0058*('Used data'!U301-80)^2+0.2781*('Used data'!U301-80)-0.2343)/80,4.6)))</f>
        <v/>
      </c>
      <c r="AA301" s="6" t="str">
        <f>IF('Used data'!I301="No","",IF('Used data'!U301=80,1,POWER((80-0.0058*('Used data'!U301-80)^2+0.2781*('Used data'!U301-80)-0.2343)/80,3.5)))</f>
        <v/>
      </c>
      <c r="AB301" s="6" t="str">
        <f>IF('Used data'!I301="No","",IF('Used data'!U301=80,1,POWER((80-0.0058*('Used data'!U301-80)^2+0.2781*('Used data'!U301-80)-0.2343)/80,1.4)))</f>
        <v/>
      </c>
      <c r="AC301" s="6"/>
      <c r="AD301" s="7" t="str">
        <f>IF('Used data'!I301="No","",EXP(-10.0958)*POWER(H301,0.8138))</f>
        <v/>
      </c>
      <c r="AE301" s="7" t="str">
        <f>IF('Used data'!I301="No","",EXP(-9.9896)*POWER(H301,0.8381))</f>
        <v/>
      </c>
      <c r="AF301" s="7" t="str">
        <f>IF('Used data'!I301="No","",EXP(-12.5826)*POWER(H301,1.148))</f>
        <v/>
      </c>
      <c r="AG301" s="7" t="str">
        <f>IF('Used data'!I301="No","",EXP(-11.3408)*POWER(H301,0.7373))</f>
        <v/>
      </c>
      <c r="AH301" s="7" t="str">
        <f>IF('Used data'!I301="No","",EXP(-10.8985)*POWER(H301,0.841))</f>
        <v/>
      </c>
      <c r="AI301" s="7" t="str">
        <f>IF('Used data'!I301="No","",EXP(-12.4273)*POWER(H301,1.0197))</f>
        <v/>
      </c>
      <c r="AJ301" s="9" t="str">
        <f>IF('Used data'!I301="No","",SUM(AD301:AE301)*740934+AG301*29492829+AH301*4654307+AI301*608667)</f>
        <v/>
      </c>
    </row>
    <row r="302" spans="1:36" x14ac:dyDescent="0.3">
      <c r="A302" s="4" t="str">
        <f>IF('Input data'!A308="","",'Input data'!A308)</f>
        <v/>
      </c>
      <c r="B302" s="4" t="str">
        <f>IF('Input data'!B308="","",'Input data'!B308)</f>
        <v/>
      </c>
      <c r="C302" s="4" t="str">
        <f>IF('Input data'!C308="","",'Input data'!C308)</f>
        <v/>
      </c>
      <c r="D302" s="4" t="str">
        <f>IF('Input data'!D308="","",'Input data'!D308)</f>
        <v/>
      </c>
      <c r="E302" s="4" t="str">
        <f>IF('Input data'!E308="","",'Input data'!E308)</f>
        <v/>
      </c>
      <c r="F302" s="4" t="str">
        <f>IF('Input data'!F308="","",'Input data'!F308)</f>
        <v/>
      </c>
      <c r="G302" s="20" t="str">
        <f>IF('Input data'!G308=0,"",'Input data'!G308)</f>
        <v/>
      </c>
      <c r="H302" s="9" t="str">
        <f>IF('Input data'!H308="","",'Input data'!H308)</f>
        <v/>
      </c>
      <c r="I302" s="6" t="str">
        <f>IF('Used data'!I302="No","",IF('Used data'!L302&lt;10,1.1-'Used data'!L302*0.01,IF('Used data'!L302&lt;120,POWER(1.003,'Used data'!L302)/POWER(1.003,10),1.4)))</f>
        <v/>
      </c>
      <c r="J302" s="6" t="str">
        <f>IF('Used data'!I302="No","",IF('Used data'!M302&gt;9,1.41,IF('Used data'!M302&lt;2,0.96+'Used data'!M302*0.02,POWER(1.05,'Used data'!M302)/POWER(1.05,2))))</f>
        <v/>
      </c>
      <c r="K302" s="6" t="str">
        <f>IF('Used data'!I302="No","",IF('Used data'!M302&gt;9,1.15,IF('Used data'!M302&lt;2,0.98+'Used data'!M302*0.01,POWER(1.02,'Used data'!M302)/POWER(1.02,2))))</f>
        <v/>
      </c>
      <c r="L302" s="6" t="str">
        <f>IF('Used data'!I302="No","",IF('Used data'!N302="Partly",0.9,IF('Used data'!N302="Yes",0.75,1)))</f>
        <v/>
      </c>
      <c r="M302" s="6" t="str">
        <f>IF('Used data'!I302="No","",IF('Used data'!N302="Partly",0.97,IF('Used data'!N302="Yes",0.95,1)))</f>
        <v/>
      </c>
      <c r="N302" s="6" t="str">
        <f>IF('Used data'!I302="No","",IF('Used data'!O302&gt;4.25,1.06,IF('Used data'!O302&lt;3.75,1.84-'Used data'!O302*0.24,0.04+'Used data'!O302*0.24)))</f>
        <v/>
      </c>
      <c r="O302" s="6" t="str">
        <f>IF('Used data'!I302="No","",IF('Used data'!P302&gt;1.99,0.81,IF('Used data'!P302&lt;0.2,1.12,1.05-'Used data'!P302*0.1)))</f>
        <v/>
      </c>
      <c r="P302" s="6" t="str">
        <f>IF('Used data'!I302="No","",IF('Used data'!Q302&gt;3,0.96,IF('Used data'!Q302&lt;2,1.12-0.06*'Used data'!Q302,1.08-0.04*'Used data'!Q302)))</f>
        <v/>
      </c>
      <c r="Q302" s="6" t="str">
        <f>IF('Used data'!I302="No","",IF('Used data'!R302="Yes",0.91,1))</f>
        <v/>
      </c>
      <c r="R302" s="6" t="str">
        <f>IF('Used data'!I302="No","",IF('Used data'!R302="Yes",0.96,1))</f>
        <v/>
      </c>
      <c r="S302" s="6" t="str">
        <f>IF('Used data'!I302="No","",IF('Used data'!R302="Yes",0.82,1))</f>
        <v/>
      </c>
      <c r="T302" s="6" t="str">
        <f>IF('Used data'!I302="No","",IF('Used data'!R302="Yes",0.9,1))</f>
        <v/>
      </c>
      <c r="U302" s="6" t="str">
        <f>IF('Used data'!I302="No","",IF('Used data'!R302="Yes",0.93,1))</f>
        <v/>
      </c>
      <c r="V302" s="6" t="str">
        <f>IF('Used data'!I302="No","",IF('Used data'!S302="Yes",0.85,1))</f>
        <v/>
      </c>
      <c r="W302" s="6" t="str">
        <f>IF('Used data'!I302="No","",IF('Used data'!T302&gt;5,1.4,1+0.08*'Used data'!T302))</f>
        <v/>
      </c>
      <c r="X302" s="6" t="str">
        <f>IF('Used data'!I302="No","",IF('Used data'!U302=80,1,POWER((80-0.0058*('Used data'!U302-80)^2+0.2781*('Used data'!U302-80)-0.2343)/80,1.6)))</f>
        <v/>
      </c>
      <c r="Y302" s="6" t="str">
        <f>IF('Used data'!I302="No","",IF('Used data'!U302=80,1,POWER((80-0.0058*('Used data'!U302-80)^2+0.2781*('Used data'!U302-80)-0.2343)/80,1.5)))</f>
        <v/>
      </c>
      <c r="Z302" s="6" t="str">
        <f>IF('Used data'!I302="No","",IF('Used data'!U302=80,1,POWER((80-0.0058*('Used data'!U302-80)^2+0.2781*('Used data'!U302-80)-0.2343)/80,4.6)))</f>
        <v/>
      </c>
      <c r="AA302" s="6" t="str">
        <f>IF('Used data'!I302="No","",IF('Used data'!U302=80,1,POWER((80-0.0058*('Used data'!U302-80)^2+0.2781*('Used data'!U302-80)-0.2343)/80,3.5)))</f>
        <v/>
      </c>
      <c r="AB302" s="6" t="str">
        <f>IF('Used data'!I302="No","",IF('Used data'!U302=80,1,POWER((80-0.0058*('Used data'!U302-80)^2+0.2781*('Used data'!U302-80)-0.2343)/80,1.4)))</f>
        <v/>
      </c>
      <c r="AC302" s="6"/>
      <c r="AD302" s="7" t="str">
        <f>IF('Used data'!I302="No","",EXP(-10.0958)*POWER(H302,0.8138))</f>
        <v/>
      </c>
      <c r="AE302" s="7" t="str">
        <f>IF('Used data'!I302="No","",EXP(-9.9896)*POWER(H302,0.8381))</f>
        <v/>
      </c>
      <c r="AF302" s="7" t="str">
        <f>IF('Used data'!I302="No","",EXP(-12.5826)*POWER(H302,1.148))</f>
        <v/>
      </c>
      <c r="AG302" s="7" t="str">
        <f>IF('Used data'!I302="No","",EXP(-11.3408)*POWER(H302,0.7373))</f>
        <v/>
      </c>
      <c r="AH302" s="7" t="str">
        <f>IF('Used data'!I302="No","",EXP(-10.8985)*POWER(H302,0.841))</f>
        <v/>
      </c>
      <c r="AI302" s="7" t="str">
        <f>IF('Used data'!I302="No","",EXP(-12.4273)*POWER(H302,1.0197))</f>
        <v/>
      </c>
      <c r="AJ302" s="9" t="str">
        <f>IF('Used data'!I302="No","",SUM(AD302:AE302)*740934+AG302*29492829+AH302*4654307+AI302*608667)</f>
        <v/>
      </c>
    </row>
    <row r="303" spans="1:36" x14ac:dyDescent="0.3">
      <c r="A303" s="4" t="str">
        <f>IF('Input data'!A309="","",'Input data'!A309)</f>
        <v/>
      </c>
      <c r="B303" s="4" t="str">
        <f>IF('Input data'!B309="","",'Input data'!B309)</f>
        <v/>
      </c>
      <c r="C303" s="4" t="str">
        <f>IF('Input data'!C309="","",'Input data'!C309)</f>
        <v/>
      </c>
      <c r="D303" s="4" t="str">
        <f>IF('Input data'!D309="","",'Input data'!D309)</f>
        <v/>
      </c>
      <c r="E303" s="4" t="str">
        <f>IF('Input data'!E309="","",'Input data'!E309)</f>
        <v/>
      </c>
      <c r="F303" s="4" t="str">
        <f>IF('Input data'!F309="","",'Input data'!F309)</f>
        <v/>
      </c>
      <c r="G303" s="20" t="str">
        <f>IF('Input data'!G309=0,"",'Input data'!G309)</f>
        <v/>
      </c>
      <c r="H303" s="9" t="str">
        <f>IF('Input data'!H309="","",'Input data'!H309)</f>
        <v/>
      </c>
      <c r="I303" s="6" t="str">
        <f>IF('Used data'!I303="No","",IF('Used data'!L303&lt;10,1.1-'Used data'!L303*0.01,IF('Used data'!L303&lt;120,POWER(1.003,'Used data'!L303)/POWER(1.003,10),1.4)))</f>
        <v/>
      </c>
      <c r="J303" s="6" t="str">
        <f>IF('Used data'!I303="No","",IF('Used data'!M303&gt;9,1.41,IF('Used data'!M303&lt;2,0.96+'Used data'!M303*0.02,POWER(1.05,'Used data'!M303)/POWER(1.05,2))))</f>
        <v/>
      </c>
      <c r="K303" s="6" t="str">
        <f>IF('Used data'!I303="No","",IF('Used data'!M303&gt;9,1.15,IF('Used data'!M303&lt;2,0.98+'Used data'!M303*0.01,POWER(1.02,'Used data'!M303)/POWER(1.02,2))))</f>
        <v/>
      </c>
      <c r="L303" s="6" t="str">
        <f>IF('Used data'!I303="No","",IF('Used data'!N303="Partly",0.9,IF('Used data'!N303="Yes",0.75,1)))</f>
        <v/>
      </c>
      <c r="M303" s="6" t="str">
        <f>IF('Used data'!I303="No","",IF('Used data'!N303="Partly",0.97,IF('Used data'!N303="Yes",0.95,1)))</f>
        <v/>
      </c>
      <c r="N303" s="6" t="str">
        <f>IF('Used data'!I303="No","",IF('Used data'!O303&gt;4.25,1.06,IF('Used data'!O303&lt;3.75,1.84-'Used data'!O303*0.24,0.04+'Used data'!O303*0.24)))</f>
        <v/>
      </c>
      <c r="O303" s="6" t="str">
        <f>IF('Used data'!I303="No","",IF('Used data'!P303&gt;1.99,0.81,IF('Used data'!P303&lt;0.2,1.12,1.05-'Used data'!P303*0.1)))</f>
        <v/>
      </c>
      <c r="P303" s="6" t="str">
        <f>IF('Used data'!I303="No","",IF('Used data'!Q303&gt;3,0.96,IF('Used data'!Q303&lt;2,1.12-0.06*'Used data'!Q303,1.08-0.04*'Used data'!Q303)))</f>
        <v/>
      </c>
      <c r="Q303" s="6" t="str">
        <f>IF('Used data'!I303="No","",IF('Used data'!R303="Yes",0.91,1))</f>
        <v/>
      </c>
      <c r="R303" s="6" t="str">
        <f>IF('Used data'!I303="No","",IF('Used data'!R303="Yes",0.96,1))</f>
        <v/>
      </c>
      <c r="S303" s="6" t="str">
        <f>IF('Used data'!I303="No","",IF('Used data'!R303="Yes",0.82,1))</f>
        <v/>
      </c>
      <c r="T303" s="6" t="str">
        <f>IF('Used data'!I303="No","",IF('Used data'!R303="Yes",0.9,1))</f>
        <v/>
      </c>
      <c r="U303" s="6" t="str">
        <f>IF('Used data'!I303="No","",IF('Used data'!R303="Yes",0.93,1))</f>
        <v/>
      </c>
      <c r="V303" s="6" t="str">
        <f>IF('Used data'!I303="No","",IF('Used data'!S303="Yes",0.85,1))</f>
        <v/>
      </c>
      <c r="W303" s="6" t="str">
        <f>IF('Used data'!I303="No","",IF('Used data'!T303&gt;5,1.4,1+0.08*'Used data'!T303))</f>
        <v/>
      </c>
      <c r="X303" s="6" t="str">
        <f>IF('Used data'!I303="No","",IF('Used data'!U303=80,1,POWER((80-0.0058*('Used data'!U303-80)^2+0.2781*('Used data'!U303-80)-0.2343)/80,1.6)))</f>
        <v/>
      </c>
      <c r="Y303" s="6" t="str">
        <f>IF('Used data'!I303="No","",IF('Used data'!U303=80,1,POWER((80-0.0058*('Used data'!U303-80)^2+0.2781*('Used data'!U303-80)-0.2343)/80,1.5)))</f>
        <v/>
      </c>
      <c r="Z303" s="6" t="str">
        <f>IF('Used data'!I303="No","",IF('Used data'!U303=80,1,POWER((80-0.0058*('Used data'!U303-80)^2+0.2781*('Used data'!U303-80)-0.2343)/80,4.6)))</f>
        <v/>
      </c>
      <c r="AA303" s="6" t="str">
        <f>IF('Used data'!I303="No","",IF('Used data'!U303=80,1,POWER((80-0.0058*('Used data'!U303-80)^2+0.2781*('Used data'!U303-80)-0.2343)/80,3.5)))</f>
        <v/>
      </c>
      <c r="AB303" s="6" t="str">
        <f>IF('Used data'!I303="No","",IF('Used data'!U303=80,1,POWER((80-0.0058*('Used data'!U303-80)^2+0.2781*('Used data'!U303-80)-0.2343)/80,1.4)))</f>
        <v/>
      </c>
      <c r="AC303" s="6"/>
      <c r="AD303" s="7" t="str">
        <f>IF('Used data'!I303="No","",EXP(-10.0958)*POWER(H303,0.8138))</f>
        <v/>
      </c>
      <c r="AE303" s="7" t="str">
        <f>IF('Used data'!I303="No","",EXP(-9.9896)*POWER(H303,0.8381))</f>
        <v/>
      </c>
      <c r="AF303" s="7" t="str">
        <f>IF('Used data'!I303="No","",EXP(-12.5826)*POWER(H303,1.148))</f>
        <v/>
      </c>
      <c r="AG303" s="7" t="str">
        <f>IF('Used data'!I303="No","",EXP(-11.3408)*POWER(H303,0.7373))</f>
        <v/>
      </c>
      <c r="AH303" s="7" t="str">
        <f>IF('Used data'!I303="No","",EXP(-10.8985)*POWER(H303,0.841))</f>
        <v/>
      </c>
      <c r="AI303" s="7" t="str">
        <f>IF('Used data'!I303="No","",EXP(-12.4273)*POWER(H303,1.0197))</f>
        <v/>
      </c>
      <c r="AJ303" s="9" t="str">
        <f>IF('Used data'!I303="No","",SUM(AD303:AE303)*740934+AG303*29492829+AH303*4654307+AI303*608667)</f>
        <v/>
      </c>
    </row>
    <row r="304" spans="1:36" x14ac:dyDescent="0.3">
      <c r="A304" s="4" t="str">
        <f>IF('Input data'!A310="","",'Input data'!A310)</f>
        <v/>
      </c>
      <c r="B304" s="4" t="str">
        <f>IF('Input data'!B310="","",'Input data'!B310)</f>
        <v/>
      </c>
      <c r="C304" s="4" t="str">
        <f>IF('Input data'!C310="","",'Input data'!C310)</f>
        <v/>
      </c>
      <c r="D304" s="4" t="str">
        <f>IF('Input data'!D310="","",'Input data'!D310)</f>
        <v/>
      </c>
      <c r="E304" s="4" t="str">
        <f>IF('Input data'!E310="","",'Input data'!E310)</f>
        <v/>
      </c>
      <c r="F304" s="4" t="str">
        <f>IF('Input data'!F310="","",'Input data'!F310)</f>
        <v/>
      </c>
      <c r="G304" s="20" t="str">
        <f>IF('Input data'!G310=0,"",'Input data'!G310)</f>
        <v/>
      </c>
      <c r="H304" s="9" t="str">
        <f>IF('Input data'!H310="","",'Input data'!H310)</f>
        <v/>
      </c>
      <c r="I304" s="6" t="str">
        <f>IF('Used data'!I304="No","",IF('Used data'!L304&lt;10,1.1-'Used data'!L304*0.01,IF('Used data'!L304&lt;120,POWER(1.003,'Used data'!L304)/POWER(1.003,10),1.4)))</f>
        <v/>
      </c>
      <c r="J304" s="6" t="str">
        <f>IF('Used data'!I304="No","",IF('Used data'!M304&gt;9,1.41,IF('Used data'!M304&lt;2,0.96+'Used data'!M304*0.02,POWER(1.05,'Used data'!M304)/POWER(1.05,2))))</f>
        <v/>
      </c>
      <c r="K304" s="6" t="str">
        <f>IF('Used data'!I304="No","",IF('Used data'!M304&gt;9,1.15,IF('Used data'!M304&lt;2,0.98+'Used data'!M304*0.01,POWER(1.02,'Used data'!M304)/POWER(1.02,2))))</f>
        <v/>
      </c>
      <c r="L304" s="6" t="str">
        <f>IF('Used data'!I304="No","",IF('Used data'!N304="Partly",0.9,IF('Used data'!N304="Yes",0.75,1)))</f>
        <v/>
      </c>
      <c r="M304" s="6" t="str">
        <f>IF('Used data'!I304="No","",IF('Used data'!N304="Partly",0.97,IF('Used data'!N304="Yes",0.95,1)))</f>
        <v/>
      </c>
      <c r="N304" s="6" t="str">
        <f>IF('Used data'!I304="No","",IF('Used data'!O304&gt;4.25,1.06,IF('Used data'!O304&lt;3.75,1.84-'Used data'!O304*0.24,0.04+'Used data'!O304*0.24)))</f>
        <v/>
      </c>
      <c r="O304" s="6" t="str">
        <f>IF('Used data'!I304="No","",IF('Used data'!P304&gt;1.99,0.81,IF('Used data'!P304&lt;0.2,1.12,1.05-'Used data'!P304*0.1)))</f>
        <v/>
      </c>
      <c r="P304" s="6" t="str">
        <f>IF('Used data'!I304="No","",IF('Used data'!Q304&gt;3,0.96,IF('Used data'!Q304&lt;2,1.12-0.06*'Used data'!Q304,1.08-0.04*'Used data'!Q304)))</f>
        <v/>
      </c>
      <c r="Q304" s="6" t="str">
        <f>IF('Used data'!I304="No","",IF('Used data'!R304="Yes",0.91,1))</f>
        <v/>
      </c>
      <c r="R304" s="6" t="str">
        <f>IF('Used data'!I304="No","",IF('Used data'!R304="Yes",0.96,1))</f>
        <v/>
      </c>
      <c r="S304" s="6" t="str">
        <f>IF('Used data'!I304="No","",IF('Used data'!R304="Yes",0.82,1))</f>
        <v/>
      </c>
      <c r="T304" s="6" t="str">
        <f>IF('Used data'!I304="No","",IF('Used data'!R304="Yes",0.9,1))</f>
        <v/>
      </c>
      <c r="U304" s="6" t="str">
        <f>IF('Used data'!I304="No","",IF('Used data'!R304="Yes",0.93,1))</f>
        <v/>
      </c>
      <c r="V304" s="6" t="str">
        <f>IF('Used data'!I304="No","",IF('Used data'!S304="Yes",0.85,1))</f>
        <v/>
      </c>
      <c r="W304" s="6" t="str">
        <f>IF('Used data'!I304="No","",IF('Used data'!T304&gt;5,1.4,1+0.08*'Used data'!T304))</f>
        <v/>
      </c>
      <c r="X304" s="6" t="str">
        <f>IF('Used data'!I304="No","",IF('Used data'!U304=80,1,POWER((80-0.0058*('Used data'!U304-80)^2+0.2781*('Used data'!U304-80)-0.2343)/80,1.6)))</f>
        <v/>
      </c>
      <c r="Y304" s="6" t="str">
        <f>IF('Used data'!I304="No","",IF('Used data'!U304=80,1,POWER((80-0.0058*('Used data'!U304-80)^2+0.2781*('Used data'!U304-80)-0.2343)/80,1.5)))</f>
        <v/>
      </c>
      <c r="Z304" s="6" t="str">
        <f>IF('Used data'!I304="No","",IF('Used data'!U304=80,1,POWER((80-0.0058*('Used data'!U304-80)^2+0.2781*('Used data'!U304-80)-0.2343)/80,4.6)))</f>
        <v/>
      </c>
      <c r="AA304" s="6" t="str">
        <f>IF('Used data'!I304="No","",IF('Used data'!U304=80,1,POWER((80-0.0058*('Used data'!U304-80)^2+0.2781*('Used data'!U304-80)-0.2343)/80,3.5)))</f>
        <v/>
      </c>
      <c r="AB304" s="6" t="str">
        <f>IF('Used data'!I304="No","",IF('Used data'!U304=80,1,POWER((80-0.0058*('Used data'!U304-80)^2+0.2781*('Used data'!U304-80)-0.2343)/80,1.4)))</f>
        <v/>
      </c>
      <c r="AC304" s="6"/>
      <c r="AD304" s="7" t="str">
        <f>IF('Used data'!I304="No","",EXP(-10.0958)*POWER(H304,0.8138))</f>
        <v/>
      </c>
      <c r="AE304" s="7" t="str">
        <f>IF('Used data'!I304="No","",EXP(-9.9896)*POWER(H304,0.8381))</f>
        <v/>
      </c>
      <c r="AF304" s="7" t="str">
        <f>IF('Used data'!I304="No","",EXP(-12.5826)*POWER(H304,1.148))</f>
        <v/>
      </c>
      <c r="AG304" s="7" t="str">
        <f>IF('Used data'!I304="No","",EXP(-11.3408)*POWER(H304,0.7373))</f>
        <v/>
      </c>
      <c r="AH304" s="7" t="str">
        <f>IF('Used data'!I304="No","",EXP(-10.8985)*POWER(H304,0.841))</f>
        <v/>
      </c>
      <c r="AI304" s="7" t="str">
        <f>IF('Used data'!I304="No","",EXP(-12.4273)*POWER(H304,1.0197))</f>
        <v/>
      </c>
      <c r="AJ304" s="9" t="str">
        <f>IF('Used data'!I304="No","",SUM(AD304:AE304)*740934+AG304*29492829+AH304*4654307+AI304*608667)</f>
        <v/>
      </c>
    </row>
    <row r="305" spans="1:36" x14ac:dyDescent="0.3">
      <c r="A305" s="4" t="str">
        <f>IF('Input data'!A311="","",'Input data'!A311)</f>
        <v/>
      </c>
      <c r="B305" s="4" t="str">
        <f>IF('Input data'!B311="","",'Input data'!B311)</f>
        <v/>
      </c>
      <c r="C305" s="4" t="str">
        <f>IF('Input data'!C311="","",'Input data'!C311)</f>
        <v/>
      </c>
      <c r="D305" s="4" t="str">
        <f>IF('Input data'!D311="","",'Input data'!D311)</f>
        <v/>
      </c>
      <c r="E305" s="4" t="str">
        <f>IF('Input data'!E311="","",'Input data'!E311)</f>
        <v/>
      </c>
      <c r="F305" s="4" t="str">
        <f>IF('Input data'!F311="","",'Input data'!F311)</f>
        <v/>
      </c>
      <c r="G305" s="20" t="str">
        <f>IF('Input data'!G311=0,"",'Input data'!G311)</f>
        <v/>
      </c>
      <c r="H305" s="9" t="str">
        <f>IF('Input data'!H311="","",'Input data'!H311)</f>
        <v/>
      </c>
      <c r="I305" s="6" t="str">
        <f>IF('Used data'!I305="No","",IF('Used data'!L305&lt;10,1.1-'Used data'!L305*0.01,IF('Used data'!L305&lt;120,POWER(1.003,'Used data'!L305)/POWER(1.003,10),1.4)))</f>
        <v/>
      </c>
      <c r="J305" s="6" t="str">
        <f>IF('Used data'!I305="No","",IF('Used data'!M305&gt;9,1.41,IF('Used data'!M305&lt;2,0.96+'Used data'!M305*0.02,POWER(1.05,'Used data'!M305)/POWER(1.05,2))))</f>
        <v/>
      </c>
      <c r="K305" s="6" t="str">
        <f>IF('Used data'!I305="No","",IF('Used data'!M305&gt;9,1.15,IF('Used data'!M305&lt;2,0.98+'Used data'!M305*0.01,POWER(1.02,'Used data'!M305)/POWER(1.02,2))))</f>
        <v/>
      </c>
      <c r="L305" s="6" t="str">
        <f>IF('Used data'!I305="No","",IF('Used data'!N305="Partly",0.9,IF('Used data'!N305="Yes",0.75,1)))</f>
        <v/>
      </c>
      <c r="M305" s="6" t="str">
        <f>IF('Used data'!I305="No","",IF('Used data'!N305="Partly",0.97,IF('Used data'!N305="Yes",0.95,1)))</f>
        <v/>
      </c>
      <c r="N305" s="6" t="str">
        <f>IF('Used data'!I305="No","",IF('Used data'!O305&gt;4.25,1.06,IF('Used data'!O305&lt;3.75,1.84-'Used data'!O305*0.24,0.04+'Used data'!O305*0.24)))</f>
        <v/>
      </c>
      <c r="O305" s="6" t="str">
        <f>IF('Used data'!I305="No","",IF('Used data'!P305&gt;1.99,0.81,IF('Used data'!P305&lt;0.2,1.12,1.05-'Used data'!P305*0.1)))</f>
        <v/>
      </c>
      <c r="P305" s="6" t="str">
        <f>IF('Used data'!I305="No","",IF('Used data'!Q305&gt;3,0.96,IF('Used data'!Q305&lt;2,1.12-0.06*'Used data'!Q305,1.08-0.04*'Used data'!Q305)))</f>
        <v/>
      </c>
      <c r="Q305" s="6" t="str">
        <f>IF('Used data'!I305="No","",IF('Used data'!R305="Yes",0.91,1))</f>
        <v/>
      </c>
      <c r="R305" s="6" t="str">
        <f>IF('Used data'!I305="No","",IF('Used data'!R305="Yes",0.96,1))</f>
        <v/>
      </c>
      <c r="S305" s="6" t="str">
        <f>IF('Used data'!I305="No","",IF('Used data'!R305="Yes",0.82,1))</f>
        <v/>
      </c>
      <c r="T305" s="6" t="str">
        <f>IF('Used data'!I305="No","",IF('Used data'!R305="Yes",0.9,1))</f>
        <v/>
      </c>
      <c r="U305" s="6" t="str">
        <f>IF('Used data'!I305="No","",IF('Used data'!R305="Yes",0.93,1))</f>
        <v/>
      </c>
      <c r="V305" s="6" t="str">
        <f>IF('Used data'!I305="No","",IF('Used data'!S305="Yes",0.85,1))</f>
        <v/>
      </c>
      <c r="W305" s="6" t="str">
        <f>IF('Used data'!I305="No","",IF('Used data'!T305&gt;5,1.4,1+0.08*'Used data'!T305))</f>
        <v/>
      </c>
      <c r="X305" s="6" t="str">
        <f>IF('Used data'!I305="No","",IF('Used data'!U305=80,1,POWER((80-0.0058*('Used data'!U305-80)^2+0.2781*('Used data'!U305-80)-0.2343)/80,1.6)))</f>
        <v/>
      </c>
      <c r="Y305" s="6" t="str">
        <f>IF('Used data'!I305="No","",IF('Used data'!U305=80,1,POWER((80-0.0058*('Used data'!U305-80)^2+0.2781*('Used data'!U305-80)-0.2343)/80,1.5)))</f>
        <v/>
      </c>
      <c r="Z305" s="6" t="str">
        <f>IF('Used data'!I305="No","",IF('Used data'!U305=80,1,POWER((80-0.0058*('Used data'!U305-80)^2+0.2781*('Used data'!U305-80)-0.2343)/80,4.6)))</f>
        <v/>
      </c>
      <c r="AA305" s="6" t="str">
        <f>IF('Used data'!I305="No","",IF('Used data'!U305=80,1,POWER((80-0.0058*('Used data'!U305-80)^2+0.2781*('Used data'!U305-80)-0.2343)/80,3.5)))</f>
        <v/>
      </c>
      <c r="AB305" s="6" t="str">
        <f>IF('Used data'!I305="No","",IF('Used data'!U305=80,1,POWER((80-0.0058*('Used data'!U305-80)^2+0.2781*('Used data'!U305-80)-0.2343)/80,1.4)))</f>
        <v/>
      </c>
      <c r="AC305" s="6"/>
      <c r="AD305" s="7" t="str">
        <f>IF('Used data'!I305="No","",EXP(-10.0958)*POWER(H305,0.8138))</f>
        <v/>
      </c>
      <c r="AE305" s="7" t="str">
        <f>IF('Used data'!I305="No","",EXP(-9.9896)*POWER(H305,0.8381))</f>
        <v/>
      </c>
      <c r="AF305" s="7" t="str">
        <f>IF('Used data'!I305="No","",EXP(-12.5826)*POWER(H305,1.148))</f>
        <v/>
      </c>
      <c r="AG305" s="7" t="str">
        <f>IF('Used data'!I305="No","",EXP(-11.3408)*POWER(H305,0.7373))</f>
        <v/>
      </c>
      <c r="AH305" s="7" t="str">
        <f>IF('Used data'!I305="No","",EXP(-10.8985)*POWER(H305,0.841))</f>
        <v/>
      </c>
      <c r="AI305" s="7" t="str">
        <f>IF('Used data'!I305="No","",EXP(-12.4273)*POWER(H305,1.0197))</f>
        <v/>
      </c>
      <c r="AJ305" s="9" t="str">
        <f>IF('Used data'!I305="No","",SUM(AD305:AE305)*740934+AG305*29492829+AH305*4654307+AI305*608667)</f>
        <v/>
      </c>
    </row>
    <row r="306" spans="1:36" x14ac:dyDescent="0.3">
      <c r="A306" s="4" t="str">
        <f>IF('Input data'!A312="","",'Input data'!A312)</f>
        <v/>
      </c>
      <c r="B306" s="4" t="str">
        <f>IF('Input data'!B312="","",'Input data'!B312)</f>
        <v/>
      </c>
      <c r="C306" s="4" t="str">
        <f>IF('Input data'!C312="","",'Input data'!C312)</f>
        <v/>
      </c>
      <c r="D306" s="4" t="str">
        <f>IF('Input data'!D312="","",'Input data'!D312)</f>
        <v/>
      </c>
      <c r="E306" s="4" t="str">
        <f>IF('Input data'!E312="","",'Input data'!E312)</f>
        <v/>
      </c>
      <c r="F306" s="4" t="str">
        <f>IF('Input data'!F312="","",'Input data'!F312)</f>
        <v/>
      </c>
      <c r="G306" s="20" t="str">
        <f>IF('Input data'!G312=0,"",'Input data'!G312)</f>
        <v/>
      </c>
      <c r="H306" s="9" t="str">
        <f>IF('Input data'!H312="","",'Input data'!H312)</f>
        <v/>
      </c>
      <c r="I306" s="6" t="str">
        <f>IF('Used data'!I306="No","",IF('Used data'!L306&lt;10,1.1-'Used data'!L306*0.01,IF('Used data'!L306&lt;120,POWER(1.003,'Used data'!L306)/POWER(1.003,10),1.4)))</f>
        <v/>
      </c>
      <c r="J306" s="6" t="str">
        <f>IF('Used data'!I306="No","",IF('Used data'!M306&gt;9,1.41,IF('Used data'!M306&lt;2,0.96+'Used data'!M306*0.02,POWER(1.05,'Used data'!M306)/POWER(1.05,2))))</f>
        <v/>
      </c>
      <c r="K306" s="6" t="str">
        <f>IF('Used data'!I306="No","",IF('Used data'!M306&gt;9,1.15,IF('Used data'!M306&lt;2,0.98+'Used data'!M306*0.01,POWER(1.02,'Used data'!M306)/POWER(1.02,2))))</f>
        <v/>
      </c>
      <c r="L306" s="6" t="str">
        <f>IF('Used data'!I306="No","",IF('Used data'!N306="Partly",0.9,IF('Used data'!N306="Yes",0.75,1)))</f>
        <v/>
      </c>
      <c r="M306" s="6" t="str">
        <f>IF('Used data'!I306="No","",IF('Used data'!N306="Partly",0.97,IF('Used data'!N306="Yes",0.95,1)))</f>
        <v/>
      </c>
      <c r="N306" s="6" t="str">
        <f>IF('Used data'!I306="No","",IF('Used data'!O306&gt;4.25,1.06,IF('Used data'!O306&lt;3.75,1.84-'Used data'!O306*0.24,0.04+'Used data'!O306*0.24)))</f>
        <v/>
      </c>
      <c r="O306" s="6" t="str">
        <f>IF('Used data'!I306="No","",IF('Used data'!P306&gt;1.99,0.81,IF('Used data'!P306&lt;0.2,1.12,1.05-'Used data'!P306*0.1)))</f>
        <v/>
      </c>
      <c r="P306" s="6" t="str">
        <f>IF('Used data'!I306="No","",IF('Used data'!Q306&gt;3,0.96,IF('Used data'!Q306&lt;2,1.12-0.06*'Used data'!Q306,1.08-0.04*'Used data'!Q306)))</f>
        <v/>
      </c>
      <c r="Q306" s="6" t="str">
        <f>IF('Used data'!I306="No","",IF('Used data'!R306="Yes",0.91,1))</f>
        <v/>
      </c>
      <c r="R306" s="6" t="str">
        <f>IF('Used data'!I306="No","",IF('Used data'!R306="Yes",0.96,1))</f>
        <v/>
      </c>
      <c r="S306" s="6" t="str">
        <f>IF('Used data'!I306="No","",IF('Used data'!R306="Yes",0.82,1))</f>
        <v/>
      </c>
      <c r="T306" s="6" t="str">
        <f>IF('Used data'!I306="No","",IF('Used data'!R306="Yes",0.9,1))</f>
        <v/>
      </c>
      <c r="U306" s="6" t="str">
        <f>IF('Used data'!I306="No","",IF('Used data'!R306="Yes",0.93,1))</f>
        <v/>
      </c>
      <c r="V306" s="6" t="str">
        <f>IF('Used data'!I306="No","",IF('Used data'!S306="Yes",0.85,1))</f>
        <v/>
      </c>
      <c r="W306" s="6" t="str">
        <f>IF('Used data'!I306="No","",IF('Used data'!T306&gt;5,1.4,1+0.08*'Used data'!T306))</f>
        <v/>
      </c>
      <c r="X306" s="6" t="str">
        <f>IF('Used data'!I306="No","",IF('Used data'!U306=80,1,POWER((80-0.0058*('Used data'!U306-80)^2+0.2781*('Used data'!U306-80)-0.2343)/80,1.6)))</f>
        <v/>
      </c>
      <c r="Y306" s="6" t="str">
        <f>IF('Used data'!I306="No","",IF('Used data'!U306=80,1,POWER((80-0.0058*('Used data'!U306-80)^2+0.2781*('Used data'!U306-80)-0.2343)/80,1.5)))</f>
        <v/>
      </c>
      <c r="Z306" s="6" t="str">
        <f>IF('Used data'!I306="No","",IF('Used data'!U306=80,1,POWER((80-0.0058*('Used data'!U306-80)^2+0.2781*('Used data'!U306-80)-0.2343)/80,4.6)))</f>
        <v/>
      </c>
      <c r="AA306" s="6" t="str">
        <f>IF('Used data'!I306="No","",IF('Used data'!U306=80,1,POWER((80-0.0058*('Used data'!U306-80)^2+0.2781*('Used data'!U306-80)-0.2343)/80,3.5)))</f>
        <v/>
      </c>
      <c r="AB306" s="6" t="str">
        <f>IF('Used data'!I306="No","",IF('Used data'!U306=80,1,POWER((80-0.0058*('Used data'!U306-80)^2+0.2781*('Used data'!U306-80)-0.2343)/80,1.4)))</f>
        <v/>
      </c>
      <c r="AC306" s="6"/>
      <c r="AD306" s="7" t="str">
        <f>IF('Used data'!I306="No","",EXP(-10.0958)*POWER(H306,0.8138))</f>
        <v/>
      </c>
      <c r="AE306" s="7" t="str">
        <f>IF('Used data'!I306="No","",EXP(-9.9896)*POWER(H306,0.8381))</f>
        <v/>
      </c>
      <c r="AF306" s="7" t="str">
        <f>IF('Used data'!I306="No","",EXP(-12.5826)*POWER(H306,1.148))</f>
        <v/>
      </c>
      <c r="AG306" s="7" t="str">
        <f>IF('Used data'!I306="No","",EXP(-11.3408)*POWER(H306,0.7373))</f>
        <v/>
      </c>
      <c r="AH306" s="7" t="str">
        <f>IF('Used data'!I306="No","",EXP(-10.8985)*POWER(H306,0.841))</f>
        <v/>
      </c>
      <c r="AI306" s="7" t="str">
        <f>IF('Used data'!I306="No","",EXP(-12.4273)*POWER(H306,1.0197))</f>
        <v/>
      </c>
      <c r="AJ306" s="9" t="str">
        <f>IF('Used data'!I306="No","",SUM(AD306:AE306)*740934+AG306*29492829+AH306*4654307+AI306*608667)</f>
        <v/>
      </c>
    </row>
    <row r="307" spans="1:36" x14ac:dyDescent="0.3">
      <c r="A307" s="4" t="str">
        <f>IF('Input data'!A313="","",'Input data'!A313)</f>
        <v/>
      </c>
      <c r="B307" s="4" t="str">
        <f>IF('Input data'!B313="","",'Input data'!B313)</f>
        <v/>
      </c>
      <c r="C307" s="4" t="str">
        <f>IF('Input data'!C313="","",'Input data'!C313)</f>
        <v/>
      </c>
      <c r="D307" s="4" t="str">
        <f>IF('Input data'!D313="","",'Input data'!D313)</f>
        <v/>
      </c>
      <c r="E307" s="4" t="str">
        <f>IF('Input data'!E313="","",'Input data'!E313)</f>
        <v/>
      </c>
      <c r="F307" s="4" t="str">
        <f>IF('Input data'!F313="","",'Input data'!F313)</f>
        <v/>
      </c>
      <c r="G307" s="20" t="str">
        <f>IF('Input data'!G313=0,"",'Input data'!G313)</f>
        <v/>
      </c>
      <c r="H307" s="9" t="str">
        <f>IF('Input data'!H313="","",'Input data'!H313)</f>
        <v/>
      </c>
      <c r="I307" s="6" t="str">
        <f>IF('Used data'!I307="No","",IF('Used data'!L307&lt;10,1.1-'Used data'!L307*0.01,IF('Used data'!L307&lt;120,POWER(1.003,'Used data'!L307)/POWER(1.003,10),1.4)))</f>
        <v/>
      </c>
      <c r="J307" s="6" t="str">
        <f>IF('Used data'!I307="No","",IF('Used data'!M307&gt;9,1.41,IF('Used data'!M307&lt;2,0.96+'Used data'!M307*0.02,POWER(1.05,'Used data'!M307)/POWER(1.05,2))))</f>
        <v/>
      </c>
      <c r="K307" s="6" t="str">
        <f>IF('Used data'!I307="No","",IF('Used data'!M307&gt;9,1.15,IF('Used data'!M307&lt;2,0.98+'Used data'!M307*0.01,POWER(1.02,'Used data'!M307)/POWER(1.02,2))))</f>
        <v/>
      </c>
      <c r="L307" s="6" t="str">
        <f>IF('Used data'!I307="No","",IF('Used data'!N307="Partly",0.9,IF('Used data'!N307="Yes",0.75,1)))</f>
        <v/>
      </c>
      <c r="M307" s="6" t="str">
        <f>IF('Used data'!I307="No","",IF('Used data'!N307="Partly",0.97,IF('Used data'!N307="Yes",0.95,1)))</f>
        <v/>
      </c>
      <c r="N307" s="6" t="str">
        <f>IF('Used data'!I307="No","",IF('Used data'!O307&gt;4.25,1.06,IF('Used data'!O307&lt;3.75,1.84-'Used data'!O307*0.24,0.04+'Used data'!O307*0.24)))</f>
        <v/>
      </c>
      <c r="O307" s="6" t="str">
        <f>IF('Used data'!I307="No","",IF('Used data'!P307&gt;1.99,0.81,IF('Used data'!P307&lt;0.2,1.12,1.05-'Used data'!P307*0.1)))</f>
        <v/>
      </c>
      <c r="P307" s="6" t="str">
        <f>IF('Used data'!I307="No","",IF('Used data'!Q307&gt;3,0.96,IF('Used data'!Q307&lt;2,1.12-0.06*'Used data'!Q307,1.08-0.04*'Used data'!Q307)))</f>
        <v/>
      </c>
      <c r="Q307" s="6" t="str">
        <f>IF('Used data'!I307="No","",IF('Used data'!R307="Yes",0.91,1))</f>
        <v/>
      </c>
      <c r="R307" s="6" t="str">
        <f>IF('Used data'!I307="No","",IF('Used data'!R307="Yes",0.96,1))</f>
        <v/>
      </c>
      <c r="S307" s="6" t="str">
        <f>IF('Used data'!I307="No","",IF('Used data'!R307="Yes",0.82,1))</f>
        <v/>
      </c>
      <c r="T307" s="6" t="str">
        <f>IF('Used data'!I307="No","",IF('Used data'!R307="Yes",0.9,1))</f>
        <v/>
      </c>
      <c r="U307" s="6" t="str">
        <f>IF('Used data'!I307="No","",IF('Used data'!R307="Yes",0.93,1))</f>
        <v/>
      </c>
      <c r="V307" s="6" t="str">
        <f>IF('Used data'!I307="No","",IF('Used data'!S307="Yes",0.85,1))</f>
        <v/>
      </c>
      <c r="W307" s="6" t="str">
        <f>IF('Used data'!I307="No","",IF('Used data'!T307&gt;5,1.4,1+0.08*'Used data'!T307))</f>
        <v/>
      </c>
      <c r="X307" s="6" t="str">
        <f>IF('Used data'!I307="No","",IF('Used data'!U307=80,1,POWER((80-0.0058*('Used data'!U307-80)^2+0.2781*('Used data'!U307-80)-0.2343)/80,1.6)))</f>
        <v/>
      </c>
      <c r="Y307" s="6" t="str">
        <f>IF('Used data'!I307="No","",IF('Used data'!U307=80,1,POWER((80-0.0058*('Used data'!U307-80)^2+0.2781*('Used data'!U307-80)-0.2343)/80,1.5)))</f>
        <v/>
      </c>
      <c r="Z307" s="6" t="str">
        <f>IF('Used data'!I307="No","",IF('Used data'!U307=80,1,POWER((80-0.0058*('Used data'!U307-80)^2+0.2781*('Used data'!U307-80)-0.2343)/80,4.6)))</f>
        <v/>
      </c>
      <c r="AA307" s="6" t="str">
        <f>IF('Used data'!I307="No","",IF('Used data'!U307=80,1,POWER((80-0.0058*('Used data'!U307-80)^2+0.2781*('Used data'!U307-80)-0.2343)/80,3.5)))</f>
        <v/>
      </c>
      <c r="AB307" s="6" t="str">
        <f>IF('Used data'!I307="No","",IF('Used data'!U307=80,1,POWER((80-0.0058*('Used data'!U307-80)^2+0.2781*('Used data'!U307-80)-0.2343)/80,1.4)))</f>
        <v/>
      </c>
      <c r="AC307" s="6"/>
      <c r="AD307" s="7" t="str">
        <f>IF('Used data'!I307="No","",EXP(-10.0958)*POWER(H307,0.8138))</f>
        <v/>
      </c>
      <c r="AE307" s="7" t="str">
        <f>IF('Used data'!I307="No","",EXP(-9.9896)*POWER(H307,0.8381))</f>
        <v/>
      </c>
      <c r="AF307" s="7" t="str">
        <f>IF('Used data'!I307="No","",EXP(-12.5826)*POWER(H307,1.148))</f>
        <v/>
      </c>
      <c r="AG307" s="7" t="str">
        <f>IF('Used data'!I307="No","",EXP(-11.3408)*POWER(H307,0.7373))</f>
        <v/>
      </c>
      <c r="AH307" s="7" t="str">
        <f>IF('Used data'!I307="No","",EXP(-10.8985)*POWER(H307,0.841))</f>
        <v/>
      </c>
      <c r="AI307" s="7" t="str">
        <f>IF('Used data'!I307="No","",EXP(-12.4273)*POWER(H307,1.0197))</f>
        <v/>
      </c>
      <c r="AJ307" s="9" t="str">
        <f>IF('Used data'!I307="No","",SUM(AD307:AE307)*740934+AG307*29492829+AH307*4654307+AI307*608667)</f>
        <v/>
      </c>
    </row>
    <row r="308" spans="1:36" x14ac:dyDescent="0.3">
      <c r="A308" s="4" t="str">
        <f>IF('Input data'!A314="","",'Input data'!A314)</f>
        <v/>
      </c>
      <c r="B308" s="4" t="str">
        <f>IF('Input data'!B314="","",'Input data'!B314)</f>
        <v/>
      </c>
      <c r="C308" s="4" t="str">
        <f>IF('Input data'!C314="","",'Input data'!C314)</f>
        <v/>
      </c>
      <c r="D308" s="4" t="str">
        <f>IF('Input data'!D314="","",'Input data'!D314)</f>
        <v/>
      </c>
      <c r="E308" s="4" t="str">
        <f>IF('Input data'!E314="","",'Input data'!E314)</f>
        <v/>
      </c>
      <c r="F308" s="4" t="str">
        <f>IF('Input data'!F314="","",'Input data'!F314)</f>
        <v/>
      </c>
      <c r="G308" s="20" t="str">
        <f>IF('Input data'!G314=0,"",'Input data'!G314)</f>
        <v/>
      </c>
      <c r="H308" s="9" t="str">
        <f>IF('Input data'!H314="","",'Input data'!H314)</f>
        <v/>
      </c>
      <c r="I308" s="6" t="str">
        <f>IF('Used data'!I308="No","",IF('Used data'!L308&lt;10,1.1-'Used data'!L308*0.01,IF('Used data'!L308&lt;120,POWER(1.003,'Used data'!L308)/POWER(1.003,10),1.4)))</f>
        <v/>
      </c>
      <c r="J308" s="6" t="str">
        <f>IF('Used data'!I308="No","",IF('Used data'!M308&gt;9,1.41,IF('Used data'!M308&lt;2,0.96+'Used data'!M308*0.02,POWER(1.05,'Used data'!M308)/POWER(1.05,2))))</f>
        <v/>
      </c>
      <c r="K308" s="6" t="str">
        <f>IF('Used data'!I308="No","",IF('Used data'!M308&gt;9,1.15,IF('Used data'!M308&lt;2,0.98+'Used data'!M308*0.01,POWER(1.02,'Used data'!M308)/POWER(1.02,2))))</f>
        <v/>
      </c>
      <c r="L308" s="6" t="str">
        <f>IF('Used data'!I308="No","",IF('Used data'!N308="Partly",0.9,IF('Used data'!N308="Yes",0.75,1)))</f>
        <v/>
      </c>
      <c r="M308" s="6" t="str">
        <f>IF('Used data'!I308="No","",IF('Used data'!N308="Partly",0.97,IF('Used data'!N308="Yes",0.95,1)))</f>
        <v/>
      </c>
      <c r="N308" s="6" t="str">
        <f>IF('Used data'!I308="No","",IF('Used data'!O308&gt;4.25,1.06,IF('Used data'!O308&lt;3.75,1.84-'Used data'!O308*0.24,0.04+'Used data'!O308*0.24)))</f>
        <v/>
      </c>
      <c r="O308" s="6" t="str">
        <f>IF('Used data'!I308="No","",IF('Used data'!P308&gt;1.99,0.81,IF('Used data'!P308&lt;0.2,1.12,1.05-'Used data'!P308*0.1)))</f>
        <v/>
      </c>
      <c r="P308" s="6" t="str">
        <f>IF('Used data'!I308="No","",IF('Used data'!Q308&gt;3,0.96,IF('Used data'!Q308&lt;2,1.12-0.06*'Used data'!Q308,1.08-0.04*'Used data'!Q308)))</f>
        <v/>
      </c>
      <c r="Q308" s="6" t="str">
        <f>IF('Used data'!I308="No","",IF('Used data'!R308="Yes",0.91,1))</f>
        <v/>
      </c>
      <c r="R308" s="6" t="str">
        <f>IF('Used data'!I308="No","",IF('Used data'!R308="Yes",0.96,1))</f>
        <v/>
      </c>
      <c r="S308" s="6" t="str">
        <f>IF('Used data'!I308="No","",IF('Used data'!R308="Yes",0.82,1))</f>
        <v/>
      </c>
      <c r="T308" s="6" t="str">
        <f>IF('Used data'!I308="No","",IF('Used data'!R308="Yes",0.9,1))</f>
        <v/>
      </c>
      <c r="U308" s="6" t="str">
        <f>IF('Used data'!I308="No","",IF('Used data'!R308="Yes",0.93,1))</f>
        <v/>
      </c>
      <c r="V308" s="6" t="str">
        <f>IF('Used data'!I308="No","",IF('Used data'!S308="Yes",0.85,1))</f>
        <v/>
      </c>
      <c r="W308" s="6" t="str">
        <f>IF('Used data'!I308="No","",IF('Used data'!T308&gt;5,1.4,1+0.08*'Used data'!T308))</f>
        <v/>
      </c>
      <c r="X308" s="6" t="str">
        <f>IF('Used data'!I308="No","",IF('Used data'!U308=80,1,POWER((80-0.0058*('Used data'!U308-80)^2+0.2781*('Used data'!U308-80)-0.2343)/80,1.6)))</f>
        <v/>
      </c>
      <c r="Y308" s="6" t="str">
        <f>IF('Used data'!I308="No","",IF('Used data'!U308=80,1,POWER((80-0.0058*('Used data'!U308-80)^2+0.2781*('Used data'!U308-80)-0.2343)/80,1.5)))</f>
        <v/>
      </c>
      <c r="Z308" s="6" t="str">
        <f>IF('Used data'!I308="No","",IF('Used data'!U308=80,1,POWER((80-0.0058*('Used data'!U308-80)^2+0.2781*('Used data'!U308-80)-0.2343)/80,4.6)))</f>
        <v/>
      </c>
      <c r="AA308" s="6" t="str">
        <f>IF('Used data'!I308="No","",IF('Used data'!U308=80,1,POWER((80-0.0058*('Used data'!U308-80)^2+0.2781*('Used data'!U308-80)-0.2343)/80,3.5)))</f>
        <v/>
      </c>
      <c r="AB308" s="6" t="str">
        <f>IF('Used data'!I308="No","",IF('Used data'!U308=80,1,POWER((80-0.0058*('Used data'!U308-80)^2+0.2781*('Used data'!U308-80)-0.2343)/80,1.4)))</f>
        <v/>
      </c>
      <c r="AC308" s="6"/>
      <c r="AD308" s="7" t="str">
        <f>IF('Used data'!I308="No","",EXP(-10.0958)*POWER(H308,0.8138))</f>
        <v/>
      </c>
      <c r="AE308" s="7" t="str">
        <f>IF('Used data'!I308="No","",EXP(-9.9896)*POWER(H308,0.8381))</f>
        <v/>
      </c>
      <c r="AF308" s="7" t="str">
        <f>IF('Used data'!I308="No","",EXP(-12.5826)*POWER(H308,1.148))</f>
        <v/>
      </c>
      <c r="AG308" s="7" t="str">
        <f>IF('Used data'!I308="No","",EXP(-11.3408)*POWER(H308,0.7373))</f>
        <v/>
      </c>
      <c r="AH308" s="7" t="str">
        <f>IF('Used data'!I308="No","",EXP(-10.8985)*POWER(H308,0.841))</f>
        <v/>
      </c>
      <c r="AI308" s="7" t="str">
        <f>IF('Used data'!I308="No","",EXP(-12.4273)*POWER(H308,1.0197))</f>
        <v/>
      </c>
      <c r="AJ308" s="9" t="str">
        <f>IF('Used data'!I308="No","",SUM(AD308:AE308)*740934+AG308*29492829+AH308*4654307+AI308*608667)</f>
        <v/>
      </c>
    </row>
    <row r="309" spans="1:36" x14ac:dyDescent="0.3">
      <c r="A309" s="4" t="str">
        <f>IF('Input data'!A315="","",'Input data'!A315)</f>
        <v/>
      </c>
      <c r="B309" s="4" t="str">
        <f>IF('Input data'!B315="","",'Input data'!B315)</f>
        <v/>
      </c>
      <c r="C309" s="4" t="str">
        <f>IF('Input data'!C315="","",'Input data'!C315)</f>
        <v/>
      </c>
      <c r="D309" s="4" t="str">
        <f>IF('Input data'!D315="","",'Input data'!D315)</f>
        <v/>
      </c>
      <c r="E309" s="4" t="str">
        <f>IF('Input data'!E315="","",'Input data'!E315)</f>
        <v/>
      </c>
      <c r="F309" s="4" t="str">
        <f>IF('Input data'!F315="","",'Input data'!F315)</f>
        <v/>
      </c>
      <c r="G309" s="20" t="str">
        <f>IF('Input data'!G315=0,"",'Input data'!G315)</f>
        <v/>
      </c>
      <c r="H309" s="9" t="str">
        <f>IF('Input data'!H315="","",'Input data'!H315)</f>
        <v/>
      </c>
      <c r="I309" s="6" t="str">
        <f>IF('Used data'!I309="No","",IF('Used data'!L309&lt;10,1.1-'Used data'!L309*0.01,IF('Used data'!L309&lt;120,POWER(1.003,'Used data'!L309)/POWER(1.003,10),1.4)))</f>
        <v/>
      </c>
      <c r="J309" s="6" t="str">
        <f>IF('Used data'!I309="No","",IF('Used data'!M309&gt;9,1.41,IF('Used data'!M309&lt;2,0.96+'Used data'!M309*0.02,POWER(1.05,'Used data'!M309)/POWER(1.05,2))))</f>
        <v/>
      </c>
      <c r="K309" s="6" t="str">
        <f>IF('Used data'!I309="No","",IF('Used data'!M309&gt;9,1.15,IF('Used data'!M309&lt;2,0.98+'Used data'!M309*0.01,POWER(1.02,'Used data'!M309)/POWER(1.02,2))))</f>
        <v/>
      </c>
      <c r="L309" s="6" t="str">
        <f>IF('Used data'!I309="No","",IF('Used data'!N309="Partly",0.9,IF('Used data'!N309="Yes",0.75,1)))</f>
        <v/>
      </c>
      <c r="M309" s="6" t="str">
        <f>IF('Used data'!I309="No","",IF('Used data'!N309="Partly",0.97,IF('Used data'!N309="Yes",0.95,1)))</f>
        <v/>
      </c>
      <c r="N309" s="6" t="str">
        <f>IF('Used data'!I309="No","",IF('Used data'!O309&gt;4.25,1.06,IF('Used data'!O309&lt;3.75,1.84-'Used data'!O309*0.24,0.04+'Used data'!O309*0.24)))</f>
        <v/>
      </c>
      <c r="O309" s="6" t="str">
        <f>IF('Used data'!I309="No","",IF('Used data'!P309&gt;1.99,0.81,IF('Used data'!P309&lt;0.2,1.12,1.05-'Used data'!P309*0.1)))</f>
        <v/>
      </c>
      <c r="P309" s="6" t="str">
        <f>IF('Used data'!I309="No","",IF('Used data'!Q309&gt;3,0.96,IF('Used data'!Q309&lt;2,1.12-0.06*'Used data'!Q309,1.08-0.04*'Used data'!Q309)))</f>
        <v/>
      </c>
      <c r="Q309" s="6" t="str">
        <f>IF('Used data'!I309="No","",IF('Used data'!R309="Yes",0.91,1))</f>
        <v/>
      </c>
      <c r="R309" s="6" t="str">
        <f>IF('Used data'!I309="No","",IF('Used data'!R309="Yes",0.96,1))</f>
        <v/>
      </c>
      <c r="S309" s="6" t="str">
        <f>IF('Used data'!I309="No","",IF('Used data'!R309="Yes",0.82,1))</f>
        <v/>
      </c>
      <c r="T309" s="6" t="str">
        <f>IF('Used data'!I309="No","",IF('Used data'!R309="Yes",0.9,1))</f>
        <v/>
      </c>
      <c r="U309" s="6" t="str">
        <f>IF('Used data'!I309="No","",IF('Used data'!R309="Yes",0.93,1))</f>
        <v/>
      </c>
      <c r="V309" s="6" t="str">
        <f>IF('Used data'!I309="No","",IF('Used data'!S309="Yes",0.85,1))</f>
        <v/>
      </c>
      <c r="W309" s="6" t="str">
        <f>IF('Used data'!I309="No","",IF('Used data'!T309&gt;5,1.4,1+0.08*'Used data'!T309))</f>
        <v/>
      </c>
      <c r="X309" s="6" t="str">
        <f>IF('Used data'!I309="No","",IF('Used data'!U309=80,1,POWER((80-0.0058*('Used data'!U309-80)^2+0.2781*('Used data'!U309-80)-0.2343)/80,1.6)))</f>
        <v/>
      </c>
      <c r="Y309" s="6" t="str">
        <f>IF('Used data'!I309="No","",IF('Used data'!U309=80,1,POWER((80-0.0058*('Used data'!U309-80)^2+0.2781*('Used data'!U309-80)-0.2343)/80,1.5)))</f>
        <v/>
      </c>
      <c r="Z309" s="6" t="str">
        <f>IF('Used data'!I309="No","",IF('Used data'!U309=80,1,POWER((80-0.0058*('Used data'!U309-80)^2+0.2781*('Used data'!U309-80)-0.2343)/80,4.6)))</f>
        <v/>
      </c>
      <c r="AA309" s="6" t="str">
        <f>IF('Used data'!I309="No","",IF('Used data'!U309=80,1,POWER((80-0.0058*('Used data'!U309-80)^2+0.2781*('Used data'!U309-80)-0.2343)/80,3.5)))</f>
        <v/>
      </c>
      <c r="AB309" s="6" t="str">
        <f>IF('Used data'!I309="No","",IF('Used data'!U309=80,1,POWER((80-0.0058*('Used data'!U309-80)^2+0.2781*('Used data'!U309-80)-0.2343)/80,1.4)))</f>
        <v/>
      </c>
      <c r="AC309" s="6"/>
      <c r="AD309" s="7" t="str">
        <f>IF('Used data'!I309="No","",EXP(-10.0958)*POWER(H309,0.8138))</f>
        <v/>
      </c>
      <c r="AE309" s="7" t="str">
        <f>IF('Used data'!I309="No","",EXP(-9.9896)*POWER(H309,0.8381))</f>
        <v/>
      </c>
      <c r="AF309" s="7" t="str">
        <f>IF('Used data'!I309="No","",EXP(-12.5826)*POWER(H309,1.148))</f>
        <v/>
      </c>
      <c r="AG309" s="7" t="str">
        <f>IF('Used data'!I309="No","",EXP(-11.3408)*POWER(H309,0.7373))</f>
        <v/>
      </c>
      <c r="AH309" s="7" t="str">
        <f>IF('Used data'!I309="No","",EXP(-10.8985)*POWER(H309,0.841))</f>
        <v/>
      </c>
      <c r="AI309" s="7" t="str">
        <f>IF('Used data'!I309="No","",EXP(-12.4273)*POWER(H309,1.0197))</f>
        <v/>
      </c>
      <c r="AJ309" s="9" t="str">
        <f>IF('Used data'!I309="No","",SUM(AD309:AE309)*740934+AG309*29492829+AH309*4654307+AI309*608667)</f>
        <v/>
      </c>
    </row>
    <row r="310" spans="1:36" x14ac:dyDescent="0.3">
      <c r="A310" s="4" t="str">
        <f>IF('Input data'!A316="","",'Input data'!A316)</f>
        <v/>
      </c>
      <c r="B310" s="4" t="str">
        <f>IF('Input data'!B316="","",'Input data'!B316)</f>
        <v/>
      </c>
      <c r="C310" s="4" t="str">
        <f>IF('Input data'!C316="","",'Input data'!C316)</f>
        <v/>
      </c>
      <c r="D310" s="4" t="str">
        <f>IF('Input data'!D316="","",'Input data'!D316)</f>
        <v/>
      </c>
      <c r="E310" s="4" t="str">
        <f>IF('Input data'!E316="","",'Input data'!E316)</f>
        <v/>
      </c>
      <c r="F310" s="4" t="str">
        <f>IF('Input data'!F316="","",'Input data'!F316)</f>
        <v/>
      </c>
      <c r="G310" s="20" t="str">
        <f>IF('Input data'!G316=0,"",'Input data'!G316)</f>
        <v/>
      </c>
      <c r="H310" s="9" t="str">
        <f>IF('Input data'!H316="","",'Input data'!H316)</f>
        <v/>
      </c>
      <c r="I310" s="6" t="str">
        <f>IF('Used data'!I310="No","",IF('Used data'!L310&lt;10,1.1-'Used data'!L310*0.01,IF('Used data'!L310&lt;120,POWER(1.003,'Used data'!L310)/POWER(1.003,10),1.4)))</f>
        <v/>
      </c>
      <c r="J310" s="6" t="str">
        <f>IF('Used data'!I310="No","",IF('Used data'!M310&gt;9,1.41,IF('Used data'!M310&lt;2,0.96+'Used data'!M310*0.02,POWER(1.05,'Used data'!M310)/POWER(1.05,2))))</f>
        <v/>
      </c>
      <c r="K310" s="6" t="str">
        <f>IF('Used data'!I310="No","",IF('Used data'!M310&gt;9,1.15,IF('Used data'!M310&lt;2,0.98+'Used data'!M310*0.01,POWER(1.02,'Used data'!M310)/POWER(1.02,2))))</f>
        <v/>
      </c>
      <c r="L310" s="6" t="str">
        <f>IF('Used data'!I310="No","",IF('Used data'!N310="Partly",0.9,IF('Used data'!N310="Yes",0.75,1)))</f>
        <v/>
      </c>
      <c r="M310" s="6" t="str">
        <f>IF('Used data'!I310="No","",IF('Used data'!N310="Partly",0.97,IF('Used data'!N310="Yes",0.95,1)))</f>
        <v/>
      </c>
      <c r="N310" s="6" t="str">
        <f>IF('Used data'!I310="No","",IF('Used data'!O310&gt;4.25,1.06,IF('Used data'!O310&lt;3.75,1.84-'Used data'!O310*0.24,0.04+'Used data'!O310*0.24)))</f>
        <v/>
      </c>
      <c r="O310" s="6" t="str">
        <f>IF('Used data'!I310="No","",IF('Used data'!P310&gt;1.99,0.81,IF('Used data'!P310&lt;0.2,1.12,1.05-'Used data'!P310*0.1)))</f>
        <v/>
      </c>
      <c r="P310" s="6" t="str">
        <f>IF('Used data'!I310="No","",IF('Used data'!Q310&gt;3,0.96,IF('Used data'!Q310&lt;2,1.12-0.06*'Used data'!Q310,1.08-0.04*'Used data'!Q310)))</f>
        <v/>
      </c>
      <c r="Q310" s="6" t="str">
        <f>IF('Used data'!I310="No","",IF('Used data'!R310="Yes",0.91,1))</f>
        <v/>
      </c>
      <c r="R310" s="6" t="str">
        <f>IF('Used data'!I310="No","",IF('Used data'!R310="Yes",0.96,1))</f>
        <v/>
      </c>
      <c r="S310" s="6" t="str">
        <f>IF('Used data'!I310="No","",IF('Used data'!R310="Yes",0.82,1))</f>
        <v/>
      </c>
      <c r="T310" s="6" t="str">
        <f>IF('Used data'!I310="No","",IF('Used data'!R310="Yes",0.9,1))</f>
        <v/>
      </c>
      <c r="U310" s="6" t="str">
        <f>IF('Used data'!I310="No","",IF('Used data'!R310="Yes",0.93,1))</f>
        <v/>
      </c>
      <c r="V310" s="6" t="str">
        <f>IF('Used data'!I310="No","",IF('Used data'!S310="Yes",0.85,1))</f>
        <v/>
      </c>
      <c r="W310" s="6" t="str">
        <f>IF('Used data'!I310="No","",IF('Used data'!T310&gt;5,1.4,1+0.08*'Used data'!T310))</f>
        <v/>
      </c>
      <c r="X310" s="6" t="str">
        <f>IF('Used data'!I310="No","",IF('Used data'!U310=80,1,POWER((80-0.0058*('Used data'!U310-80)^2+0.2781*('Used data'!U310-80)-0.2343)/80,1.6)))</f>
        <v/>
      </c>
      <c r="Y310" s="6" t="str">
        <f>IF('Used data'!I310="No","",IF('Used data'!U310=80,1,POWER((80-0.0058*('Used data'!U310-80)^2+0.2781*('Used data'!U310-80)-0.2343)/80,1.5)))</f>
        <v/>
      </c>
      <c r="Z310" s="6" t="str">
        <f>IF('Used data'!I310="No","",IF('Used data'!U310=80,1,POWER((80-0.0058*('Used data'!U310-80)^2+0.2781*('Used data'!U310-80)-0.2343)/80,4.6)))</f>
        <v/>
      </c>
      <c r="AA310" s="6" t="str">
        <f>IF('Used data'!I310="No","",IF('Used data'!U310=80,1,POWER((80-0.0058*('Used data'!U310-80)^2+0.2781*('Used data'!U310-80)-0.2343)/80,3.5)))</f>
        <v/>
      </c>
      <c r="AB310" s="6" t="str">
        <f>IF('Used data'!I310="No","",IF('Used data'!U310=80,1,POWER((80-0.0058*('Used data'!U310-80)^2+0.2781*('Used data'!U310-80)-0.2343)/80,1.4)))</f>
        <v/>
      </c>
      <c r="AC310" s="6"/>
      <c r="AD310" s="7" t="str">
        <f>IF('Used data'!I310="No","",EXP(-10.0958)*POWER(H310,0.8138))</f>
        <v/>
      </c>
      <c r="AE310" s="7" t="str">
        <f>IF('Used data'!I310="No","",EXP(-9.9896)*POWER(H310,0.8381))</f>
        <v/>
      </c>
      <c r="AF310" s="7" t="str">
        <f>IF('Used data'!I310="No","",EXP(-12.5826)*POWER(H310,1.148))</f>
        <v/>
      </c>
      <c r="AG310" s="7" t="str">
        <f>IF('Used data'!I310="No","",EXP(-11.3408)*POWER(H310,0.7373))</f>
        <v/>
      </c>
      <c r="AH310" s="7" t="str">
        <f>IF('Used data'!I310="No","",EXP(-10.8985)*POWER(H310,0.841))</f>
        <v/>
      </c>
      <c r="AI310" s="7" t="str">
        <f>IF('Used data'!I310="No","",EXP(-12.4273)*POWER(H310,1.0197))</f>
        <v/>
      </c>
      <c r="AJ310" s="9" t="str">
        <f>IF('Used data'!I310="No","",SUM(AD310:AE310)*740934+AG310*29492829+AH310*4654307+AI310*608667)</f>
        <v/>
      </c>
    </row>
    <row r="311" spans="1:36" x14ac:dyDescent="0.3">
      <c r="A311" s="4" t="str">
        <f>IF('Input data'!A317="","",'Input data'!A317)</f>
        <v/>
      </c>
      <c r="B311" s="4" t="str">
        <f>IF('Input data'!B317="","",'Input data'!B317)</f>
        <v/>
      </c>
      <c r="C311" s="4" t="str">
        <f>IF('Input data'!C317="","",'Input data'!C317)</f>
        <v/>
      </c>
      <c r="D311" s="4" t="str">
        <f>IF('Input data'!D317="","",'Input data'!D317)</f>
        <v/>
      </c>
      <c r="E311" s="4" t="str">
        <f>IF('Input data'!E317="","",'Input data'!E317)</f>
        <v/>
      </c>
      <c r="F311" s="4" t="str">
        <f>IF('Input data'!F317="","",'Input data'!F317)</f>
        <v/>
      </c>
      <c r="G311" s="20" t="str">
        <f>IF('Input data'!G317=0,"",'Input data'!G317)</f>
        <v/>
      </c>
      <c r="H311" s="9" t="str">
        <f>IF('Input data'!H317="","",'Input data'!H317)</f>
        <v/>
      </c>
      <c r="I311" s="6" t="str">
        <f>IF('Used data'!I311="No","",IF('Used data'!L311&lt;10,1.1-'Used data'!L311*0.01,IF('Used data'!L311&lt;120,POWER(1.003,'Used data'!L311)/POWER(1.003,10),1.4)))</f>
        <v/>
      </c>
      <c r="J311" s="6" t="str">
        <f>IF('Used data'!I311="No","",IF('Used data'!M311&gt;9,1.41,IF('Used data'!M311&lt;2,0.96+'Used data'!M311*0.02,POWER(1.05,'Used data'!M311)/POWER(1.05,2))))</f>
        <v/>
      </c>
      <c r="K311" s="6" t="str">
        <f>IF('Used data'!I311="No","",IF('Used data'!M311&gt;9,1.15,IF('Used data'!M311&lt;2,0.98+'Used data'!M311*0.01,POWER(1.02,'Used data'!M311)/POWER(1.02,2))))</f>
        <v/>
      </c>
      <c r="L311" s="6" t="str">
        <f>IF('Used data'!I311="No","",IF('Used data'!N311="Partly",0.9,IF('Used data'!N311="Yes",0.75,1)))</f>
        <v/>
      </c>
      <c r="M311" s="6" t="str">
        <f>IF('Used data'!I311="No","",IF('Used data'!N311="Partly",0.97,IF('Used data'!N311="Yes",0.95,1)))</f>
        <v/>
      </c>
      <c r="N311" s="6" t="str">
        <f>IF('Used data'!I311="No","",IF('Used data'!O311&gt;4.25,1.06,IF('Used data'!O311&lt;3.75,1.84-'Used data'!O311*0.24,0.04+'Used data'!O311*0.24)))</f>
        <v/>
      </c>
      <c r="O311" s="6" t="str">
        <f>IF('Used data'!I311="No","",IF('Used data'!P311&gt;1.99,0.81,IF('Used data'!P311&lt;0.2,1.12,1.05-'Used data'!P311*0.1)))</f>
        <v/>
      </c>
      <c r="P311" s="6" t="str">
        <f>IF('Used data'!I311="No","",IF('Used data'!Q311&gt;3,0.96,IF('Used data'!Q311&lt;2,1.12-0.06*'Used data'!Q311,1.08-0.04*'Used data'!Q311)))</f>
        <v/>
      </c>
      <c r="Q311" s="6" t="str">
        <f>IF('Used data'!I311="No","",IF('Used data'!R311="Yes",0.91,1))</f>
        <v/>
      </c>
      <c r="R311" s="6" t="str">
        <f>IF('Used data'!I311="No","",IF('Used data'!R311="Yes",0.96,1))</f>
        <v/>
      </c>
      <c r="S311" s="6" t="str">
        <f>IF('Used data'!I311="No","",IF('Used data'!R311="Yes",0.82,1))</f>
        <v/>
      </c>
      <c r="T311" s="6" t="str">
        <f>IF('Used data'!I311="No","",IF('Used data'!R311="Yes",0.9,1))</f>
        <v/>
      </c>
      <c r="U311" s="6" t="str">
        <f>IF('Used data'!I311="No","",IF('Used data'!R311="Yes",0.93,1))</f>
        <v/>
      </c>
      <c r="V311" s="6" t="str">
        <f>IF('Used data'!I311="No","",IF('Used data'!S311="Yes",0.85,1))</f>
        <v/>
      </c>
      <c r="W311" s="6" t="str">
        <f>IF('Used data'!I311="No","",IF('Used data'!T311&gt;5,1.4,1+0.08*'Used data'!T311))</f>
        <v/>
      </c>
      <c r="X311" s="6" t="str">
        <f>IF('Used data'!I311="No","",IF('Used data'!U311=80,1,POWER((80-0.0058*('Used data'!U311-80)^2+0.2781*('Used data'!U311-80)-0.2343)/80,1.6)))</f>
        <v/>
      </c>
      <c r="Y311" s="6" t="str">
        <f>IF('Used data'!I311="No","",IF('Used data'!U311=80,1,POWER((80-0.0058*('Used data'!U311-80)^2+0.2781*('Used data'!U311-80)-0.2343)/80,1.5)))</f>
        <v/>
      </c>
      <c r="Z311" s="6" t="str">
        <f>IF('Used data'!I311="No","",IF('Used data'!U311=80,1,POWER((80-0.0058*('Used data'!U311-80)^2+0.2781*('Used data'!U311-80)-0.2343)/80,4.6)))</f>
        <v/>
      </c>
      <c r="AA311" s="6" t="str">
        <f>IF('Used data'!I311="No","",IF('Used data'!U311=80,1,POWER((80-0.0058*('Used data'!U311-80)^2+0.2781*('Used data'!U311-80)-0.2343)/80,3.5)))</f>
        <v/>
      </c>
      <c r="AB311" s="6" t="str">
        <f>IF('Used data'!I311="No","",IF('Used data'!U311=80,1,POWER((80-0.0058*('Used data'!U311-80)^2+0.2781*('Used data'!U311-80)-0.2343)/80,1.4)))</f>
        <v/>
      </c>
      <c r="AC311" s="6"/>
      <c r="AD311" s="7" t="str">
        <f>IF('Used data'!I311="No","",EXP(-10.0958)*POWER(H311,0.8138))</f>
        <v/>
      </c>
      <c r="AE311" s="7" t="str">
        <f>IF('Used data'!I311="No","",EXP(-9.9896)*POWER(H311,0.8381))</f>
        <v/>
      </c>
      <c r="AF311" s="7" t="str">
        <f>IF('Used data'!I311="No","",EXP(-12.5826)*POWER(H311,1.148))</f>
        <v/>
      </c>
      <c r="AG311" s="7" t="str">
        <f>IF('Used data'!I311="No","",EXP(-11.3408)*POWER(H311,0.7373))</f>
        <v/>
      </c>
      <c r="AH311" s="7" t="str">
        <f>IF('Used data'!I311="No","",EXP(-10.8985)*POWER(H311,0.841))</f>
        <v/>
      </c>
      <c r="AI311" s="7" t="str">
        <f>IF('Used data'!I311="No","",EXP(-12.4273)*POWER(H311,1.0197))</f>
        <v/>
      </c>
      <c r="AJ311" s="9" t="str">
        <f>IF('Used data'!I311="No","",SUM(AD311:AE311)*740934+AG311*29492829+AH311*4654307+AI311*608667)</f>
        <v/>
      </c>
    </row>
    <row r="312" spans="1:36" x14ac:dyDescent="0.3">
      <c r="A312" s="4" t="str">
        <f>IF('Input data'!A318="","",'Input data'!A318)</f>
        <v/>
      </c>
      <c r="B312" s="4" t="str">
        <f>IF('Input data'!B318="","",'Input data'!B318)</f>
        <v/>
      </c>
      <c r="C312" s="4" t="str">
        <f>IF('Input data'!C318="","",'Input data'!C318)</f>
        <v/>
      </c>
      <c r="D312" s="4" t="str">
        <f>IF('Input data'!D318="","",'Input data'!D318)</f>
        <v/>
      </c>
      <c r="E312" s="4" t="str">
        <f>IF('Input data'!E318="","",'Input data'!E318)</f>
        <v/>
      </c>
      <c r="F312" s="4" t="str">
        <f>IF('Input data'!F318="","",'Input data'!F318)</f>
        <v/>
      </c>
      <c r="G312" s="20" t="str">
        <f>IF('Input data'!G318=0,"",'Input data'!G318)</f>
        <v/>
      </c>
      <c r="H312" s="9" t="str">
        <f>IF('Input data'!H318="","",'Input data'!H318)</f>
        <v/>
      </c>
      <c r="I312" s="6" t="str">
        <f>IF('Used data'!I312="No","",IF('Used data'!L312&lt;10,1.1-'Used data'!L312*0.01,IF('Used data'!L312&lt;120,POWER(1.003,'Used data'!L312)/POWER(1.003,10),1.4)))</f>
        <v/>
      </c>
      <c r="J312" s="6" t="str">
        <f>IF('Used data'!I312="No","",IF('Used data'!M312&gt;9,1.41,IF('Used data'!M312&lt;2,0.96+'Used data'!M312*0.02,POWER(1.05,'Used data'!M312)/POWER(1.05,2))))</f>
        <v/>
      </c>
      <c r="K312" s="6" t="str">
        <f>IF('Used data'!I312="No","",IF('Used data'!M312&gt;9,1.15,IF('Used data'!M312&lt;2,0.98+'Used data'!M312*0.01,POWER(1.02,'Used data'!M312)/POWER(1.02,2))))</f>
        <v/>
      </c>
      <c r="L312" s="6" t="str">
        <f>IF('Used data'!I312="No","",IF('Used data'!N312="Partly",0.9,IF('Used data'!N312="Yes",0.75,1)))</f>
        <v/>
      </c>
      <c r="M312" s="6" t="str">
        <f>IF('Used data'!I312="No","",IF('Used data'!N312="Partly",0.97,IF('Used data'!N312="Yes",0.95,1)))</f>
        <v/>
      </c>
      <c r="N312" s="6" t="str">
        <f>IF('Used data'!I312="No","",IF('Used data'!O312&gt;4.25,1.06,IF('Used data'!O312&lt;3.75,1.84-'Used data'!O312*0.24,0.04+'Used data'!O312*0.24)))</f>
        <v/>
      </c>
      <c r="O312" s="6" t="str">
        <f>IF('Used data'!I312="No","",IF('Used data'!P312&gt;1.99,0.81,IF('Used data'!P312&lt;0.2,1.12,1.05-'Used data'!P312*0.1)))</f>
        <v/>
      </c>
      <c r="P312" s="6" t="str">
        <f>IF('Used data'!I312="No","",IF('Used data'!Q312&gt;3,0.96,IF('Used data'!Q312&lt;2,1.12-0.06*'Used data'!Q312,1.08-0.04*'Used data'!Q312)))</f>
        <v/>
      </c>
      <c r="Q312" s="6" t="str">
        <f>IF('Used data'!I312="No","",IF('Used data'!R312="Yes",0.91,1))</f>
        <v/>
      </c>
      <c r="R312" s="6" t="str">
        <f>IF('Used data'!I312="No","",IF('Used data'!R312="Yes",0.96,1))</f>
        <v/>
      </c>
      <c r="S312" s="6" t="str">
        <f>IF('Used data'!I312="No","",IF('Used data'!R312="Yes",0.82,1))</f>
        <v/>
      </c>
      <c r="T312" s="6" t="str">
        <f>IF('Used data'!I312="No","",IF('Used data'!R312="Yes",0.9,1))</f>
        <v/>
      </c>
      <c r="U312" s="6" t="str">
        <f>IF('Used data'!I312="No","",IF('Used data'!R312="Yes",0.93,1))</f>
        <v/>
      </c>
      <c r="V312" s="6" t="str">
        <f>IF('Used data'!I312="No","",IF('Used data'!S312="Yes",0.85,1))</f>
        <v/>
      </c>
      <c r="W312" s="6" t="str">
        <f>IF('Used data'!I312="No","",IF('Used data'!T312&gt;5,1.4,1+0.08*'Used data'!T312))</f>
        <v/>
      </c>
      <c r="X312" s="6" t="str">
        <f>IF('Used data'!I312="No","",IF('Used data'!U312=80,1,POWER((80-0.0058*('Used data'!U312-80)^2+0.2781*('Used data'!U312-80)-0.2343)/80,1.6)))</f>
        <v/>
      </c>
      <c r="Y312" s="6" t="str">
        <f>IF('Used data'!I312="No","",IF('Used data'!U312=80,1,POWER((80-0.0058*('Used data'!U312-80)^2+0.2781*('Used data'!U312-80)-0.2343)/80,1.5)))</f>
        <v/>
      </c>
      <c r="Z312" s="6" t="str">
        <f>IF('Used data'!I312="No","",IF('Used data'!U312=80,1,POWER((80-0.0058*('Used data'!U312-80)^2+0.2781*('Used data'!U312-80)-0.2343)/80,4.6)))</f>
        <v/>
      </c>
      <c r="AA312" s="6" t="str">
        <f>IF('Used data'!I312="No","",IF('Used data'!U312=80,1,POWER((80-0.0058*('Used data'!U312-80)^2+0.2781*('Used data'!U312-80)-0.2343)/80,3.5)))</f>
        <v/>
      </c>
      <c r="AB312" s="6" t="str">
        <f>IF('Used data'!I312="No","",IF('Used data'!U312=80,1,POWER((80-0.0058*('Used data'!U312-80)^2+0.2781*('Used data'!U312-80)-0.2343)/80,1.4)))</f>
        <v/>
      </c>
      <c r="AC312" s="6"/>
      <c r="AD312" s="7" t="str">
        <f>IF('Used data'!I312="No","",EXP(-10.0958)*POWER(H312,0.8138))</f>
        <v/>
      </c>
      <c r="AE312" s="7" t="str">
        <f>IF('Used data'!I312="No","",EXP(-9.9896)*POWER(H312,0.8381))</f>
        <v/>
      </c>
      <c r="AF312" s="7" t="str">
        <f>IF('Used data'!I312="No","",EXP(-12.5826)*POWER(H312,1.148))</f>
        <v/>
      </c>
      <c r="AG312" s="7" t="str">
        <f>IF('Used data'!I312="No","",EXP(-11.3408)*POWER(H312,0.7373))</f>
        <v/>
      </c>
      <c r="AH312" s="7" t="str">
        <f>IF('Used data'!I312="No","",EXP(-10.8985)*POWER(H312,0.841))</f>
        <v/>
      </c>
      <c r="AI312" s="7" t="str">
        <f>IF('Used data'!I312="No","",EXP(-12.4273)*POWER(H312,1.0197))</f>
        <v/>
      </c>
      <c r="AJ312" s="9" t="str">
        <f>IF('Used data'!I312="No","",SUM(AD312:AE312)*740934+AG312*29492829+AH312*4654307+AI312*608667)</f>
        <v/>
      </c>
    </row>
    <row r="313" spans="1:36" x14ac:dyDescent="0.3">
      <c r="A313" s="4" t="str">
        <f>IF('Input data'!A319="","",'Input data'!A319)</f>
        <v/>
      </c>
      <c r="B313" s="4" t="str">
        <f>IF('Input data'!B319="","",'Input data'!B319)</f>
        <v/>
      </c>
      <c r="C313" s="4" t="str">
        <f>IF('Input data'!C319="","",'Input data'!C319)</f>
        <v/>
      </c>
      <c r="D313" s="4" t="str">
        <f>IF('Input data'!D319="","",'Input data'!D319)</f>
        <v/>
      </c>
      <c r="E313" s="4" t="str">
        <f>IF('Input data'!E319="","",'Input data'!E319)</f>
        <v/>
      </c>
      <c r="F313" s="4" t="str">
        <f>IF('Input data'!F319="","",'Input data'!F319)</f>
        <v/>
      </c>
      <c r="G313" s="20" t="str">
        <f>IF('Input data'!G319=0,"",'Input data'!G319)</f>
        <v/>
      </c>
      <c r="H313" s="9" t="str">
        <f>IF('Input data'!H319="","",'Input data'!H319)</f>
        <v/>
      </c>
      <c r="I313" s="6" t="str">
        <f>IF('Used data'!I313="No","",IF('Used data'!L313&lt;10,1.1-'Used data'!L313*0.01,IF('Used data'!L313&lt;120,POWER(1.003,'Used data'!L313)/POWER(1.003,10),1.4)))</f>
        <v/>
      </c>
      <c r="J313" s="6" t="str">
        <f>IF('Used data'!I313="No","",IF('Used data'!M313&gt;9,1.41,IF('Used data'!M313&lt;2,0.96+'Used data'!M313*0.02,POWER(1.05,'Used data'!M313)/POWER(1.05,2))))</f>
        <v/>
      </c>
      <c r="K313" s="6" t="str">
        <f>IF('Used data'!I313="No","",IF('Used data'!M313&gt;9,1.15,IF('Used data'!M313&lt;2,0.98+'Used data'!M313*0.01,POWER(1.02,'Used data'!M313)/POWER(1.02,2))))</f>
        <v/>
      </c>
      <c r="L313" s="6" t="str">
        <f>IF('Used data'!I313="No","",IF('Used data'!N313="Partly",0.9,IF('Used data'!N313="Yes",0.75,1)))</f>
        <v/>
      </c>
      <c r="M313" s="6" t="str">
        <f>IF('Used data'!I313="No","",IF('Used data'!N313="Partly",0.97,IF('Used data'!N313="Yes",0.95,1)))</f>
        <v/>
      </c>
      <c r="N313" s="6" t="str">
        <f>IF('Used data'!I313="No","",IF('Used data'!O313&gt;4.25,1.06,IF('Used data'!O313&lt;3.75,1.84-'Used data'!O313*0.24,0.04+'Used data'!O313*0.24)))</f>
        <v/>
      </c>
      <c r="O313" s="6" t="str">
        <f>IF('Used data'!I313="No","",IF('Used data'!P313&gt;1.99,0.81,IF('Used data'!P313&lt;0.2,1.12,1.05-'Used data'!P313*0.1)))</f>
        <v/>
      </c>
      <c r="P313" s="6" t="str">
        <f>IF('Used data'!I313="No","",IF('Used data'!Q313&gt;3,0.96,IF('Used data'!Q313&lt;2,1.12-0.06*'Used data'!Q313,1.08-0.04*'Used data'!Q313)))</f>
        <v/>
      </c>
      <c r="Q313" s="6" t="str">
        <f>IF('Used data'!I313="No","",IF('Used data'!R313="Yes",0.91,1))</f>
        <v/>
      </c>
      <c r="R313" s="6" t="str">
        <f>IF('Used data'!I313="No","",IF('Used data'!R313="Yes",0.96,1))</f>
        <v/>
      </c>
      <c r="S313" s="6" t="str">
        <f>IF('Used data'!I313="No","",IF('Used data'!R313="Yes",0.82,1))</f>
        <v/>
      </c>
      <c r="T313" s="6" t="str">
        <f>IF('Used data'!I313="No","",IF('Used data'!R313="Yes",0.9,1))</f>
        <v/>
      </c>
      <c r="U313" s="6" t="str">
        <f>IF('Used data'!I313="No","",IF('Used data'!R313="Yes",0.93,1))</f>
        <v/>
      </c>
      <c r="V313" s="6" t="str">
        <f>IF('Used data'!I313="No","",IF('Used data'!S313="Yes",0.85,1))</f>
        <v/>
      </c>
      <c r="W313" s="6" t="str">
        <f>IF('Used data'!I313="No","",IF('Used data'!T313&gt;5,1.4,1+0.08*'Used data'!T313))</f>
        <v/>
      </c>
      <c r="X313" s="6" t="str">
        <f>IF('Used data'!I313="No","",IF('Used data'!U313=80,1,POWER((80-0.0058*('Used data'!U313-80)^2+0.2781*('Used data'!U313-80)-0.2343)/80,1.6)))</f>
        <v/>
      </c>
      <c r="Y313" s="6" t="str">
        <f>IF('Used data'!I313="No","",IF('Used data'!U313=80,1,POWER((80-0.0058*('Used data'!U313-80)^2+0.2781*('Used data'!U313-80)-0.2343)/80,1.5)))</f>
        <v/>
      </c>
      <c r="Z313" s="6" t="str">
        <f>IF('Used data'!I313="No","",IF('Used data'!U313=80,1,POWER((80-0.0058*('Used data'!U313-80)^2+0.2781*('Used data'!U313-80)-0.2343)/80,4.6)))</f>
        <v/>
      </c>
      <c r="AA313" s="6" t="str">
        <f>IF('Used data'!I313="No","",IF('Used data'!U313=80,1,POWER((80-0.0058*('Used data'!U313-80)^2+0.2781*('Used data'!U313-80)-0.2343)/80,3.5)))</f>
        <v/>
      </c>
      <c r="AB313" s="6" t="str">
        <f>IF('Used data'!I313="No","",IF('Used data'!U313=80,1,POWER((80-0.0058*('Used data'!U313-80)^2+0.2781*('Used data'!U313-80)-0.2343)/80,1.4)))</f>
        <v/>
      </c>
      <c r="AC313" s="6"/>
      <c r="AD313" s="7" t="str">
        <f>IF('Used data'!I313="No","",EXP(-10.0958)*POWER(H313,0.8138))</f>
        <v/>
      </c>
      <c r="AE313" s="7" t="str">
        <f>IF('Used data'!I313="No","",EXP(-9.9896)*POWER(H313,0.8381))</f>
        <v/>
      </c>
      <c r="AF313" s="7" t="str">
        <f>IF('Used data'!I313="No","",EXP(-12.5826)*POWER(H313,1.148))</f>
        <v/>
      </c>
      <c r="AG313" s="7" t="str">
        <f>IF('Used data'!I313="No","",EXP(-11.3408)*POWER(H313,0.7373))</f>
        <v/>
      </c>
      <c r="AH313" s="7" t="str">
        <f>IF('Used data'!I313="No","",EXP(-10.8985)*POWER(H313,0.841))</f>
        <v/>
      </c>
      <c r="AI313" s="7" t="str">
        <f>IF('Used data'!I313="No","",EXP(-12.4273)*POWER(H313,1.0197))</f>
        <v/>
      </c>
      <c r="AJ313" s="9" t="str">
        <f>IF('Used data'!I313="No","",SUM(AD313:AE313)*740934+AG313*29492829+AH313*4654307+AI313*608667)</f>
        <v/>
      </c>
    </row>
    <row r="314" spans="1:36" x14ac:dyDescent="0.3">
      <c r="A314" s="4" t="str">
        <f>IF('Input data'!A320="","",'Input data'!A320)</f>
        <v/>
      </c>
      <c r="B314" s="4" t="str">
        <f>IF('Input data'!B320="","",'Input data'!B320)</f>
        <v/>
      </c>
      <c r="C314" s="4" t="str">
        <f>IF('Input data'!C320="","",'Input data'!C320)</f>
        <v/>
      </c>
      <c r="D314" s="4" t="str">
        <f>IF('Input data'!D320="","",'Input data'!D320)</f>
        <v/>
      </c>
      <c r="E314" s="4" t="str">
        <f>IF('Input data'!E320="","",'Input data'!E320)</f>
        <v/>
      </c>
      <c r="F314" s="4" t="str">
        <f>IF('Input data'!F320="","",'Input data'!F320)</f>
        <v/>
      </c>
      <c r="G314" s="20" t="str">
        <f>IF('Input data'!G320=0,"",'Input data'!G320)</f>
        <v/>
      </c>
      <c r="H314" s="9" t="str">
        <f>IF('Input data'!H320="","",'Input data'!H320)</f>
        <v/>
      </c>
      <c r="I314" s="6" t="str">
        <f>IF('Used data'!I314="No","",IF('Used data'!L314&lt;10,1.1-'Used data'!L314*0.01,IF('Used data'!L314&lt;120,POWER(1.003,'Used data'!L314)/POWER(1.003,10),1.4)))</f>
        <v/>
      </c>
      <c r="J314" s="6" t="str">
        <f>IF('Used data'!I314="No","",IF('Used data'!M314&gt;9,1.41,IF('Used data'!M314&lt;2,0.96+'Used data'!M314*0.02,POWER(1.05,'Used data'!M314)/POWER(1.05,2))))</f>
        <v/>
      </c>
      <c r="K314" s="6" t="str">
        <f>IF('Used data'!I314="No","",IF('Used data'!M314&gt;9,1.15,IF('Used data'!M314&lt;2,0.98+'Used data'!M314*0.01,POWER(1.02,'Used data'!M314)/POWER(1.02,2))))</f>
        <v/>
      </c>
      <c r="L314" s="6" t="str">
        <f>IF('Used data'!I314="No","",IF('Used data'!N314="Partly",0.9,IF('Used data'!N314="Yes",0.75,1)))</f>
        <v/>
      </c>
      <c r="M314" s="6" t="str">
        <f>IF('Used data'!I314="No","",IF('Used data'!N314="Partly",0.97,IF('Used data'!N314="Yes",0.95,1)))</f>
        <v/>
      </c>
      <c r="N314" s="6" t="str">
        <f>IF('Used data'!I314="No","",IF('Used data'!O314&gt;4.25,1.06,IF('Used data'!O314&lt;3.75,1.84-'Used data'!O314*0.24,0.04+'Used data'!O314*0.24)))</f>
        <v/>
      </c>
      <c r="O314" s="6" t="str">
        <f>IF('Used data'!I314="No","",IF('Used data'!P314&gt;1.99,0.81,IF('Used data'!P314&lt;0.2,1.12,1.05-'Used data'!P314*0.1)))</f>
        <v/>
      </c>
      <c r="P314" s="6" t="str">
        <f>IF('Used data'!I314="No","",IF('Used data'!Q314&gt;3,0.96,IF('Used data'!Q314&lt;2,1.12-0.06*'Used data'!Q314,1.08-0.04*'Used data'!Q314)))</f>
        <v/>
      </c>
      <c r="Q314" s="6" t="str">
        <f>IF('Used data'!I314="No","",IF('Used data'!R314="Yes",0.91,1))</f>
        <v/>
      </c>
      <c r="R314" s="6" t="str">
        <f>IF('Used data'!I314="No","",IF('Used data'!R314="Yes",0.96,1))</f>
        <v/>
      </c>
      <c r="S314" s="6" t="str">
        <f>IF('Used data'!I314="No","",IF('Used data'!R314="Yes",0.82,1))</f>
        <v/>
      </c>
      <c r="T314" s="6" t="str">
        <f>IF('Used data'!I314="No","",IF('Used data'!R314="Yes",0.9,1))</f>
        <v/>
      </c>
      <c r="U314" s="6" t="str">
        <f>IF('Used data'!I314="No","",IF('Used data'!R314="Yes",0.93,1))</f>
        <v/>
      </c>
      <c r="V314" s="6" t="str">
        <f>IF('Used data'!I314="No","",IF('Used data'!S314="Yes",0.85,1))</f>
        <v/>
      </c>
      <c r="W314" s="6" t="str">
        <f>IF('Used data'!I314="No","",IF('Used data'!T314&gt;5,1.4,1+0.08*'Used data'!T314))</f>
        <v/>
      </c>
      <c r="X314" s="6" t="str">
        <f>IF('Used data'!I314="No","",IF('Used data'!U314=80,1,POWER((80-0.0058*('Used data'!U314-80)^2+0.2781*('Used data'!U314-80)-0.2343)/80,1.6)))</f>
        <v/>
      </c>
      <c r="Y314" s="6" t="str">
        <f>IF('Used data'!I314="No","",IF('Used data'!U314=80,1,POWER((80-0.0058*('Used data'!U314-80)^2+0.2781*('Used data'!U314-80)-0.2343)/80,1.5)))</f>
        <v/>
      </c>
      <c r="Z314" s="6" t="str">
        <f>IF('Used data'!I314="No","",IF('Used data'!U314=80,1,POWER((80-0.0058*('Used data'!U314-80)^2+0.2781*('Used data'!U314-80)-0.2343)/80,4.6)))</f>
        <v/>
      </c>
      <c r="AA314" s="6" t="str">
        <f>IF('Used data'!I314="No","",IF('Used data'!U314=80,1,POWER((80-0.0058*('Used data'!U314-80)^2+0.2781*('Used data'!U314-80)-0.2343)/80,3.5)))</f>
        <v/>
      </c>
      <c r="AB314" s="6" t="str">
        <f>IF('Used data'!I314="No","",IF('Used data'!U314=80,1,POWER((80-0.0058*('Used data'!U314-80)^2+0.2781*('Used data'!U314-80)-0.2343)/80,1.4)))</f>
        <v/>
      </c>
      <c r="AC314" s="6"/>
      <c r="AD314" s="7" t="str">
        <f>IF('Used data'!I314="No","",EXP(-10.0958)*POWER(H314,0.8138))</f>
        <v/>
      </c>
      <c r="AE314" s="7" t="str">
        <f>IF('Used data'!I314="No","",EXP(-9.9896)*POWER(H314,0.8381))</f>
        <v/>
      </c>
      <c r="AF314" s="7" t="str">
        <f>IF('Used data'!I314="No","",EXP(-12.5826)*POWER(H314,1.148))</f>
        <v/>
      </c>
      <c r="AG314" s="7" t="str">
        <f>IF('Used data'!I314="No","",EXP(-11.3408)*POWER(H314,0.7373))</f>
        <v/>
      </c>
      <c r="AH314" s="7" t="str">
        <f>IF('Used data'!I314="No","",EXP(-10.8985)*POWER(H314,0.841))</f>
        <v/>
      </c>
      <c r="AI314" s="7" t="str">
        <f>IF('Used data'!I314="No","",EXP(-12.4273)*POWER(H314,1.0197))</f>
        <v/>
      </c>
      <c r="AJ314" s="9" t="str">
        <f>IF('Used data'!I314="No","",SUM(AD314:AE314)*740934+AG314*29492829+AH314*4654307+AI314*608667)</f>
        <v/>
      </c>
    </row>
    <row r="315" spans="1:36" x14ac:dyDescent="0.3">
      <c r="A315" s="4" t="str">
        <f>IF('Input data'!A321="","",'Input data'!A321)</f>
        <v/>
      </c>
      <c r="B315" s="4" t="str">
        <f>IF('Input data'!B321="","",'Input data'!B321)</f>
        <v/>
      </c>
      <c r="C315" s="4" t="str">
        <f>IF('Input data'!C321="","",'Input data'!C321)</f>
        <v/>
      </c>
      <c r="D315" s="4" t="str">
        <f>IF('Input data'!D321="","",'Input data'!D321)</f>
        <v/>
      </c>
      <c r="E315" s="4" t="str">
        <f>IF('Input data'!E321="","",'Input data'!E321)</f>
        <v/>
      </c>
      <c r="F315" s="4" t="str">
        <f>IF('Input data'!F321="","",'Input data'!F321)</f>
        <v/>
      </c>
      <c r="G315" s="20" t="str">
        <f>IF('Input data'!G321=0,"",'Input data'!G321)</f>
        <v/>
      </c>
      <c r="H315" s="9" t="str">
        <f>IF('Input data'!H321="","",'Input data'!H321)</f>
        <v/>
      </c>
      <c r="I315" s="6" t="str">
        <f>IF('Used data'!I315="No","",IF('Used data'!L315&lt;10,1.1-'Used data'!L315*0.01,IF('Used data'!L315&lt;120,POWER(1.003,'Used data'!L315)/POWER(1.003,10),1.4)))</f>
        <v/>
      </c>
      <c r="J315" s="6" t="str">
        <f>IF('Used data'!I315="No","",IF('Used data'!M315&gt;9,1.41,IF('Used data'!M315&lt;2,0.96+'Used data'!M315*0.02,POWER(1.05,'Used data'!M315)/POWER(1.05,2))))</f>
        <v/>
      </c>
      <c r="K315" s="6" t="str">
        <f>IF('Used data'!I315="No","",IF('Used data'!M315&gt;9,1.15,IF('Used data'!M315&lt;2,0.98+'Used data'!M315*0.01,POWER(1.02,'Used data'!M315)/POWER(1.02,2))))</f>
        <v/>
      </c>
      <c r="L315" s="6" t="str">
        <f>IF('Used data'!I315="No","",IF('Used data'!N315="Partly",0.9,IF('Used data'!N315="Yes",0.75,1)))</f>
        <v/>
      </c>
      <c r="M315" s="6" t="str">
        <f>IF('Used data'!I315="No","",IF('Used data'!N315="Partly",0.97,IF('Used data'!N315="Yes",0.95,1)))</f>
        <v/>
      </c>
      <c r="N315" s="6" t="str">
        <f>IF('Used data'!I315="No","",IF('Used data'!O315&gt;4.25,1.06,IF('Used data'!O315&lt;3.75,1.84-'Used data'!O315*0.24,0.04+'Used data'!O315*0.24)))</f>
        <v/>
      </c>
      <c r="O315" s="6" t="str">
        <f>IF('Used data'!I315="No","",IF('Used data'!P315&gt;1.99,0.81,IF('Used data'!P315&lt;0.2,1.12,1.05-'Used data'!P315*0.1)))</f>
        <v/>
      </c>
      <c r="P315" s="6" t="str">
        <f>IF('Used data'!I315="No","",IF('Used data'!Q315&gt;3,0.96,IF('Used data'!Q315&lt;2,1.12-0.06*'Used data'!Q315,1.08-0.04*'Used data'!Q315)))</f>
        <v/>
      </c>
      <c r="Q315" s="6" t="str">
        <f>IF('Used data'!I315="No","",IF('Used data'!R315="Yes",0.91,1))</f>
        <v/>
      </c>
      <c r="R315" s="6" t="str">
        <f>IF('Used data'!I315="No","",IF('Used data'!R315="Yes",0.96,1))</f>
        <v/>
      </c>
      <c r="S315" s="6" t="str">
        <f>IF('Used data'!I315="No","",IF('Used data'!R315="Yes",0.82,1))</f>
        <v/>
      </c>
      <c r="T315" s="6" t="str">
        <f>IF('Used data'!I315="No","",IF('Used data'!R315="Yes",0.9,1))</f>
        <v/>
      </c>
      <c r="U315" s="6" t="str">
        <f>IF('Used data'!I315="No","",IF('Used data'!R315="Yes",0.93,1))</f>
        <v/>
      </c>
      <c r="V315" s="6" t="str">
        <f>IF('Used data'!I315="No","",IF('Used data'!S315="Yes",0.85,1))</f>
        <v/>
      </c>
      <c r="W315" s="6" t="str">
        <f>IF('Used data'!I315="No","",IF('Used data'!T315&gt;5,1.4,1+0.08*'Used data'!T315))</f>
        <v/>
      </c>
      <c r="X315" s="6" t="str">
        <f>IF('Used data'!I315="No","",IF('Used data'!U315=80,1,POWER((80-0.0058*('Used data'!U315-80)^2+0.2781*('Used data'!U315-80)-0.2343)/80,1.6)))</f>
        <v/>
      </c>
      <c r="Y315" s="6" t="str">
        <f>IF('Used data'!I315="No","",IF('Used data'!U315=80,1,POWER((80-0.0058*('Used data'!U315-80)^2+0.2781*('Used data'!U315-80)-0.2343)/80,1.5)))</f>
        <v/>
      </c>
      <c r="Z315" s="6" t="str">
        <f>IF('Used data'!I315="No","",IF('Used data'!U315=80,1,POWER((80-0.0058*('Used data'!U315-80)^2+0.2781*('Used data'!U315-80)-0.2343)/80,4.6)))</f>
        <v/>
      </c>
      <c r="AA315" s="6" t="str">
        <f>IF('Used data'!I315="No","",IF('Used data'!U315=80,1,POWER((80-0.0058*('Used data'!U315-80)^2+0.2781*('Used data'!U315-80)-0.2343)/80,3.5)))</f>
        <v/>
      </c>
      <c r="AB315" s="6" t="str">
        <f>IF('Used data'!I315="No","",IF('Used data'!U315=80,1,POWER((80-0.0058*('Used data'!U315-80)^2+0.2781*('Used data'!U315-80)-0.2343)/80,1.4)))</f>
        <v/>
      </c>
      <c r="AC315" s="6"/>
      <c r="AD315" s="7" t="str">
        <f>IF('Used data'!I315="No","",EXP(-10.0958)*POWER(H315,0.8138))</f>
        <v/>
      </c>
      <c r="AE315" s="7" t="str">
        <f>IF('Used data'!I315="No","",EXP(-9.9896)*POWER(H315,0.8381))</f>
        <v/>
      </c>
      <c r="AF315" s="7" t="str">
        <f>IF('Used data'!I315="No","",EXP(-12.5826)*POWER(H315,1.148))</f>
        <v/>
      </c>
      <c r="AG315" s="7" t="str">
        <f>IF('Used data'!I315="No","",EXP(-11.3408)*POWER(H315,0.7373))</f>
        <v/>
      </c>
      <c r="AH315" s="7" t="str">
        <f>IF('Used data'!I315="No","",EXP(-10.8985)*POWER(H315,0.841))</f>
        <v/>
      </c>
      <c r="AI315" s="7" t="str">
        <f>IF('Used data'!I315="No","",EXP(-12.4273)*POWER(H315,1.0197))</f>
        <v/>
      </c>
      <c r="AJ315" s="9" t="str">
        <f>IF('Used data'!I315="No","",SUM(AD315:AE315)*740934+AG315*29492829+AH315*4654307+AI315*608667)</f>
        <v/>
      </c>
    </row>
    <row r="316" spans="1:36" x14ac:dyDescent="0.3">
      <c r="A316" s="4" t="str">
        <f>IF('Input data'!A322="","",'Input data'!A322)</f>
        <v/>
      </c>
      <c r="B316" s="4" t="str">
        <f>IF('Input data'!B322="","",'Input data'!B322)</f>
        <v/>
      </c>
      <c r="C316" s="4" t="str">
        <f>IF('Input data'!C322="","",'Input data'!C322)</f>
        <v/>
      </c>
      <c r="D316" s="4" t="str">
        <f>IF('Input data'!D322="","",'Input data'!D322)</f>
        <v/>
      </c>
      <c r="E316" s="4" t="str">
        <f>IF('Input data'!E322="","",'Input data'!E322)</f>
        <v/>
      </c>
      <c r="F316" s="4" t="str">
        <f>IF('Input data'!F322="","",'Input data'!F322)</f>
        <v/>
      </c>
      <c r="G316" s="20" t="str">
        <f>IF('Input data'!G322=0,"",'Input data'!G322)</f>
        <v/>
      </c>
      <c r="H316" s="9" t="str">
        <f>IF('Input data'!H322="","",'Input data'!H322)</f>
        <v/>
      </c>
      <c r="I316" s="6" t="str">
        <f>IF('Used data'!I316="No","",IF('Used data'!L316&lt;10,1.1-'Used data'!L316*0.01,IF('Used data'!L316&lt;120,POWER(1.003,'Used data'!L316)/POWER(1.003,10),1.4)))</f>
        <v/>
      </c>
      <c r="J316" s="6" t="str">
        <f>IF('Used data'!I316="No","",IF('Used data'!M316&gt;9,1.41,IF('Used data'!M316&lt;2,0.96+'Used data'!M316*0.02,POWER(1.05,'Used data'!M316)/POWER(1.05,2))))</f>
        <v/>
      </c>
      <c r="K316" s="6" t="str">
        <f>IF('Used data'!I316="No","",IF('Used data'!M316&gt;9,1.15,IF('Used data'!M316&lt;2,0.98+'Used data'!M316*0.01,POWER(1.02,'Used data'!M316)/POWER(1.02,2))))</f>
        <v/>
      </c>
      <c r="L316" s="6" t="str">
        <f>IF('Used data'!I316="No","",IF('Used data'!N316="Partly",0.9,IF('Used data'!N316="Yes",0.75,1)))</f>
        <v/>
      </c>
      <c r="M316" s="6" t="str">
        <f>IF('Used data'!I316="No","",IF('Used data'!N316="Partly",0.97,IF('Used data'!N316="Yes",0.95,1)))</f>
        <v/>
      </c>
      <c r="N316" s="6" t="str">
        <f>IF('Used data'!I316="No","",IF('Used data'!O316&gt;4.25,1.06,IF('Used data'!O316&lt;3.75,1.84-'Used data'!O316*0.24,0.04+'Used data'!O316*0.24)))</f>
        <v/>
      </c>
      <c r="O316" s="6" t="str">
        <f>IF('Used data'!I316="No","",IF('Used data'!P316&gt;1.99,0.81,IF('Used data'!P316&lt;0.2,1.12,1.05-'Used data'!P316*0.1)))</f>
        <v/>
      </c>
      <c r="P316" s="6" t="str">
        <f>IF('Used data'!I316="No","",IF('Used data'!Q316&gt;3,0.96,IF('Used data'!Q316&lt;2,1.12-0.06*'Used data'!Q316,1.08-0.04*'Used data'!Q316)))</f>
        <v/>
      </c>
      <c r="Q316" s="6" t="str">
        <f>IF('Used data'!I316="No","",IF('Used data'!R316="Yes",0.91,1))</f>
        <v/>
      </c>
      <c r="R316" s="6" t="str">
        <f>IF('Used data'!I316="No","",IF('Used data'!R316="Yes",0.96,1))</f>
        <v/>
      </c>
      <c r="S316" s="6" t="str">
        <f>IF('Used data'!I316="No","",IF('Used data'!R316="Yes",0.82,1))</f>
        <v/>
      </c>
      <c r="T316" s="6" t="str">
        <f>IF('Used data'!I316="No","",IF('Used data'!R316="Yes",0.9,1))</f>
        <v/>
      </c>
      <c r="U316" s="6" t="str">
        <f>IF('Used data'!I316="No","",IF('Used data'!R316="Yes",0.93,1))</f>
        <v/>
      </c>
      <c r="V316" s="6" t="str">
        <f>IF('Used data'!I316="No","",IF('Used data'!S316="Yes",0.85,1))</f>
        <v/>
      </c>
      <c r="W316" s="6" t="str">
        <f>IF('Used data'!I316="No","",IF('Used data'!T316&gt;5,1.4,1+0.08*'Used data'!T316))</f>
        <v/>
      </c>
      <c r="X316" s="6" t="str">
        <f>IF('Used data'!I316="No","",IF('Used data'!U316=80,1,POWER((80-0.0058*('Used data'!U316-80)^2+0.2781*('Used data'!U316-80)-0.2343)/80,1.6)))</f>
        <v/>
      </c>
      <c r="Y316" s="6" t="str">
        <f>IF('Used data'!I316="No","",IF('Used data'!U316=80,1,POWER((80-0.0058*('Used data'!U316-80)^2+0.2781*('Used data'!U316-80)-0.2343)/80,1.5)))</f>
        <v/>
      </c>
      <c r="Z316" s="6" t="str">
        <f>IF('Used data'!I316="No","",IF('Used data'!U316=80,1,POWER((80-0.0058*('Used data'!U316-80)^2+0.2781*('Used data'!U316-80)-0.2343)/80,4.6)))</f>
        <v/>
      </c>
      <c r="AA316" s="6" t="str">
        <f>IF('Used data'!I316="No","",IF('Used data'!U316=80,1,POWER((80-0.0058*('Used data'!U316-80)^2+0.2781*('Used data'!U316-80)-0.2343)/80,3.5)))</f>
        <v/>
      </c>
      <c r="AB316" s="6" t="str">
        <f>IF('Used data'!I316="No","",IF('Used data'!U316=80,1,POWER((80-0.0058*('Used data'!U316-80)^2+0.2781*('Used data'!U316-80)-0.2343)/80,1.4)))</f>
        <v/>
      </c>
      <c r="AC316" s="6"/>
      <c r="AD316" s="7" t="str">
        <f>IF('Used data'!I316="No","",EXP(-10.0958)*POWER(H316,0.8138))</f>
        <v/>
      </c>
      <c r="AE316" s="7" t="str">
        <f>IF('Used data'!I316="No","",EXP(-9.9896)*POWER(H316,0.8381))</f>
        <v/>
      </c>
      <c r="AF316" s="7" t="str">
        <f>IF('Used data'!I316="No","",EXP(-12.5826)*POWER(H316,1.148))</f>
        <v/>
      </c>
      <c r="AG316" s="7" t="str">
        <f>IF('Used data'!I316="No","",EXP(-11.3408)*POWER(H316,0.7373))</f>
        <v/>
      </c>
      <c r="AH316" s="7" t="str">
        <f>IF('Used data'!I316="No","",EXP(-10.8985)*POWER(H316,0.841))</f>
        <v/>
      </c>
      <c r="AI316" s="7" t="str">
        <f>IF('Used data'!I316="No","",EXP(-12.4273)*POWER(H316,1.0197))</f>
        <v/>
      </c>
      <c r="AJ316" s="9" t="str">
        <f>IF('Used data'!I316="No","",SUM(AD316:AE316)*740934+AG316*29492829+AH316*4654307+AI316*608667)</f>
        <v/>
      </c>
    </row>
    <row r="317" spans="1:36" x14ac:dyDescent="0.3">
      <c r="A317" s="4" t="str">
        <f>IF('Input data'!A323="","",'Input data'!A323)</f>
        <v/>
      </c>
      <c r="B317" s="4" t="str">
        <f>IF('Input data'!B323="","",'Input data'!B323)</f>
        <v/>
      </c>
      <c r="C317" s="4" t="str">
        <f>IF('Input data'!C323="","",'Input data'!C323)</f>
        <v/>
      </c>
      <c r="D317" s="4" t="str">
        <f>IF('Input data'!D323="","",'Input data'!D323)</f>
        <v/>
      </c>
      <c r="E317" s="4" t="str">
        <f>IF('Input data'!E323="","",'Input data'!E323)</f>
        <v/>
      </c>
      <c r="F317" s="4" t="str">
        <f>IF('Input data'!F323="","",'Input data'!F323)</f>
        <v/>
      </c>
      <c r="G317" s="20" t="str">
        <f>IF('Input data'!G323=0,"",'Input data'!G323)</f>
        <v/>
      </c>
      <c r="H317" s="9" t="str">
        <f>IF('Input data'!H323="","",'Input data'!H323)</f>
        <v/>
      </c>
      <c r="I317" s="6" t="str">
        <f>IF('Used data'!I317="No","",IF('Used data'!L317&lt;10,1.1-'Used data'!L317*0.01,IF('Used data'!L317&lt;120,POWER(1.003,'Used data'!L317)/POWER(1.003,10),1.4)))</f>
        <v/>
      </c>
      <c r="J317" s="6" t="str">
        <f>IF('Used data'!I317="No","",IF('Used data'!M317&gt;9,1.41,IF('Used data'!M317&lt;2,0.96+'Used data'!M317*0.02,POWER(1.05,'Used data'!M317)/POWER(1.05,2))))</f>
        <v/>
      </c>
      <c r="K317" s="6" t="str">
        <f>IF('Used data'!I317="No","",IF('Used data'!M317&gt;9,1.15,IF('Used data'!M317&lt;2,0.98+'Used data'!M317*0.01,POWER(1.02,'Used data'!M317)/POWER(1.02,2))))</f>
        <v/>
      </c>
      <c r="L317" s="6" t="str">
        <f>IF('Used data'!I317="No","",IF('Used data'!N317="Partly",0.9,IF('Used data'!N317="Yes",0.75,1)))</f>
        <v/>
      </c>
      <c r="M317" s="6" t="str">
        <f>IF('Used data'!I317="No","",IF('Used data'!N317="Partly",0.97,IF('Used data'!N317="Yes",0.95,1)))</f>
        <v/>
      </c>
      <c r="N317" s="6" t="str">
        <f>IF('Used data'!I317="No","",IF('Used data'!O317&gt;4.25,1.06,IF('Used data'!O317&lt;3.75,1.84-'Used data'!O317*0.24,0.04+'Used data'!O317*0.24)))</f>
        <v/>
      </c>
      <c r="O317" s="6" t="str">
        <f>IF('Used data'!I317="No","",IF('Used data'!P317&gt;1.99,0.81,IF('Used data'!P317&lt;0.2,1.12,1.05-'Used data'!P317*0.1)))</f>
        <v/>
      </c>
      <c r="P317" s="6" t="str">
        <f>IF('Used data'!I317="No","",IF('Used data'!Q317&gt;3,0.96,IF('Used data'!Q317&lt;2,1.12-0.06*'Used data'!Q317,1.08-0.04*'Used data'!Q317)))</f>
        <v/>
      </c>
      <c r="Q317" s="6" t="str">
        <f>IF('Used data'!I317="No","",IF('Used data'!R317="Yes",0.91,1))</f>
        <v/>
      </c>
      <c r="R317" s="6" t="str">
        <f>IF('Used data'!I317="No","",IF('Used data'!R317="Yes",0.96,1))</f>
        <v/>
      </c>
      <c r="S317" s="6" t="str">
        <f>IF('Used data'!I317="No","",IF('Used data'!R317="Yes",0.82,1))</f>
        <v/>
      </c>
      <c r="T317" s="6" t="str">
        <f>IF('Used data'!I317="No","",IF('Used data'!R317="Yes",0.9,1))</f>
        <v/>
      </c>
      <c r="U317" s="6" t="str">
        <f>IF('Used data'!I317="No","",IF('Used data'!R317="Yes",0.93,1))</f>
        <v/>
      </c>
      <c r="V317" s="6" t="str">
        <f>IF('Used data'!I317="No","",IF('Used data'!S317="Yes",0.85,1))</f>
        <v/>
      </c>
      <c r="W317" s="6" t="str">
        <f>IF('Used data'!I317="No","",IF('Used data'!T317&gt;5,1.4,1+0.08*'Used data'!T317))</f>
        <v/>
      </c>
      <c r="X317" s="6" t="str">
        <f>IF('Used data'!I317="No","",IF('Used data'!U317=80,1,POWER((80-0.0058*('Used data'!U317-80)^2+0.2781*('Used data'!U317-80)-0.2343)/80,1.6)))</f>
        <v/>
      </c>
      <c r="Y317" s="6" t="str">
        <f>IF('Used data'!I317="No","",IF('Used data'!U317=80,1,POWER((80-0.0058*('Used data'!U317-80)^2+0.2781*('Used data'!U317-80)-0.2343)/80,1.5)))</f>
        <v/>
      </c>
      <c r="Z317" s="6" t="str">
        <f>IF('Used data'!I317="No","",IF('Used data'!U317=80,1,POWER((80-0.0058*('Used data'!U317-80)^2+0.2781*('Used data'!U317-80)-0.2343)/80,4.6)))</f>
        <v/>
      </c>
      <c r="AA317" s="6" t="str">
        <f>IF('Used data'!I317="No","",IF('Used data'!U317=80,1,POWER((80-0.0058*('Used data'!U317-80)^2+0.2781*('Used data'!U317-80)-0.2343)/80,3.5)))</f>
        <v/>
      </c>
      <c r="AB317" s="6" t="str">
        <f>IF('Used data'!I317="No","",IF('Used data'!U317=80,1,POWER((80-0.0058*('Used data'!U317-80)^2+0.2781*('Used data'!U317-80)-0.2343)/80,1.4)))</f>
        <v/>
      </c>
      <c r="AC317" s="6"/>
      <c r="AD317" s="7" t="str">
        <f>IF('Used data'!I317="No","",EXP(-10.0958)*POWER(H317,0.8138))</f>
        <v/>
      </c>
      <c r="AE317" s="7" t="str">
        <f>IF('Used data'!I317="No","",EXP(-9.9896)*POWER(H317,0.8381))</f>
        <v/>
      </c>
      <c r="AF317" s="7" t="str">
        <f>IF('Used data'!I317="No","",EXP(-12.5826)*POWER(H317,1.148))</f>
        <v/>
      </c>
      <c r="AG317" s="7" t="str">
        <f>IF('Used data'!I317="No","",EXP(-11.3408)*POWER(H317,0.7373))</f>
        <v/>
      </c>
      <c r="AH317" s="7" t="str">
        <f>IF('Used data'!I317="No","",EXP(-10.8985)*POWER(H317,0.841))</f>
        <v/>
      </c>
      <c r="AI317" s="7" t="str">
        <f>IF('Used data'!I317="No","",EXP(-12.4273)*POWER(H317,1.0197))</f>
        <v/>
      </c>
      <c r="AJ317" s="9" t="str">
        <f>IF('Used data'!I317="No","",SUM(AD317:AE317)*740934+AG317*29492829+AH317*4654307+AI317*608667)</f>
        <v/>
      </c>
    </row>
    <row r="318" spans="1:36" x14ac:dyDescent="0.3">
      <c r="A318" s="4" t="str">
        <f>IF('Input data'!A324="","",'Input data'!A324)</f>
        <v/>
      </c>
      <c r="B318" s="4" t="str">
        <f>IF('Input data'!B324="","",'Input data'!B324)</f>
        <v/>
      </c>
      <c r="C318" s="4" t="str">
        <f>IF('Input data'!C324="","",'Input data'!C324)</f>
        <v/>
      </c>
      <c r="D318" s="4" t="str">
        <f>IF('Input data'!D324="","",'Input data'!D324)</f>
        <v/>
      </c>
      <c r="E318" s="4" t="str">
        <f>IF('Input data'!E324="","",'Input data'!E324)</f>
        <v/>
      </c>
      <c r="F318" s="4" t="str">
        <f>IF('Input data'!F324="","",'Input data'!F324)</f>
        <v/>
      </c>
      <c r="G318" s="20" t="str">
        <f>IF('Input data'!G324=0,"",'Input data'!G324)</f>
        <v/>
      </c>
      <c r="H318" s="9" t="str">
        <f>IF('Input data'!H324="","",'Input data'!H324)</f>
        <v/>
      </c>
      <c r="I318" s="6" t="str">
        <f>IF('Used data'!I318="No","",IF('Used data'!L318&lt;10,1.1-'Used data'!L318*0.01,IF('Used data'!L318&lt;120,POWER(1.003,'Used data'!L318)/POWER(1.003,10),1.4)))</f>
        <v/>
      </c>
      <c r="J318" s="6" t="str">
        <f>IF('Used data'!I318="No","",IF('Used data'!M318&gt;9,1.41,IF('Used data'!M318&lt;2,0.96+'Used data'!M318*0.02,POWER(1.05,'Used data'!M318)/POWER(1.05,2))))</f>
        <v/>
      </c>
      <c r="K318" s="6" t="str">
        <f>IF('Used data'!I318="No","",IF('Used data'!M318&gt;9,1.15,IF('Used data'!M318&lt;2,0.98+'Used data'!M318*0.01,POWER(1.02,'Used data'!M318)/POWER(1.02,2))))</f>
        <v/>
      </c>
      <c r="L318" s="6" t="str">
        <f>IF('Used data'!I318="No","",IF('Used data'!N318="Partly",0.9,IF('Used data'!N318="Yes",0.75,1)))</f>
        <v/>
      </c>
      <c r="M318" s="6" t="str">
        <f>IF('Used data'!I318="No","",IF('Used data'!N318="Partly",0.97,IF('Used data'!N318="Yes",0.95,1)))</f>
        <v/>
      </c>
      <c r="N318" s="6" t="str">
        <f>IF('Used data'!I318="No","",IF('Used data'!O318&gt;4.25,1.06,IF('Used data'!O318&lt;3.75,1.84-'Used data'!O318*0.24,0.04+'Used data'!O318*0.24)))</f>
        <v/>
      </c>
      <c r="O318" s="6" t="str">
        <f>IF('Used data'!I318="No","",IF('Used data'!P318&gt;1.99,0.81,IF('Used data'!P318&lt;0.2,1.12,1.05-'Used data'!P318*0.1)))</f>
        <v/>
      </c>
      <c r="P318" s="6" t="str">
        <f>IF('Used data'!I318="No","",IF('Used data'!Q318&gt;3,0.96,IF('Used data'!Q318&lt;2,1.12-0.06*'Used data'!Q318,1.08-0.04*'Used data'!Q318)))</f>
        <v/>
      </c>
      <c r="Q318" s="6" t="str">
        <f>IF('Used data'!I318="No","",IF('Used data'!R318="Yes",0.91,1))</f>
        <v/>
      </c>
      <c r="R318" s="6" t="str">
        <f>IF('Used data'!I318="No","",IF('Used data'!R318="Yes",0.96,1))</f>
        <v/>
      </c>
      <c r="S318" s="6" t="str">
        <f>IF('Used data'!I318="No","",IF('Used data'!R318="Yes",0.82,1))</f>
        <v/>
      </c>
      <c r="T318" s="6" t="str">
        <f>IF('Used data'!I318="No","",IF('Used data'!R318="Yes",0.9,1))</f>
        <v/>
      </c>
      <c r="U318" s="6" t="str">
        <f>IF('Used data'!I318="No","",IF('Used data'!R318="Yes",0.93,1))</f>
        <v/>
      </c>
      <c r="V318" s="6" t="str">
        <f>IF('Used data'!I318="No","",IF('Used data'!S318="Yes",0.85,1))</f>
        <v/>
      </c>
      <c r="W318" s="6" t="str">
        <f>IF('Used data'!I318="No","",IF('Used data'!T318&gt;5,1.4,1+0.08*'Used data'!T318))</f>
        <v/>
      </c>
      <c r="X318" s="6" t="str">
        <f>IF('Used data'!I318="No","",IF('Used data'!U318=80,1,POWER((80-0.0058*('Used data'!U318-80)^2+0.2781*('Used data'!U318-80)-0.2343)/80,1.6)))</f>
        <v/>
      </c>
      <c r="Y318" s="6" t="str">
        <f>IF('Used data'!I318="No","",IF('Used data'!U318=80,1,POWER((80-0.0058*('Used data'!U318-80)^2+0.2781*('Used data'!U318-80)-0.2343)/80,1.5)))</f>
        <v/>
      </c>
      <c r="Z318" s="6" t="str">
        <f>IF('Used data'!I318="No","",IF('Used data'!U318=80,1,POWER((80-0.0058*('Used data'!U318-80)^2+0.2781*('Used data'!U318-80)-0.2343)/80,4.6)))</f>
        <v/>
      </c>
      <c r="AA318" s="6" t="str">
        <f>IF('Used data'!I318="No","",IF('Used data'!U318=80,1,POWER((80-0.0058*('Used data'!U318-80)^2+0.2781*('Used data'!U318-80)-0.2343)/80,3.5)))</f>
        <v/>
      </c>
      <c r="AB318" s="6" t="str">
        <f>IF('Used data'!I318="No","",IF('Used data'!U318=80,1,POWER((80-0.0058*('Used data'!U318-80)^2+0.2781*('Used data'!U318-80)-0.2343)/80,1.4)))</f>
        <v/>
      </c>
      <c r="AC318" s="6"/>
      <c r="AD318" s="7" t="str">
        <f>IF('Used data'!I318="No","",EXP(-10.0958)*POWER(H318,0.8138))</f>
        <v/>
      </c>
      <c r="AE318" s="7" t="str">
        <f>IF('Used data'!I318="No","",EXP(-9.9896)*POWER(H318,0.8381))</f>
        <v/>
      </c>
      <c r="AF318" s="7" t="str">
        <f>IF('Used data'!I318="No","",EXP(-12.5826)*POWER(H318,1.148))</f>
        <v/>
      </c>
      <c r="AG318" s="7" t="str">
        <f>IF('Used data'!I318="No","",EXP(-11.3408)*POWER(H318,0.7373))</f>
        <v/>
      </c>
      <c r="AH318" s="7" t="str">
        <f>IF('Used data'!I318="No","",EXP(-10.8985)*POWER(H318,0.841))</f>
        <v/>
      </c>
      <c r="AI318" s="7" t="str">
        <f>IF('Used data'!I318="No","",EXP(-12.4273)*POWER(H318,1.0197))</f>
        <v/>
      </c>
      <c r="AJ318" s="9" t="str">
        <f>IF('Used data'!I318="No","",SUM(AD318:AE318)*740934+AG318*29492829+AH318*4654307+AI318*608667)</f>
        <v/>
      </c>
    </row>
    <row r="319" spans="1:36" x14ac:dyDescent="0.3">
      <c r="A319" s="4" t="str">
        <f>IF('Input data'!A325="","",'Input data'!A325)</f>
        <v/>
      </c>
      <c r="B319" s="4" t="str">
        <f>IF('Input data'!B325="","",'Input data'!B325)</f>
        <v/>
      </c>
      <c r="C319" s="4" t="str">
        <f>IF('Input data'!C325="","",'Input data'!C325)</f>
        <v/>
      </c>
      <c r="D319" s="4" t="str">
        <f>IF('Input data'!D325="","",'Input data'!D325)</f>
        <v/>
      </c>
      <c r="E319" s="4" t="str">
        <f>IF('Input data'!E325="","",'Input data'!E325)</f>
        <v/>
      </c>
      <c r="F319" s="4" t="str">
        <f>IF('Input data'!F325="","",'Input data'!F325)</f>
        <v/>
      </c>
      <c r="G319" s="20" t="str">
        <f>IF('Input data'!G325=0,"",'Input data'!G325)</f>
        <v/>
      </c>
      <c r="H319" s="9" t="str">
        <f>IF('Input data'!H325="","",'Input data'!H325)</f>
        <v/>
      </c>
      <c r="I319" s="6" t="str">
        <f>IF('Used data'!I319="No","",IF('Used data'!L319&lt;10,1.1-'Used data'!L319*0.01,IF('Used data'!L319&lt;120,POWER(1.003,'Used data'!L319)/POWER(1.003,10),1.4)))</f>
        <v/>
      </c>
      <c r="J319" s="6" t="str">
        <f>IF('Used data'!I319="No","",IF('Used data'!M319&gt;9,1.41,IF('Used data'!M319&lt;2,0.96+'Used data'!M319*0.02,POWER(1.05,'Used data'!M319)/POWER(1.05,2))))</f>
        <v/>
      </c>
      <c r="K319" s="6" t="str">
        <f>IF('Used data'!I319="No","",IF('Used data'!M319&gt;9,1.15,IF('Used data'!M319&lt;2,0.98+'Used data'!M319*0.01,POWER(1.02,'Used data'!M319)/POWER(1.02,2))))</f>
        <v/>
      </c>
      <c r="L319" s="6" t="str">
        <f>IF('Used data'!I319="No","",IF('Used data'!N319="Partly",0.9,IF('Used data'!N319="Yes",0.75,1)))</f>
        <v/>
      </c>
      <c r="M319" s="6" t="str">
        <f>IF('Used data'!I319="No","",IF('Used data'!N319="Partly",0.97,IF('Used data'!N319="Yes",0.95,1)))</f>
        <v/>
      </c>
      <c r="N319" s="6" t="str">
        <f>IF('Used data'!I319="No","",IF('Used data'!O319&gt;4.25,1.06,IF('Used data'!O319&lt;3.75,1.84-'Used data'!O319*0.24,0.04+'Used data'!O319*0.24)))</f>
        <v/>
      </c>
      <c r="O319" s="6" t="str">
        <f>IF('Used data'!I319="No","",IF('Used data'!P319&gt;1.99,0.81,IF('Used data'!P319&lt;0.2,1.12,1.05-'Used data'!P319*0.1)))</f>
        <v/>
      </c>
      <c r="P319" s="6" t="str">
        <f>IF('Used data'!I319="No","",IF('Used data'!Q319&gt;3,0.96,IF('Used data'!Q319&lt;2,1.12-0.06*'Used data'!Q319,1.08-0.04*'Used data'!Q319)))</f>
        <v/>
      </c>
      <c r="Q319" s="6" t="str">
        <f>IF('Used data'!I319="No","",IF('Used data'!R319="Yes",0.91,1))</f>
        <v/>
      </c>
      <c r="R319" s="6" t="str">
        <f>IF('Used data'!I319="No","",IF('Used data'!R319="Yes",0.96,1))</f>
        <v/>
      </c>
      <c r="S319" s="6" t="str">
        <f>IF('Used data'!I319="No","",IF('Used data'!R319="Yes",0.82,1))</f>
        <v/>
      </c>
      <c r="T319" s="6" t="str">
        <f>IF('Used data'!I319="No","",IF('Used data'!R319="Yes",0.9,1))</f>
        <v/>
      </c>
      <c r="U319" s="6" t="str">
        <f>IF('Used data'!I319="No","",IF('Used data'!R319="Yes",0.93,1))</f>
        <v/>
      </c>
      <c r="V319" s="6" t="str">
        <f>IF('Used data'!I319="No","",IF('Used data'!S319="Yes",0.85,1))</f>
        <v/>
      </c>
      <c r="W319" s="6" t="str">
        <f>IF('Used data'!I319="No","",IF('Used data'!T319&gt;5,1.4,1+0.08*'Used data'!T319))</f>
        <v/>
      </c>
      <c r="X319" s="6" t="str">
        <f>IF('Used data'!I319="No","",IF('Used data'!U319=80,1,POWER((80-0.0058*('Used data'!U319-80)^2+0.2781*('Used data'!U319-80)-0.2343)/80,1.6)))</f>
        <v/>
      </c>
      <c r="Y319" s="6" t="str">
        <f>IF('Used data'!I319="No","",IF('Used data'!U319=80,1,POWER((80-0.0058*('Used data'!U319-80)^2+0.2781*('Used data'!U319-80)-0.2343)/80,1.5)))</f>
        <v/>
      </c>
      <c r="Z319" s="6" t="str">
        <f>IF('Used data'!I319="No","",IF('Used data'!U319=80,1,POWER((80-0.0058*('Used data'!U319-80)^2+0.2781*('Used data'!U319-80)-0.2343)/80,4.6)))</f>
        <v/>
      </c>
      <c r="AA319" s="6" t="str">
        <f>IF('Used data'!I319="No","",IF('Used data'!U319=80,1,POWER((80-0.0058*('Used data'!U319-80)^2+0.2781*('Used data'!U319-80)-0.2343)/80,3.5)))</f>
        <v/>
      </c>
      <c r="AB319" s="6" t="str">
        <f>IF('Used data'!I319="No","",IF('Used data'!U319=80,1,POWER((80-0.0058*('Used data'!U319-80)^2+0.2781*('Used data'!U319-80)-0.2343)/80,1.4)))</f>
        <v/>
      </c>
      <c r="AC319" s="6"/>
      <c r="AD319" s="7" t="str">
        <f>IF('Used data'!I319="No","",EXP(-10.0958)*POWER(H319,0.8138))</f>
        <v/>
      </c>
      <c r="AE319" s="7" t="str">
        <f>IF('Used data'!I319="No","",EXP(-9.9896)*POWER(H319,0.8381))</f>
        <v/>
      </c>
      <c r="AF319" s="7" t="str">
        <f>IF('Used data'!I319="No","",EXP(-12.5826)*POWER(H319,1.148))</f>
        <v/>
      </c>
      <c r="AG319" s="7" t="str">
        <f>IF('Used data'!I319="No","",EXP(-11.3408)*POWER(H319,0.7373))</f>
        <v/>
      </c>
      <c r="AH319" s="7" t="str">
        <f>IF('Used data'!I319="No","",EXP(-10.8985)*POWER(H319,0.841))</f>
        <v/>
      </c>
      <c r="AI319" s="7" t="str">
        <f>IF('Used data'!I319="No","",EXP(-12.4273)*POWER(H319,1.0197))</f>
        <v/>
      </c>
      <c r="AJ319" s="9" t="str">
        <f>IF('Used data'!I319="No","",SUM(AD319:AE319)*740934+AG319*29492829+AH319*4654307+AI319*608667)</f>
        <v/>
      </c>
    </row>
    <row r="320" spans="1:36" x14ac:dyDescent="0.3">
      <c r="A320" s="4" t="str">
        <f>IF('Input data'!A326="","",'Input data'!A326)</f>
        <v/>
      </c>
      <c r="B320" s="4" t="str">
        <f>IF('Input data'!B326="","",'Input data'!B326)</f>
        <v/>
      </c>
      <c r="C320" s="4" t="str">
        <f>IF('Input data'!C326="","",'Input data'!C326)</f>
        <v/>
      </c>
      <c r="D320" s="4" t="str">
        <f>IF('Input data'!D326="","",'Input data'!D326)</f>
        <v/>
      </c>
      <c r="E320" s="4" t="str">
        <f>IF('Input data'!E326="","",'Input data'!E326)</f>
        <v/>
      </c>
      <c r="F320" s="4" t="str">
        <f>IF('Input data'!F326="","",'Input data'!F326)</f>
        <v/>
      </c>
      <c r="G320" s="20" t="str">
        <f>IF('Input data'!G326=0,"",'Input data'!G326)</f>
        <v/>
      </c>
      <c r="H320" s="9" t="str">
        <f>IF('Input data'!H326="","",'Input data'!H326)</f>
        <v/>
      </c>
      <c r="I320" s="6" t="str">
        <f>IF('Used data'!I320="No","",IF('Used data'!L320&lt;10,1.1-'Used data'!L320*0.01,IF('Used data'!L320&lt;120,POWER(1.003,'Used data'!L320)/POWER(1.003,10),1.4)))</f>
        <v/>
      </c>
      <c r="J320" s="6" t="str">
        <f>IF('Used data'!I320="No","",IF('Used data'!M320&gt;9,1.41,IF('Used data'!M320&lt;2,0.96+'Used data'!M320*0.02,POWER(1.05,'Used data'!M320)/POWER(1.05,2))))</f>
        <v/>
      </c>
      <c r="K320" s="6" t="str">
        <f>IF('Used data'!I320="No","",IF('Used data'!M320&gt;9,1.15,IF('Used data'!M320&lt;2,0.98+'Used data'!M320*0.01,POWER(1.02,'Used data'!M320)/POWER(1.02,2))))</f>
        <v/>
      </c>
      <c r="L320" s="6" t="str">
        <f>IF('Used data'!I320="No","",IF('Used data'!N320="Partly",0.9,IF('Used data'!N320="Yes",0.75,1)))</f>
        <v/>
      </c>
      <c r="M320" s="6" t="str">
        <f>IF('Used data'!I320="No","",IF('Used data'!N320="Partly",0.97,IF('Used data'!N320="Yes",0.95,1)))</f>
        <v/>
      </c>
      <c r="N320" s="6" t="str">
        <f>IF('Used data'!I320="No","",IF('Used data'!O320&gt;4.25,1.06,IF('Used data'!O320&lt;3.75,1.84-'Used data'!O320*0.24,0.04+'Used data'!O320*0.24)))</f>
        <v/>
      </c>
      <c r="O320" s="6" t="str">
        <f>IF('Used data'!I320="No","",IF('Used data'!P320&gt;1.99,0.81,IF('Used data'!P320&lt;0.2,1.12,1.05-'Used data'!P320*0.1)))</f>
        <v/>
      </c>
      <c r="P320" s="6" t="str">
        <f>IF('Used data'!I320="No","",IF('Used data'!Q320&gt;3,0.96,IF('Used data'!Q320&lt;2,1.12-0.06*'Used data'!Q320,1.08-0.04*'Used data'!Q320)))</f>
        <v/>
      </c>
      <c r="Q320" s="6" t="str">
        <f>IF('Used data'!I320="No","",IF('Used data'!R320="Yes",0.91,1))</f>
        <v/>
      </c>
      <c r="R320" s="6" t="str">
        <f>IF('Used data'!I320="No","",IF('Used data'!R320="Yes",0.96,1))</f>
        <v/>
      </c>
      <c r="S320" s="6" t="str">
        <f>IF('Used data'!I320="No","",IF('Used data'!R320="Yes",0.82,1))</f>
        <v/>
      </c>
      <c r="T320" s="6" t="str">
        <f>IF('Used data'!I320="No","",IF('Used data'!R320="Yes",0.9,1))</f>
        <v/>
      </c>
      <c r="U320" s="6" t="str">
        <f>IF('Used data'!I320="No","",IF('Used data'!R320="Yes",0.93,1))</f>
        <v/>
      </c>
      <c r="V320" s="6" t="str">
        <f>IF('Used data'!I320="No","",IF('Used data'!S320="Yes",0.85,1))</f>
        <v/>
      </c>
      <c r="W320" s="6" t="str">
        <f>IF('Used data'!I320="No","",IF('Used data'!T320&gt;5,1.4,1+0.08*'Used data'!T320))</f>
        <v/>
      </c>
      <c r="X320" s="6" t="str">
        <f>IF('Used data'!I320="No","",IF('Used data'!U320=80,1,POWER((80-0.0058*('Used data'!U320-80)^2+0.2781*('Used data'!U320-80)-0.2343)/80,1.6)))</f>
        <v/>
      </c>
      <c r="Y320" s="6" t="str">
        <f>IF('Used data'!I320="No","",IF('Used data'!U320=80,1,POWER((80-0.0058*('Used data'!U320-80)^2+0.2781*('Used data'!U320-80)-0.2343)/80,1.5)))</f>
        <v/>
      </c>
      <c r="Z320" s="6" t="str">
        <f>IF('Used data'!I320="No","",IF('Used data'!U320=80,1,POWER((80-0.0058*('Used data'!U320-80)^2+0.2781*('Used data'!U320-80)-0.2343)/80,4.6)))</f>
        <v/>
      </c>
      <c r="AA320" s="6" t="str">
        <f>IF('Used data'!I320="No","",IF('Used data'!U320=80,1,POWER((80-0.0058*('Used data'!U320-80)^2+0.2781*('Used data'!U320-80)-0.2343)/80,3.5)))</f>
        <v/>
      </c>
      <c r="AB320" s="6" t="str">
        <f>IF('Used data'!I320="No","",IF('Used data'!U320=80,1,POWER((80-0.0058*('Used data'!U320-80)^2+0.2781*('Used data'!U320-80)-0.2343)/80,1.4)))</f>
        <v/>
      </c>
      <c r="AC320" s="6"/>
      <c r="AD320" s="7" t="str">
        <f>IF('Used data'!I320="No","",EXP(-10.0958)*POWER(H320,0.8138))</f>
        <v/>
      </c>
      <c r="AE320" s="7" t="str">
        <f>IF('Used data'!I320="No","",EXP(-9.9896)*POWER(H320,0.8381))</f>
        <v/>
      </c>
      <c r="AF320" s="7" t="str">
        <f>IF('Used data'!I320="No","",EXP(-12.5826)*POWER(H320,1.148))</f>
        <v/>
      </c>
      <c r="AG320" s="7" t="str">
        <f>IF('Used data'!I320="No","",EXP(-11.3408)*POWER(H320,0.7373))</f>
        <v/>
      </c>
      <c r="AH320" s="7" t="str">
        <f>IF('Used data'!I320="No","",EXP(-10.8985)*POWER(H320,0.841))</f>
        <v/>
      </c>
      <c r="AI320" s="7" t="str">
        <f>IF('Used data'!I320="No","",EXP(-12.4273)*POWER(H320,1.0197))</f>
        <v/>
      </c>
      <c r="AJ320" s="9" t="str">
        <f>IF('Used data'!I320="No","",SUM(AD320:AE320)*740934+AG320*29492829+AH320*4654307+AI320*608667)</f>
        <v/>
      </c>
    </row>
    <row r="321" spans="1:36" x14ac:dyDescent="0.3">
      <c r="A321" s="4" t="str">
        <f>IF('Input data'!A327="","",'Input data'!A327)</f>
        <v/>
      </c>
      <c r="B321" s="4" t="str">
        <f>IF('Input data'!B327="","",'Input data'!B327)</f>
        <v/>
      </c>
      <c r="C321" s="4" t="str">
        <f>IF('Input data'!C327="","",'Input data'!C327)</f>
        <v/>
      </c>
      <c r="D321" s="4" t="str">
        <f>IF('Input data'!D327="","",'Input data'!D327)</f>
        <v/>
      </c>
      <c r="E321" s="4" t="str">
        <f>IF('Input data'!E327="","",'Input data'!E327)</f>
        <v/>
      </c>
      <c r="F321" s="4" t="str">
        <f>IF('Input data'!F327="","",'Input data'!F327)</f>
        <v/>
      </c>
      <c r="G321" s="20" t="str">
        <f>IF('Input data'!G327=0,"",'Input data'!G327)</f>
        <v/>
      </c>
      <c r="H321" s="9" t="str">
        <f>IF('Input data'!H327="","",'Input data'!H327)</f>
        <v/>
      </c>
      <c r="I321" s="6" t="str">
        <f>IF('Used data'!I321="No","",IF('Used data'!L321&lt;10,1.1-'Used data'!L321*0.01,IF('Used data'!L321&lt;120,POWER(1.003,'Used data'!L321)/POWER(1.003,10),1.4)))</f>
        <v/>
      </c>
      <c r="J321" s="6" t="str">
        <f>IF('Used data'!I321="No","",IF('Used data'!M321&gt;9,1.41,IF('Used data'!M321&lt;2,0.96+'Used data'!M321*0.02,POWER(1.05,'Used data'!M321)/POWER(1.05,2))))</f>
        <v/>
      </c>
      <c r="K321" s="6" t="str">
        <f>IF('Used data'!I321="No","",IF('Used data'!M321&gt;9,1.15,IF('Used data'!M321&lt;2,0.98+'Used data'!M321*0.01,POWER(1.02,'Used data'!M321)/POWER(1.02,2))))</f>
        <v/>
      </c>
      <c r="L321" s="6" t="str">
        <f>IF('Used data'!I321="No","",IF('Used data'!N321="Partly",0.9,IF('Used data'!N321="Yes",0.75,1)))</f>
        <v/>
      </c>
      <c r="M321" s="6" t="str">
        <f>IF('Used data'!I321="No","",IF('Used data'!N321="Partly",0.97,IF('Used data'!N321="Yes",0.95,1)))</f>
        <v/>
      </c>
      <c r="N321" s="6" t="str">
        <f>IF('Used data'!I321="No","",IF('Used data'!O321&gt;4.25,1.06,IF('Used data'!O321&lt;3.75,1.84-'Used data'!O321*0.24,0.04+'Used data'!O321*0.24)))</f>
        <v/>
      </c>
      <c r="O321" s="6" t="str">
        <f>IF('Used data'!I321="No","",IF('Used data'!P321&gt;1.99,0.81,IF('Used data'!P321&lt;0.2,1.12,1.05-'Used data'!P321*0.1)))</f>
        <v/>
      </c>
      <c r="P321" s="6" t="str">
        <f>IF('Used data'!I321="No","",IF('Used data'!Q321&gt;3,0.96,IF('Used data'!Q321&lt;2,1.12-0.06*'Used data'!Q321,1.08-0.04*'Used data'!Q321)))</f>
        <v/>
      </c>
      <c r="Q321" s="6" t="str">
        <f>IF('Used data'!I321="No","",IF('Used data'!R321="Yes",0.91,1))</f>
        <v/>
      </c>
      <c r="R321" s="6" t="str">
        <f>IF('Used data'!I321="No","",IF('Used data'!R321="Yes",0.96,1))</f>
        <v/>
      </c>
      <c r="S321" s="6" t="str">
        <f>IF('Used data'!I321="No","",IF('Used data'!R321="Yes",0.82,1))</f>
        <v/>
      </c>
      <c r="T321" s="6" t="str">
        <f>IF('Used data'!I321="No","",IF('Used data'!R321="Yes",0.9,1))</f>
        <v/>
      </c>
      <c r="U321" s="6" t="str">
        <f>IF('Used data'!I321="No","",IF('Used data'!R321="Yes",0.93,1))</f>
        <v/>
      </c>
      <c r="V321" s="6" t="str">
        <f>IF('Used data'!I321="No","",IF('Used data'!S321="Yes",0.85,1))</f>
        <v/>
      </c>
      <c r="W321" s="6" t="str">
        <f>IF('Used data'!I321="No","",IF('Used data'!T321&gt;5,1.4,1+0.08*'Used data'!T321))</f>
        <v/>
      </c>
      <c r="X321" s="6" t="str">
        <f>IF('Used data'!I321="No","",IF('Used data'!U321=80,1,POWER((80-0.0058*('Used data'!U321-80)^2+0.2781*('Used data'!U321-80)-0.2343)/80,1.6)))</f>
        <v/>
      </c>
      <c r="Y321" s="6" t="str">
        <f>IF('Used data'!I321="No","",IF('Used data'!U321=80,1,POWER((80-0.0058*('Used data'!U321-80)^2+0.2781*('Used data'!U321-80)-0.2343)/80,1.5)))</f>
        <v/>
      </c>
      <c r="Z321" s="6" t="str">
        <f>IF('Used data'!I321="No","",IF('Used data'!U321=80,1,POWER((80-0.0058*('Used data'!U321-80)^2+0.2781*('Used data'!U321-80)-0.2343)/80,4.6)))</f>
        <v/>
      </c>
      <c r="AA321" s="6" t="str">
        <f>IF('Used data'!I321="No","",IF('Used data'!U321=80,1,POWER((80-0.0058*('Used data'!U321-80)^2+0.2781*('Used data'!U321-80)-0.2343)/80,3.5)))</f>
        <v/>
      </c>
      <c r="AB321" s="6" t="str">
        <f>IF('Used data'!I321="No","",IF('Used data'!U321=80,1,POWER((80-0.0058*('Used data'!U321-80)^2+0.2781*('Used data'!U321-80)-0.2343)/80,1.4)))</f>
        <v/>
      </c>
      <c r="AC321" s="6"/>
      <c r="AD321" s="7" t="str">
        <f>IF('Used data'!I321="No","",EXP(-10.0958)*POWER(H321,0.8138))</f>
        <v/>
      </c>
      <c r="AE321" s="7" t="str">
        <f>IF('Used data'!I321="No","",EXP(-9.9896)*POWER(H321,0.8381))</f>
        <v/>
      </c>
      <c r="AF321" s="7" t="str">
        <f>IF('Used data'!I321="No","",EXP(-12.5826)*POWER(H321,1.148))</f>
        <v/>
      </c>
      <c r="AG321" s="7" t="str">
        <f>IF('Used data'!I321="No","",EXP(-11.3408)*POWER(H321,0.7373))</f>
        <v/>
      </c>
      <c r="AH321" s="7" t="str">
        <f>IF('Used data'!I321="No","",EXP(-10.8985)*POWER(H321,0.841))</f>
        <v/>
      </c>
      <c r="AI321" s="7" t="str">
        <f>IF('Used data'!I321="No","",EXP(-12.4273)*POWER(H321,1.0197))</f>
        <v/>
      </c>
      <c r="AJ321" s="9" t="str">
        <f>IF('Used data'!I321="No","",SUM(AD321:AE321)*740934+AG321*29492829+AH321*4654307+AI321*608667)</f>
        <v/>
      </c>
    </row>
    <row r="322" spans="1:36" x14ac:dyDescent="0.3">
      <c r="A322" s="4" t="str">
        <f>IF('Input data'!A328="","",'Input data'!A328)</f>
        <v/>
      </c>
      <c r="B322" s="4" t="str">
        <f>IF('Input data'!B328="","",'Input data'!B328)</f>
        <v/>
      </c>
      <c r="C322" s="4" t="str">
        <f>IF('Input data'!C328="","",'Input data'!C328)</f>
        <v/>
      </c>
      <c r="D322" s="4" t="str">
        <f>IF('Input data'!D328="","",'Input data'!D328)</f>
        <v/>
      </c>
      <c r="E322" s="4" t="str">
        <f>IF('Input data'!E328="","",'Input data'!E328)</f>
        <v/>
      </c>
      <c r="F322" s="4" t="str">
        <f>IF('Input data'!F328="","",'Input data'!F328)</f>
        <v/>
      </c>
      <c r="G322" s="20" t="str">
        <f>IF('Input data'!G328=0,"",'Input data'!G328)</f>
        <v/>
      </c>
      <c r="H322" s="9" t="str">
        <f>IF('Input data'!H328="","",'Input data'!H328)</f>
        <v/>
      </c>
      <c r="I322" s="6" t="str">
        <f>IF('Used data'!I322="No","",IF('Used data'!L322&lt;10,1.1-'Used data'!L322*0.01,IF('Used data'!L322&lt;120,POWER(1.003,'Used data'!L322)/POWER(1.003,10),1.4)))</f>
        <v/>
      </c>
      <c r="J322" s="6" t="str">
        <f>IF('Used data'!I322="No","",IF('Used data'!M322&gt;9,1.41,IF('Used data'!M322&lt;2,0.96+'Used data'!M322*0.02,POWER(1.05,'Used data'!M322)/POWER(1.05,2))))</f>
        <v/>
      </c>
      <c r="K322" s="6" t="str">
        <f>IF('Used data'!I322="No","",IF('Used data'!M322&gt;9,1.15,IF('Used data'!M322&lt;2,0.98+'Used data'!M322*0.01,POWER(1.02,'Used data'!M322)/POWER(1.02,2))))</f>
        <v/>
      </c>
      <c r="L322" s="6" t="str">
        <f>IF('Used data'!I322="No","",IF('Used data'!N322="Partly",0.9,IF('Used data'!N322="Yes",0.75,1)))</f>
        <v/>
      </c>
      <c r="M322" s="6" t="str">
        <f>IF('Used data'!I322="No","",IF('Used data'!N322="Partly",0.97,IF('Used data'!N322="Yes",0.95,1)))</f>
        <v/>
      </c>
      <c r="N322" s="6" t="str">
        <f>IF('Used data'!I322="No","",IF('Used data'!O322&gt;4.25,1.06,IF('Used data'!O322&lt;3.75,1.84-'Used data'!O322*0.24,0.04+'Used data'!O322*0.24)))</f>
        <v/>
      </c>
      <c r="O322" s="6" t="str">
        <f>IF('Used data'!I322="No","",IF('Used data'!P322&gt;1.99,0.81,IF('Used data'!P322&lt;0.2,1.12,1.05-'Used data'!P322*0.1)))</f>
        <v/>
      </c>
      <c r="P322" s="6" t="str">
        <f>IF('Used data'!I322="No","",IF('Used data'!Q322&gt;3,0.96,IF('Used data'!Q322&lt;2,1.12-0.06*'Used data'!Q322,1.08-0.04*'Used data'!Q322)))</f>
        <v/>
      </c>
      <c r="Q322" s="6" t="str">
        <f>IF('Used data'!I322="No","",IF('Used data'!R322="Yes",0.91,1))</f>
        <v/>
      </c>
      <c r="R322" s="6" t="str">
        <f>IF('Used data'!I322="No","",IF('Used data'!R322="Yes",0.96,1))</f>
        <v/>
      </c>
      <c r="S322" s="6" t="str">
        <f>IF('Used data'!I322="No","",IF('Used data'!R322="Yes",0.82,1))</f>
        <v/>
      </c>
      <c r="T322" s="6" t="str">
        <f>IF('Used data'!I322="No","",IF('Used data'!R322="Yes",0.9,1))</f>
        <v/>
      </c>
      <c r="U322" s="6" t="str">
        <f>IF('Used data'!I322="No","",IF('Used data'!R322="Yes",0.93,1))</f>
        <v/>
      </c>
      <c r="V322" s="6" t="str">
        <f>IF('Used data'!I322="No","",IF('Used data'!S322="Yes",0.85,1))</f>
        <v/>
      </c>
      <c r="W322" s="6" t="str">
        <f>IF('Used data'!I322="No","",IF('Used data'!T322&gt;5,1.4,1+0.08*'Used data'!T322))</f>
        <v/>
      </c>
      <c r="X322" s="6" t="str">
        <f>IF('Used data'!I322="No","",IF('Used data'!U322=80,1,POWER((80-0.0058*('Used data'!U322-80)^2+0.2781*('Used data'!U322-80)-0.2343)/80,1.6)))</f>
        <v/>
      </c>
      <c r="Y322" s="6" t="str">
        <f>IF('Used data'!I322="No","",IF('Used data'!U322=80,1,POWER((80-0.0058*('Used data'!U322-80)^2+0.2781*('Used data'!U322-80)-0.2343)/80,1.5)))</f>
        <v/>
      </c>
      <c r="Z322" s="6" t="str">
        <f>IF('Used data'!I322="No","",IF('Used data'!U322=80,1,POWER((80-0.0058*('Used data'!U322-80)^2+0.2781*('Used data'!U322-80)-0.2343)/80,4.6)))</f>
        <v/>
      </c>
      <c r="AA322" s="6" t="str">
        <f>IF('Used data'!I322="No","",IF('Used data'!U322=80,1,POWER((80-0.0058*('Used data'!U322-80)^2+0.2781*('Used data'!U322-80)-0.2343)/80,3.5)))</f>
        <v/>
      </c>
      <c r="AB322" s="6" t="str">
        <f>IF('Used data'!I322="No","",IF('Used data'!U322=80,1,POWER((80-0.0058*('Used data'!U322-80)^2+0.2781*('Used data'!U322-80)-0.2343)/80,1.4)))</f>
        <v/>
      </c>
      <c r="AC322" s="6"/>
      <c r="AD322" s="7" t="str">
        <f>IF('Used data'!I322="No","",EXP(-10.0958)*POWER(H322,0.8138))</f>
        <v/>
      </c>
      <c r="AE322" s="7" t="str">
        <f>IF('Used data'!I322="No","",EXP(-9.9896)*POWER(H322,0.8381))</f>
        <v/>
      </c>
      <c r="AF322" s="7" t="str">
        <f>IF('Used data'!I322="No","",EXP(-12.5826)*POWER(H322,1.148))</f>
        <v/>
      </c>
      <c r="AG322" s="7" t="str">
        <f>IF('Used data'!I322="No","",EXP(-11.3408)*POWER(H322,0.7373))</f>
        <v/>
      </c>
      <c r="AH322" s="7" t="str">
        <f>IF('Used data'!I322="No","",EXP(-10.8985)*POWER(H322,0.841))</f>
        <v/>
      </c>
      <c r="AI322" s="7" t="str">
        <f>IF('Used data'!I322="No","",EXP(-12.4273)*POWER(H322,1.0197))</f>
        <v/>
      </c>
      <c r="AJ322" s="9" t="str">
        <f>IF('Used data'!I322="No","",SUM(AD322:AE322)*740934+AG322*29492829+AH322*4654307+AI322*608667)</f>
        <v/>
      </c>
    </row>
    <row r="323" spans="1:36" x14ac:dyDescent="0.3">
      <c r="A323" s="4" t="str">
        <f>IF('Input data'!A329="","",'Input data'!A329)</f>
        <v/>
      </c>
      <c r="B323" s="4" t="str">
        <f>IF('Input data'!B329="","",'Input data'!B329)</f>
        <v/>
      </c>
      <c r="C323" s="4" t="str">
        <f>IF('Input data'!C329="","",'Input data'!C329)</f>
        <v/>
      </c>
      <c r="D323" s="4" t="str">
        <f>IF('Input data'!D329="","",'Input data'!D329)</f>
        <v/>
      </c>
      <c r="E323" s="4" t="str">
        <f>IF('Input data'!E329="","",'Input data'!E329)</f>
        <v/>
      </c>
      <c r="F323" s="4" t="str">
        <f>IF('Input data'!F329="","",'Input data'!F329)</f>
        <v/>
      </c>
      <c r="G323" s="20" t="str">
        <f>IF('Input data'!G329=0,"",'Input data'!G329)</f>
        <v/>
      </c>
      <c r="H323" s="9" t="str">
        <f>IF('Input data'!H329="","",'Input data'!H329)</f>
        <v/>
      </c>
      <c r="I323" s="6" t="str">
        <f>IF('Used data'!I323="No","",IF('Used data'!L323&lt;10,1.1-'Used data'!L323*0.01,IF('Used data'!L323&lt;120,POWER(1.003,'Used data'!L323)/POWER(1.003,10),1.4)))</f>
        <v/>
      </c>
      <c r="J323" s="6" t="str">
        <f>IF('Used data'!I323="No","",IF('Used data'!M323&gt;9,1.41,IF('Used data'!M323&lt;2,0.96+'Used data'!M323*0.02,POWER(1.05,'Used data'!M323)/POWER(1.05,2))))</f>
        <v/>
      </c>
      <c r="K323" s="6" t="str">
        <f>IF('Used data'!I323="No","",IF('Used data'!M323&gt;9,1.15,IF('Used data'!M323&lt;2,0.98+'Used data'!M323*0.01,POWER(1.02,'Used data'!M323)/POWER(1.02,2))))</f>
        <v/>
      </c>
      <c r="L323" s="6" t="str">
        <f>IF('Used data'!I323="No","",IF('Used data'!N323="Partly",0.9,IF('Used data'!N323="Yes",0.75,1)))</f>
        <v/>
      </c>
      <c r="M323" s="6" t="str">
        <f>IF('Used data'!I323="No","",IF('Used data'!N323="Partly",0.97,IF('Used data'!N323="Yes",0.95,1)))</f>
        <v/>
      </c>
      <c r="N323" s="6" t="str">
        <f>IF('Used data'!I323="No","",IF('Used data'!O323&gt;4.25,1.06,IF('Used data'!O323&lt;3.75,1.84-'Used data'!O323*0.24,0.04+'Used data'!O323*0.24)))</f>
        <v/>
      </c>
      <c r="O323" s="6" t="str">
        <f>IF('Used data'!I323="No","",IF('Used data'!P323&gt;1.99,0.81,IF('Used data'!P323&lt;0.2,1.12,1.05-'Used data'!P323*0.1)))</f>
        <v/>
      </c>
      <c r="P323" s="6" t="str">
        <f>IF('Used data'!I323="No","",IF('Used data'!Q323&gt;3,0.96,IF('Used data'!Q323&lt;2,1.12-0.06*'Used data'!Q323,1.08-0.04*'Used data'!Q323)))</f>
        <v/>
      </c>
      <c r="Q323" s="6" t="str">
        <f>IF('Used data'!I323="No","",IF('Used data'!R323="Yes",0.91,1))</f>
        <v/>
      </c>
      <c r="R323" s="6" t="str">
        <f>IF('Used data'!I323="No","",IF('Used data'!R323="Yes",0.96,1))</f>
        <v/>
      </c>
      <c r="S323" s="6" t="str">
        <f>IF('Used data'!I323="No","",IF('Used data'!R323="Yes",0.82,1))</f>
        <v/>
      </c>
      <c r="T323" s="6" t="str">
        <f>IF('Used data'!I323="No","",IF('Used data'!R323="Yes",0.9,1))</f>
        <v/>
      </c>
      <c r="U323" s="6" t="str">
        <f>IF('Used data'!I323="No","",IF('Used data'!R323="Yes",0.93,1))</f>
        <v/>
      </c>
      <c r="V323" s="6" t="str">
        <f>IF('Used data'!I323="No","",IF('Used data'!S323="Yes",0.85,1))</f>
        <v/>
      </c>
      <c r="W323" s="6" t="str">
        <f>IF('Used data'!I323="No","",IF('Used data'!T323&gt;5,1.4,1+0.08*'Used data'!T323))</f>
        <v/>
      </c>
      <c r="X323" s="6" t="str">
        <f>IF('Used data'!I323="No","",IF('Used data'!U323=80,1,POWER((80-0.0058*('Used data'!U323-80)^2+0.2781*('Used data'!U323-80)-0.2343)/80,1.6)))</f>
        <v/>
      </c>
      <c r="Y323" s="6" t="str">
        <f>IF('Used data'!I323="No","",IF('Used data'!U323=80,1,POWER((80-0.0058*('Used data'!U323-80)^2+0.2781*('Used data'!U323-80)-0.2343)/80,1.5)))</f>
        <v/>
      </c>
      <c r="Z323" s="6" t="str">
        <f>IF('Used data'!I323="No","",IF('Used data'!U323=80,1,POWER((80-0.0058*('Used data'!U323-80)^2+0.2781*('Used data'!U323-80)-0.2343)/80,4.6)))</f>
        <v/>
      </c>
      <c r="AA323" s="6" t="str">
        <f>IF('Used data'!I323="No","",IF('Used data'!U323=80,1,POWER((80-0.0058*('Used data'!U323-80)^2+0.2781*('Used data'!U323-80)-0.2343)/80,3.5)))</f>
        <v/>
      </c>
      <c r="AB323" s="6" t="str">
        <f>IF('Used data'!I323="No","",IF('Used data'!U323=80,1,POWER((80-0.0058*('Used data'!U323-80)^2+0.2781*('Used data'!U323-80)-0.2343)/80,1.4)))</f>
        <v/>
      </c>
      <c r="AC323" s="6"/>
      <c r="AD323" s="7" t="str">
        <f>IF('Used data'!I323="No","",EXP(-10.0958)*POWER(H323,0.8138))</f>
        <v/>
      </c>
      <c r="AE323" s="7" t="str">
        <f>IF('Used data'!I323="No","",EXP(-9.9896)*POWER(H323,0.8381))</f>
        <v/>
      </c>
      <c r="AF323" s="7" t="str">
        <f>IF('Used data'!I323="No","",EXP(-12.5826)*POWER(H323,1.148))</f>
        <v/>
      </c>
      <c r="AG323" s="7" t="str">
        <f>IF('Used data'!I323="No","",EXP(-11.3408)*POWER(H323,0.7373))</f>
        <v/>
      </c>
      <c r="AH323" s="7" t="str">
        <f>IF('Used data'!I323="No","",EXP(-10.8985)*POWER(H323,0.841))</f>
        <v/>
      </c>
      <c r="AI323" s="7" t="str">
        <f>IF('Used data'!I323="No","",EXP(-12.4273)*POWER(H323,1.0197))</f>
        <v/>
      </c>
      <c r="AJ323" s="9" t="str">
        <f>IF('Used data'!I323="No","",SUM(AD323:AE323)*740934+AG323*29492829+AH323*4654307+AI323*608667)</f>
        <v/>
      </c>
    </row>
    <row r="324" spans="1:36" x14ac:dyDescent="0.3">
      <c r="A324" s="4" t="str">
        <f>IF('Input data'!A330="","",'Input data'!A330)</f>
        <v/>
      </c>
      <c r="B324" s="4" t="str">
        <f>IF('Input data'!B330="","",'Input data'!B330)</f>
        <v/>
      </c>
      <c r="C324" s="4" t="str">
        <f>IF('Input data'!C330="","",'Input data'!C330)</f>
        <v/>
      </c>
      <c r="D324" s="4" t="str">
        <f>IF('Input data'!D330="","",'Input data'!D330)</f>
        <v/>
      </c>
      <c r="E324" s="4" t="str">
        <f>IF('Input data'!E330="","",'Input data'!E330)</f>
        <v/>
      </c>
      <c r="F324" s="4" t="str">
        <f>IF('Input data'!F330="","",'Input data'!F330)</f>
        <v/>
      </c>
      <c r="G324" s="20" t="str">
        <f>IF('Input data'!G330=0,"",'Input data'!G330)</f>
        <v/>
      </c>
      <c r="H324" s="9" t="str">
        <f>IF('Input data'!H330="","",'Input data'!H330)</f>
        <v/>
      </c>
      <c r="I324" s="6" t="str">
        <f>IF('Used data'!I324="No","",IF('Used data'!L324&lt;10,1.1-'Used data'!L324*0.01,IF('Used data'!L324&lt;120,POWER(1.003,'Used data'!L324)/POWER(1.003,10),1.4)))</f>
        <v/>
      </c>
      <c r="J324" s="6" t="str">
        <f>IF('Used data'!I324="No","",IF('Used data'!M324&gt;9,1.41,IF('Used data'!M324&lt;2,0.96+'Used data'!M324*0.02,POWER(1.05,'Used data'!M324)/POWER(1.05,2))))</f>
        <v/>
      </c>
      <c r="K324" s="6" t="str">
        <f>IF('Used data'!I324="No","",IF('Used data'!M324&gt;9,1.15,IF('Used data'!M324&lt;2,0.98+'Used data'!M324*0.01,POWER(1.02,'Used data'!M324)/POWER(1.02,2))))</f>
        <v/>
      </c>
      <c r="L324" s="6" t="str">
        <f>IF('Used data'!I324="No","",IF('Used data'!N324="Partly",0.9,IF('Used data'!N324="Yes",0.75,1)))</f>
        <v/>
      </c>
      <c r="M324" s="6" t="str">
        <f>IF('Used data'!I324="No","",IF('Used data'!N324="Partly",0.97,IF('Used data'!N324="Yes",0.95,1)))</f>
        <v/>
      </c>
      <c r="N324" s="6" t="str">
        <f>IF('Used data'!I324="No","",IF('Used data'!O324&gt;4.25,1.06,IF('Used data'!O324&lt;3.75,1.84-'Used data'!O324*0.24,0.04+'Used data'!O324*0.24)))</f>
        <v/>
      </c>
      <c r="O324" s="6" t="str">
        <f>IF('Used data'!I324="No","",IF('Used data'!P324&gt;1.99,0.81,IF('Used data'!P324&lt;0.2,1.12,1.05-'Used data'!P324*0.1)))</f>
        <v/>
      </c>
      <c r="P324" s="6" t="str">
        <f>IF('Used data'!I324="No","",IF('Used data'!Q324&gt;3,0.96,IF('Used data'!Q324&lt;2,1.12-0.06*'Used data'!Q324,1.08-0.04*'Used data'!Q324)))</f>
        <v/>
      </c>
      <c r="Q324" s="6" t="str">
        <f>IF('Used data'!I324="No","",IF('Used data'!R324="Yes",0.91,1))</f>
        <v/>
      </c>
      <c r="R324" s="6" t="str">
        <f>IF('Used data'!I324="No","",IF('Used data'!R324="Yes",0.96,1))</f>
        <v/>
      </c>
      <c r="S324" s="6" t="str">
        <f>IF('Used data'!I324="No","",IF('Used data'!R324="Yes",0.82,1))</f>
        <v/>
      </c>
      <c r="T324" s="6" t="str">
        <f>IF('Used data'!I324="No","",IF('Used data'!R324="Yes",0.9,1))</f>
        <v/>
      </c>
      <c r="U324" s="6" t="str">
        <f>IF('Used data'!I324="No","",IF('Used data'!R324="Yes",0.93,1))</f>
        <v/>
      </c>
      <c r="V324" s="6" t="str">
        <f>IF('Used data'!I324="No","",IF('Used data'!S324="Yes",0.85,1))</f>
        <v/>
      </c>
      <c r="W324" s="6" t="str">
        <f>IF('Used data'!I324="No","",IF('Used data'!T324&gt;5,1.4,1+0.08*'Used data'!T324))</f>
        <v/>
      </c>
      <c r="X324" s="6" t="str">
        <f>IF('Used data'!I324="No","",IF('Used data'!U324=80,1,POWER((80-0.0058*('Used data'!U324-80)^2+0.2781*('Used data'!U324-80)-0.2343)/80,1.6)))</f>
        <v/>
      </c>
      <c r="Y324" s="6" t="str">
        <f>IF('Used data'!I324="No","",IF('Used data'!U324=80,1,POWER((80-0.0058*('Used data'!U324-80)^2+0.2781*('Used data'!U324-80)-0.2343)/80,1.5)))</f>
        <v/>
      </c>
      <c r="Z324" s="6" t="str">
        <f>IF('Used data'!I324="No","",IF('Used data'!U324=80,1,POWER((80-0.0058*('Used data'!U324-80)^2+0.2781*('Used data'!U324-80)-0.2343)/80,4.6)))</f>
        <v/>
      </c>
      <c r="AA324" s="6" t="str">
        <f>IF('Used data'!I324="No","",IF('Used data'!U324=80,1,POWER((80-0.0058*('Used data'!U324-80)^2+0.2781*('Used data'!U324-80)-0.2343)/80,3.5)))</f>
        <v/>
      </c>
      <c r="AB324" s="6" t="str">
        <f>IF('Used data'!I324="No","",IF('Used data'!U324=80,1,POWER((80-0.0058*('Used data'!U324-80)^2+0.2781*('Used data'!U324-80)-0.2343)/80,1.4)))</f>
        <v/>
      </c>
      <c r="AC324" s="6"/>
      <c r="AD324" s="7" t="str">
        <f>IF('Used data'!I324="No","",EXP(-10.0958)*POWER(H324,0.8138))</f>
        <v/>
      </c>
      <c r="AE324" s="7" t="str">
        <f>IF('Used data'!I324="No","",EXP(-9.9896)*POWER(H324,0.8381))</f>
        <v/>
      </c>
      <c r="AF324" s="7" t="str">
        <f>IF('Used data'!I324="No","",EXP(-12.5826)*POWER(H324,1.148))</f>
        <v/>
      </c>
      <c r="AG324" s="7" t="str">
        <f>IF('Used data'!I324="No","",EXP(-11.3408)*POWER(H324,0.7373))</f>
        <v/>
      </c>
      <c r="AH324" s="7" t="str">
        <f>IF('Used data'!I324="No","",EXP(-10.8985)*POWER(H324,0.841))</f>
        <v/>
      </c>
      <c r="AI324" s="7" t="str">
        <f>IF('Used data'!I324="No","",EXP(-12.4273)*POWER(H324,1.0197))</f>
        <v/>
      </c>
      <c r="AJ324" s="9" t="str">
        <f>IF('Used data'!I324="No","",SUM(AD324:AE324)*740934+AG324*29492829+AH324*4654307+AI324*608667)</f>
        <v/>
      </c>
    </row>
    <row r="325" spans="1:36" x14ac:dyDescent="0.3">
      <c r="A325" s="4" t="str">
        <f>IF('Input data'!A331="","",'Input data'!A331)</f>
        <v/>
      </c>
      <c r="B325" s="4" t="str">
        <f>IF('Input data'!B331="","",'Input data'!B331)</f>
        <v/>
      </c>
      <c r="C325" s="4" t="str">
        <f>IF('Input data'!C331="","",'Input data'!C331)</f>
        <v/>
      </c>
      <c r="D325" s="4" t="str">
        <f>IF('Input data'!D331="","",'Input data'!D331)</f>
        <v/>
      </c>
      <c r="E325" s="4" t="str">
        <f>IF('Input data'!E331="","",'Input data'!E331)</f>
        <v/>
      </c>
      <c r="F325" s="4" t="str">
        <f>IF('Input data'!F331="","",'Input data'!F331)</f>
        <v/>
      </c>
      <c r="G325" s="20" t="str">
        <f>IF('Input data'!G331=0,"",'Input data'!G331)</f>
        <v/>
      </c>
      <c r="H325" s="9" t="str">
        <f>IF('Input data'!H331="","",'Input data'!H331)</f>
        <v/>
      </c>
      <c r="I325" s="6" t="str">
        <f>IF('Used data'!I325="No","",IF('Used data'!L325&lt;10,1.1-'Used data'!L325*0.01,IF('Used data'!L325&lt;120,POWER(1.003,'Used data'!L325)/POWER(1.003,10),1.4)))</f>
        <v/>
      </c>
      <c r="J325" s="6" t="str">
        <f>IF('Used data'!I325="No","",IF('Used data'!M325&gt;9,1.41,IF('Used data'!M325&lt;2,0.96+'Used data'!M325*0.02,POWER(1.05,'Used data'!M325)/POWER(1.05,2))))</f>
        <v/>
      </c>
      <c r="K325" s="6" t="str">
        <f>IF('Used data'!I325="No","",IF('Used data'!M325&gt;9,1.15,IF('Used data'!M325&lt;2,0.98+'Used data'!M325*0.01,POWER(1.02,'Used data'!M325)/POWER(1.02,2))))</f>
        <v/>
      </c>
      <c r="L325" s="6" t="str">
        <f>IF('Used data'!I325="No","",IF('Used data'!N325="Partly",0.9,IF('Used data'!N325="Yes",0.75,1)))</f>
        <v/>
      </c>
      <c r="M325" s="6" t="str">
        <f>IF('Used data'!I325="No","",IF('Used data'!N325="Partly",0.97,IF('Used data'!N325="Yes",0.95,1)))</f>
        <v/>
      </c>
      <c r="N325" s="6" t="str">
        <f>IF('Used data'!I325="No","",IF('Used data'!O325&gt;4.25,1.06,IF('Used data'!O325&lt;3.75,1.84-'Used data'!O325*0.24,0.04+'Used data'!O325*0.24)))</f>
        <v/>
      </c>
      <c r="O325" s="6" t="str">
        <f>IF('Used data'!I325="No","",IF('Used data'!P325&gt;1.99,0.81,IF('Used data'!P325&lt;0.2,1.12,1.05-'Used data'!P325*0.1)))</f>
        <v/>
      </c>
      <c r="P325" s="6" t="str">
        <f>IF('Used data'!I325="No","",IF('Used data'!Q325&gt;3,0.96,IF('Used data'!Q325&lt;2,1.12-0.06*'Used data'!Q325,1.08-0.04*'Used data'!Q325)))</f>
        <v/>
      </c>
      <c r="Q325" s="6" t="str">
        <f>IF('Used data'!I325="No","",IF('Used data'!R325="Yes",0.91,1))</f>
        <v/>
      </c>
      <c r="R325" s="6" t="str">
        <f>IF('Used data'!I325="No","",IF('Used data'!R325="Yes",0.96,1))</f>
        <v/>
      </c>
      <c r="S325" s="6" t="str">
        <f>IF('Used data'!I325="No","",IF('Used data'!R325="Yes",0.82,1))</f>
        <v/>
      </c>
      <c r="T325" s="6" t="str">
        <f>IF('Used data'!I325="No","",IF('Used data'!R325="Yes",0.9,1))</f>
        <v/>
      </c>
      <c r="U325" s="6" t="str">
        <f>IF('Used data'!I325="No","",IF('Used data'!R325="Yes",0.93,1))</f>
        <v/>
      </c>
      <c r="V325" s="6" t="str">
        <f>IF('Used data'!I325="No","",IF('Used data'!S325="Yes",0.85,1))</f>
        <v/>
      </c>
      <c r="W325" s="6" t="str">
        <f>IF('Used data'!I325="No","",IF('Used data'!T325&gt;5,1.4,1+0.08*'Used data'!T325))</f>
        <v/>
      </c>
      <c r="X325" s="6" t="str">
        <f>IF('Used data'!I325="No","",IF('Used data'!U325=80,1,POWER((80-0.0058*('Used data'!U325-80)^2+0.2781*('Used data'!U325-80)-0.2343)/80,1.6)))</f>
        <v/>
      </c>
      <c r="Y325" s="6" t="str">
        <f>IF('Used data'!I325="No","",IF('Used data'!U325=80,1,POWER((80-0.0058*('Used data'!U325-80)^2+0.2781*('Used data'!U325-80)-0.2343)/80,1.5)))</f>
        <v/>
      </c>
      <c r="Z325" s="6" t="str">
        <f>IF('Used data'!I325="No","",IF('Used data'!U325=80,1,POWER((80-0.0058*('Used data'!U325-80)^2+0.2781*('Used data'!U325-80)-0.2343)/80,4.6)))</f>
        <v/>
      </c>
      <c r="AA325" s="6" t="str">
        <f>IF('Used data'!I325="No","",IF('Used data'!U325=80,1,POWER((80-0.0058*('Used data'!U325-80)^2+0.2781*('Used data'!U325-80)-0.2343)/80,3.5)))</f>
        <v/>
      </c>
      <c r="AB325" s="6" t="str">
        <f>IF('Used data'!I325="No","",IF('Used data'!U325=80,1,POWER((80-0.0058*('Used data'!U325-80)^2+0.2781*('Used data'!U325-80)-0.2343)/80,1.4)))</f>
        <v/>
      </c>
      <c r="AC325" s="6"/>
      <c r="AD325" s="7" t="str">
        <f>IF('Used data'!I325="No","",EXP(-10.0958)*POWER(H325,0.8138))</f>
        <v/>
      </c>
      <c r="AE325" s="7" t="str">
        <f>IF('Used data'!I325="No","",EXP(-9.9896)*POWER(H325,0.8381))</f>
        <v/>
      </c>
      <c r="AF325" s="7" t="str">
        <f>IF('Used data'!I325="No","",EXP(-12.5826)*POWER(H325,1.148))</f>
        <v/>
      </c>
      <c r="AG325" s="7" t="str">
        <f>IF('Used data'!I325="No","",EXP(-11.3408)*POWER(H325,0.7373))</f>
        <v/>
      </c>
      <c r="AH325" s="7" t="str">
        <f>IF('Used data'!I325="No","",EXP(-10.8985)*POWER(H325,0.841))</f>
        <v/>
      </c>
      <c r="AI325" s="7" t="str">
        <f>IF('Used data'!I325="No","",EXP(-12.4273)*POWER(H325,1.0197))</f>
        <v/>
      </c>
      <c r="AJ325" s="9" t="str">
        <f>IF('Used data'!I325="No","",SUM(AD325:AE325)*740934+AG325*29492829+AH325*4654307+AI325*608667)</f>
        <v/>
      </c>
    </row>
    <row r="326" spans="1:36" x14ac:dyDescent="0.3">
      <c r="A326" s="4" t="str">
        <f>IF('Input data'!A332="","",'Input data'!A332)</f>
        <v/>
      </c>
      <c r="B326" s="4" t="str">
        <f>IF('Input data'!B332="","",'Input data'!B332)</f>
        <v/>
      </c>
      <c r="C326" s="4" t="str">
        <f>IF('Input data'!C332="","",'Input data'!C332)</f>
        <v/>
      </c>
      <c r="D326" s="4" t="str">
        <f>IF('Input data'!D332="","",'Input data'!D332)</f>
        <v/>
      </c>
      <c r="E326" s="4" t="str">
        <f>IF('Input data'!E332="","",'Input data'!E332)</f>
        <v/>
      </c>
      <c r="F326" s="4" t="str">
        <f>IF('Input data'!F332="","",'Input data'!F332)</f>
        <v/>
      </c>
      <c r="G326" s="20" t="str">
        <f>IF('Input data'!G332=0,"",'Input data'!G332)</f>
        <v/>
      </c>
      <c r="H326" s="9" t="str">
        <f>IF('Input data'!H332="","",'Input data'!H332)</f>
        <v/>
      </c>
      <c r="I326" s="6" t="str">
        <f>IF('Used data'!I326="No","",IF('Used data'!L326&lt;10,1.1-'Used data'!L326*0.01,IF('Used data'!L326&lt;120,POWER(1.003,'Used data'!L326)/POWER(1.003,10),1.4)))</f>
        <v/>
      </c>
      <c r="J326" s="6" t="str">
        <f>IF('Used data'!I326="No","",IF('Used data'!M326&gt;9,1.41,IF('Used data'!M326&lt;2,0.96+'Used data'!M326*0.02,POWER(1.05,'Used data'!M326)/POWER(1.05,2))))</f>
        <v/>
      </c>
      <c r="K326" s="6" t="str">
        <f>IF('Used data'!I326="No","",IF('Used data'!M326&gt;9,1.15,IF('Used data'!M326&lt;2,0.98+'Used data'!M326*0.01,POWER(1.02,'Used data'!M326)/POWER(1.02,2))))</f>
        <v/>
      </c>
      <c r="L326" s="6" t="str">
        <f>IF('Used data'!I326="No","",IF('Used data'!N326="Partly",0.9,IF('Used data'!N326="Yes",0.75,1)))</f>
        <v/>
      </c>
      <c r="M326" s="6" t="str">
        <f>IF('Used data'!I326="No","",IF('Used data'!N326="Partly",0.97,IF('Used data'!N326="Yes",0.95,1)))</f>
        <v/>
      </c>
      <c r="N326" s="6" t="str">
        <f>IF('Used data'!I326="No","",IF('Used data'!O326&gt;4.25,1.06,IF('Used data'!O326&lt;3.75,1.84-'Used data'!O326*0.24,0.04+'Used data'!O326*0.24)))</f>
        <v/>
      </c>
      <c r="O326" s="6" t="str">
        <f>IF('Used data'!I326="No","",IF('Used data'!P326&gt;1.99,0.81,IF('Used data'!P326&lt;0.2,1.12,1.05-'Used data'!P326*0.1)))</f>
        <v/>
      </c>
      <c r="P326" s="6" t="str">
        <f>IF('Used data'!I326="No","",IF('Used data'!Q326&gt;3,0.96,IF('Used data'!Q326&lt;2,1.12-0.06*'Used data'!Q326,1.08-0.04*'Used data'!Q326)))</f>
        <v/>
      </c>
      <c r="Q326" s="6" t="str">
        <f>IF('Used data'!I326="No","",IF('Used data'!R326="Yes",0.91,1))</f>
        <v/>
      </c>
      <c r="R326" s="6" t="str">
        <f>IF('Used data'!I326="No","",IF('Used data'!R326="Yes",0.96,1))</f>
        <v/>
      </c>
      <c r="S326" s="6" t="str">
        <f>IF('Used data'!I326="No","",IF('Used data'!R326="Yes",0.82,1))</f>
        <v/>
      </c>
      <c r="T326" s="6" t="str">
        <f>IF('Used data'!I326="No","",IF('Used data'!R326="Yes",0.9,1))</f>
        <v/>
      </c>
      <c r="U326" s="6" t="str">
        <f>IF('Used data'!I326="No","",IF('Used data'!R326="Yes",0.93,1))</f>
        <v/>
      </c>
      <c r="V326" s="6" t="str">
        <f>IF('Used data'!I326="No","",IF('Used data'!S326="Yes",0.85,1))</f>
        <v/>
      </c>
      <c r="W326" s="6" t="str">
        <f>IF('Used data'!I326="No","",IF('Used data'!T326&gt;5,1.4,1+0.08*'Used data'!T326))</f>
        <v/>
      </c>
      <c r="X326" s="6" t="str">
        <f>IF('Used data'!I326="No","",IF('Used data'!U326=80,1,POWER((80-0.0058*('Used data'!U326-80)^2+0.2781*('Used data'!U326-80)-0.2343)/80,1.6)))</f>
        <v/>
      </c>
      <c r="Y326" s="6" t="str">
        <f>IF('Used data'!I326="No","",IF('Used data'!U326=80,1,POWER((80-0.0058*('Used data'!U326-80)^2+0.2781*('Used data'!U326-80)-0.2343)/80,1.5)))</f>
        <v/>
      </c>
      <c r="Z326" s="6" t="str">
        <f>IF('Used data'!I326="No","",IF('Used data'!U326=80,1,POWER((80-0.0058*('Used data'!U326-80)^2+0.2781*('Used data'!U326-80)-0.2343)/80,4.6)))</f>
        <v/>
      </c>
      <c r="AA326" s="6" t="str">
        <f>IF('Used data'!I326="No","",IF('Used data'!U326=80,1,POWER((80-0.0058*('Used data'!U326-80)^2+0.2781*('Used data'!U326-80)-0.2343)/80,3.5)))</f>
        <v/>
      </c>
      <c r="AB326" s="6" t="str">
        <f>IF('Used data'!I326="No","",IF('Used data'!U326=80,1,POWER((80-0.0058*('Used data'!U326-80)^2+0.2781*('Used data'!U326-80)-0.2343)/80,1.4)))</f>
        <v/>
      </c>
      <c r="AC326" s="6"/>
      <c r="AD326" s="7" t="str">
        <f>IF('Used data'!I326="No","",EXP(-10.0958)*POWER(H326,0.8138))</f>
        <v/>
      </c>
      <c r="AE326" s="7" t="str">
        <f>IF('Used data'!I326="No","",EXP(-9.9896)*POWER(H326,0.8381))</f>
        <v/>
      </c>
      <c r="AF326" s="7" t="str">
        <f>IF('Used data'!I326="No","",EXP(-12.5826)*POWER(H326,1.148))</f>
        <v/>
      </c>
      <c r="AG326" s="7" t="str">
        <f>IF('Used data'!I326="No","",EXP(-11.3408)*POWER(H326,0.7373))</f>
        <v/>
      </c>
      <c r="AH326" s="7" t="str">
        <f>IF('Used data'!I326="No","",EXP(-10.8985)*POWER(H326,0.841))</f>
        <v/>
      </c>
      <c r="AI326" s="7" t="str">
        <f>IF('Used data'!I326="No","",EXP(-12.4273)*POWER(H326,1.0197))</f>
        <v/>
      </c>
      <c r="AJ326" s="9" t="str">
        <f>IF('Used data'!I326="No","",SUM(AD326:AE326)*740934+AG326*29492829+AH326*4654307+AI326*608667)</f>
        <v/>
      </c>
    </row>
    <row r="327" spans="1:36" x14ac:dyDescent="0.3">
      <c r="A327" s="4" t="str">
        <f>IF('Input data'!A333="","",'Input data'!A333)</f>
        <v/>
      </c>
      <c r="B327" s="4" t="str">
        <f>IF('Input data'!B333="","",'Input data'!B333)</f>
        <v/>
      </c>
      <c r="C327" s="4" t="str">
        <f>IF('Input data'!C333="","",'Input data'!C333)</f>
        <v/>
      </c>
      <c r="D327" s="4" t="str">
        <f>IF('Input data'!D333="","",'Input data'!D333)</f>
        <v/>
      </c>
      <c r="E327" s="4" t="str">
        <f>IF('Input data'!E333="","",'Input data'!E333)</f>
        <v/>
      </c>
      <c r="F327" s="4" t="str">
        <f>IF('Input data'!F333="","",'Input data'!F333)</f>
        <v/>
      </c>
      <c r="G327" s="20" t="str">
        <f>IF('Input data'!G333=0,"",'Input data'!G333)</f>
        <v/>
      </c>
      <c r="H327" s="9" t="str">
        <f>IF('Input data'!H333="","",'Input data'!H333)</f>
        <v/>
      </c>
      <c r="I327" s="6" t="str">
        <f>IF('Used data'!I327="No","",IF('Used data'!L327&lt;10,1.1-'Used data'!L327*0.01,IF('Used data'!L327&lt;120,POWER(1.003,'Used data'!L327)/POWER(1.003,10),1.4)))</f>
        <v/>
      </c>
      <c r="J327" s="6" t="str">
        <f>IF('Used data'!I327="No","",IF('Used data'!M327&gt;9,1.41,IF('Used data'!M327&lt;2,0.96+'Used data'!M327*0.02,POWER(1.05,'Used data'!M327)/POWER(1.05,2))))</f>
        <v/>
      </c>
      <c r="K327" s="6" t="str">
        <f>IF('Used data'!I327="No","",IF('Used data'!M327&gt;9,1.15,IF('Used data'!M327&lt;2,0.98+'Used data'!M327*0.01,POWER(1.02,'Used data'!M327)/POWER(1.02,2))))</f>
        <v/>
      </c>
      <c r="L327" s="6" t="str">
        <f>IF('Used data'!I327="No","",IF('Used data'!N327="Partly",0.9,IF('Used data'!N327="Yes",0.75,1)))</f>
        <v/>
      </c>
      <c r="M327" s="6" t="str">
        <f>IF('Used data'!I327="No","",IF('Used data'!N327="Partly",0.97,IF('Used data'!N327="Yes",0.95,1)))</f>
        <v/>
      </c>
      <c r="N327" s="6" t="str">
        <f>IF('Used data'!I327="No","",IF('Used data'!O327&gt;4.25,1.06,IF('Used data'!O327&lt;3.75,1.84-'Used data'!O327*0.24,0.04+'Used data'!O327*0.24)))</f>
        <v/>
      </c>
      <c r="O327" s="6" t="str">
        <f>IF('Used data'!I327="No","",IF('Used data'!P327&gt;1.99,0.81,IF('Used data'!P327&lt;0.2,1.12,1.05-'Used data'!P327*0.1)))</f>
        <v/>
      </c>
      <c r="P327" s="6" t="str">
        <f>IF('Used data'!I327="No","",IF('Used data'!Q327&gt;3,0.96,IF('Used data'!Q327&lt;2,1.12-0.06*'Used data'!Q327,1.08-0.04*'Used data'!Q327)))</f>
        <v/>
      </c>
      <c r="Q327" s="6" t="str">
        <f>IF('Used data'!I327="No","",IF('Used data'!R327="Yes",0.91,1))</f>
        <v/>
      </c>
      <c r="R327" s="6" t="str">
        <f>IF('Used data'!I327="No","",IF('Used data'!R327="Yes",0.96,1))</f>
        <v/>
      </c>
      <c r="S327" s="6" t="str">
        <f>IF('Used data'!I327="No","",IF('Used data'!R327="Yes",0.82,1))</f>
        <v/>
      </c>
      <c r="T327" s="6" t="str">
        <f>IF('Used data'!I327="No","",IF('Used data'!R327="Yes",0.9,1))</f>
        <v/>
      </c>
      <c r="U327" s="6" t="str">
        <f>IF('Used data'!I327="No","",IF('Used data'!R327="Yes",0.93,1))</f>
        <v/>
      </c>
      <c r="V327" s="6" t="str">
        <f>IF('Used data'!I327="No","",IF('Used data'!S327="Yes",0.85,1))</f>
        <v/>
      </c>
      <c r="W327" s="6" t="str">
        <f>IF('Used data'!I327="No","",IF('Used data'!T327&gt;5,1.4,1+0.08*'Used data'!T327))</f>
        <v/>
      </c>
      <c r="X327" s="6" t="str">
        <f>IF('Used data'!I327="No","",IF('Used data'!U327=80,1,POWER((80-0.0058*('Used data'!U327-80)^2+0.2781*('Used data'!U327-80)-0.2343)/80,1.6)))</f>
        <v/>
      </c>
      <c r="Y327" s="6" t="str">
        <f>IF('Used data'!I327="No","",IF('Used data'!U327=80,1,POWER((80-0.0058*('Used data'!U327-80)^2+0.2781*('Used data'!U327-80)-0.2343)/80,1.5)))</f>
        <v/>
      </c>
      <c r="Z327" s="6" t="str">
        <f>IF('Used data'!I327="No","",IF('Used data'!U327=80,1,POWER((80-0.0058*('Used data'!U327-80)^2+0.2781*('Used data'!U327-80)-0.2343)/80,4.6)))</f>
        <v/>
      </c>
      <c r="AA327" s="6" t="str">
        <f>IF('Used data'!I327="No","",IF('Used data'!U327=80,1,POWER((80-0.0058*('Used data'!U327-80)^2+0.2781*('Used data'!U327-80)-0.2343)/80,3.5)))</f>
        <v/>
      </c>
      <c r="AB327" s="6" t="str">
        <f>IF('Used data'!I327="No","",IF('Used data'!U327=80,1,POWER((80-0.0058*('Used data'!U327-80)^2+0.2781*('Used data'!U327-80)-0.2343)/80,1.4)))</f>
        <v/>
      </c>
      <c r="AC327" s="6"/>
      <c r="AD327" s="7" t="str">
        <f>IF('Used data'!I327="No","",EXP(-10.0958)*POWER(H327,0.8138))</f>
        <v/>
      </c>
      <c r="AE327" s="7" t="str">
        <f>IF('Used data'!I327="No","",EXP(-9.9896)*POWER(H327,0.8381))</f>
        <v/>
      </c>
      <c r="AF327" s="7" t="str">
        <f>IF('Used data'!I327="No","",EXP(-12.5826)*POWER(H327,1.148))</f>
        <v/>
      </c>
      <c r="AG327" s="7" t="str">
        <f>IF('Used data'!I327="No","",EXP(-11.3408)*POWER(H327,0.7373))</f>
        <v/>
      </c>
      <c r="AH327" s="7" t="str">
        <f>IF('Used data'!I327="No","",EXP(-10.8985)*POWER(H327,0.841))</f>
        <v/>
      </c>
      <c r="AI327" s="7" t="str">
        <f>IF('Used data'!I327="No","",EXP(-12.4273)*POWER(H327,1.0197))</f>
        <v/>
      </c>
      <c r="AJ327" s="9" t="str">
        <f>IF('Used data'!I327="No","",SUM(AD327:AE327)*740934+AG327*29492829+AH327*4654307+AI327*608667)</f>
        <v/>
      </c>
    </row>
    <row r="328" spans="1:36" x14ac:dyDescent="0.3">
      <c r="A328" s="4" t="str">
        <f>IF('Input data'!A334="","",'Input data'!A334)</f>
        <v/>
      </c>
      <c r="B328" s="4" t="str">
        <f>IF('Input data'!B334="","",'Input data'!B334)</f>
        <v/>
      </c>
      <c r="C328" s="4" t="str">
        <f>IF('Input data'!C334="","",'Input data'!C334)</f>
        <v/>
      </c>
      <c r="D328" s="4" t="str">
        <f>IF('Input data'!D334="","",'Input data'!D334)</f>
        <v/>
      </c>
      <c r="E328" s="4" t="str">
        <f>IF('Input data'!E334="","",'Input data'!E334)</f>
        <v/>
      </c>
      <c r="F328" s="4" t="str">
        <f>IF('Input data'!F334="","",'Input data'!F334)</f>
        <v/>
      </c>
      <c r="G328" s="20" t="str">
        <f>IF('Input data'!G334=0,"",'Input data'!G334)</f>
        <v/>
      </c>
      <c r="H328" s="9" t="str">
        <f>IF('Input data'!H334="","",'Input data'!H334)</f>
        <v/>
      </c>
      <c r="I328" s="6" t="str">
        <f>IF('Used data'!I328="No","",IF('Used data'!L328&lt;10,1.1-'Used data'!L328*0.01,IF('Used data'!L328&lt;120,POWER(1.003,'Used data'!L328)/POWER(1.003,10),1.4)))</f>
        <v/>
      </c>
      <c r="J328" s="6" t="str">
        <f>IF('Used data'!I328="No","",IF('Used data'!M328&gt;9,1.41,IF('Used data'!M328&lt;2,0.96+'Used data'!M328*0.02,POWER(1.05,'Used data'!M328)/POWER(1.05,2))))</f>
        <v/>
      </c>
      <c r="K328" s="6" t="str">
        <f>IF('Used data'!I328="No","",IF('Used data'!M328&gt;9,1.15,IF('Used data'!M328&lt;2,0.98+'Used data'!M328*0.01,POWER(1.02,'Used data'!M328)/POWER(1.02,2))))</f>
        <v/>
      </c>
      <c r="L328" s="6" t="str">
        <f>IF('Used data'!I328="No","",IF('Used data'!N328="Partly",0.9,IF('Used data'!N328="Yes",0.75,1)))</f>
        <v/>
      </c>
      <c r="M328" s="6" t="str">
        <f>IF('Used data'!I328="No","",IF('Used data'!N328="Partly",0.97,IF('Used data'!N328="Yes",0.95,1)))</f>
        <v/>
      </c>
      <c r="N328" s="6" t="str">
        <f>IF('Used data'!I328="No","",IF('Used data'!O328&gt;4.25,1.06,IF('Used data'!O328&lt;3.75,1.84-'Used data'!O328*0.24,0.04+'Used data'!O328*0.24)))</f>
        <v/>
      </c>
      <c r="O328" s="6" t="str">
        <f>IF('Used data'!I328="No","",IF('Used data'!P328&gt;1.99,0.81,IF('Used data'!P328&lt;0.2,1.12,1.05-'Used data'!P328*0.1)))</f>
        <v/>
      </c>
      <c r="P328" s="6" t="str">
        <f>IF('Used data'!I328="No","",IF('Used data'!Q328&gt;3,0.96,IF('Used data'!Q328&lt;2,1.12-0.06*'Used data'!Q328,1.08-0.04*'Used data'!Q328)))</f>
        <v/>
      </c>
      <c r="Q328" s="6" t="str">
        <f>IF('Used data'!I328="No","",IF('Used data'!R328="Yes",0.91,1))</f>
        <v/>
      </c>
      <c r="R328" s="6" t="str">
        <f>IF('Used data'!I328="No","",IF('Used data'!R328="Yes",0.96,1))</f>
        <v/>
      </c>
      <c r="S328" s="6" t="str">
        <f>IF('Used data'!I328="No","",IF('Used data'!R328="Yes",0.82,1))</f>
        <v/>
      </c>
      <c r="T328" s="6" t="str">
        <f>IF('Used data'!I328="No","",IF('Used data'!R328="Yes",0.9,1))</f>
        <v/>
      </c>
      <c r="U328" s="6" t="str">
        <f>IF('Used data'!I328="No","",IF('Used data'!R328="Yes",0.93,1))</f>
        <v/>
      </c>
      <c r="V328" s="6" t="str">
        <f>IF('Used data'!I328="No","",IF('Used data'!S328="Yes",0.85,1))</f>
        <v/>
      </c>
      <c r="W328" s="6" t="str">
        <f>IF('Used data'!I328="No","",IF('Used data'!T328&gt;5,1.4,1+0.08*'Used data'!T328))</f>
        <v/>
      </c>
      <c r="X328" s="6" t="str">
        <f>IF('Used data'!I328="No","",IF('Used data'!U328=80,1,POWER((80-0.0058*('Used data'!U328-80)^2+0.2781*('Used data'!U328-80)-0.2343)/80,1.6)))</f>
        <v/>
      </c>
      <c r="Y328" s="6" t="str">
        <f>IF('Used data'!I328="No","",IF('Used data'!U328=80,1,POWER((80-0.0058*('Used data'!U328-80)^2+0.2781*('Used data'!U328-80)-0.2343)/80,1.5)))</f>
        <v/>
      </c>
      <c r="Z328" s="6" t="str">
        <f>IF('Used data'!I328="No","",IF('Used data'!U328=80,1,POWER((80-0.0058*('Used data'!U328-80)^2+0.2781*('Used data'!U328-80)-0.2343)/80,4.6)))</f>
        <v/>
      </c>
      <c r="AA328" s="6" t="str">
        <f>IF('Used data'!I328="No","",IF('Used data'!U328=80,1,POWER((80-0.0058*('Used data'!U328-80)^2+0.2781*('Used data'!U328-80)-0.2343)/80,3.5)))</f>
        <v/>
      </c>
      <c r="AB328" s="6" t="str">
        <f>IF('Used data'!I328="No","",IF('Used data'!U328=80,1,POWER((80-0.0058*('Used data'!U328-80)^2+0.2781*('Used data'!U328-80)-0.2343)/80,1.4)))</f>
        <v/>
      </c>
      <c r="AC328" s="6"/>
      <c r="AD328" s="7" t="str">
        <f>IF('Used data'!I328="No","",EXP(-10.0958)*POWER(H328,0.8138))</f>
        <v/>
      </c>
      <c r="AE328" s="7" t="str">
        <f>IF('Used data'!I328="No","",EXP(-9.9896)*POWER(H328,0.8381))</f>
        <v/>
      </c>
      <c r="AF328" s="7" t="str">
        <f>IF('Used data'!I328="No","",EXP(-12.5826)*POWER(H328,1.148))</f>
        <v/>
      </c>
      <c r="AG328" s="7" t="str">
        <f>IF('Used data'!I328="No","",EXP(-11.3408)*POWER(H328,0.7373))</f>
        <v/>
      </c>
      <c r="AH328" s="7" t="str">
        <f>IF('Used data'!I328="No","",EXP(-10.8985)*POWER(H328,0.841))</f>
        <v/>
      </c>
      <c r="AI328" s="7" t="str">
        <f>IF('Used data'!I328="No","",EXP(-12.4273)*POWER(H328,1.0197))</f>
        <v/>
      </c>
      <c r="AJ328" s="9" t="str">
        <f>IF('Used data'!I328="No","",SUM(AD328:AE328)*740934+AG328*29492829+AH328*4654307+AI328*608667)</f>
        <v/>
      </c>
    </row>
    <row r="329" spans="1:36" x14ac:dyDescent="0.3">
      <c r="A329" s="4" t="str">
        <f>IF('Input data'!A335="","",'Input data'!A335)</f>
        <v/>
      </c>
      <c r="B329" s="4" t="str">
        <f>IF('Input data'!B335="","",'Input data'!B335)</f>
        <v/>
      </c>
      <c r="C329" s="4" t="str">
        <f>IF('Input data'!C335="","",'Input data'!C335)</f>
        <v/>
      </c>
      <c r="D329" s="4" t="str">
        <f>IF('Input data'!D335="","",'Input data'!D335)</f>
        <v/>
      </c>
      <c r="E329" s="4" t="str">
        <f>IF('Input data'!E335="","",'Input data'!E335)</f>
        <v/>
      </c>
      <c r="F329" s="4" t="str">
        <f>IF('Input data'!F335="","",'Input data'!F335)</f>
        <v/>
      </c>
      <c r="G329" s="20" t="str">
        <f>IF('Input data'!G335=0,"",'Input data'!G335)</f>
        <v/>
      </c>
      <c r="H329" s="9" t="str">
        <f>IF('Input data'!H335="","",'Input data'!H335)</f>
        <v/>
      </c>
      <c r="I329" s="6" t="str">
        <f>IF('Used data'!I329="No","",IF('Used data'!L329&lt;10,1.1-'Used data'!L329*0.01,IF('Used data'!L329&lt;120,POWER(1.003,'Used data'!L329)/POWER(1.003,10),1.4)))</f>
        <v/>
      </c>
      <c r="J329" s="6" t="str">
        <f>IF('Used data'!I329="No","",IF('Used data'!M329&gt;9,1.41,IF('Used data'!M329&lt;2,0.96+'Used data'!M329*0.02,POWER(1.05,'Used data'!M329)/POWER(1.05,2))))</f>
        <v/>
      </c>
      <c r="K329" s="6" t="str">
        <f>IF('Used data'!I329="No","",IF('Used data'!M329&gt;9,1.15,IF('Used data'!M329&lt;2,0.98+'Used data'!M329*0.01,POWER(1.02,'Used data'!M329)/POWER(1.02,2))))</f>
        <v/>
      </c>
      <c r="L329" s="6" t="str">
        <f>IF('Used data'!I329="No","",IF('Used data'!N329="Partly",0.9,IF('Used data'!N329="Yes",0.75,1)))</f>
        <v/>
      </c>
      <c r="M329" s="6" t="str">
        <f>IF('Used data'!I329="No","",IF('Used data'!N329="Partly",0.97,IF('Used data'!N329="Yes",0.95,1)))</f>
        <v/>
      </c>
      <c r="N329" s="6" t="str">
        <f>IF('Used data'!I329="No","",IF('Used data'!O329&gt;4.25,1.06,IF('Used data'!O329&lt;3.75,1.84-'Used data'!O329*0.24,0.04+'Used data'!O329*0.24)))</f>
        <v/>
      </c>
      <c r="O329" s="6" t="str">
        <f>IF('Used data'!I329="No","",IF('Used data'!P329&gt;1.99,0.81,IF('Used data'!P329&lt;0.2,1.12,1.05-'Used data'!P329*0.1)))</f>
        <v/>
      </c>
      <c r="P329" s="6" t="str">
        <f>IF('Used data'!I329="No","",IF('Used data'!Q329&gt;3,0.96,IF('Used data'!Q329&lt;2,1.12-0.06*'Used data'!Q329,1.08-0.04*'Used data'!Q329)))</f>
        <v/>
      </c>
      <c r="Q329" s="6" t="str">
        <f>IF('Used data'!I329="No","",IF('Used data'!R329="Yes",0.91,1))</f>
        <v/>
      </c>
      <c r="R329" s="6" t="str">
        <f>IF('Used data'!I329="No","",IF('Used data'!R329="Yes",0.96,1))</f>
        <v/>
      </c>
      <c r="S329" s="6" t="str">
        <f>IF('Used data'!I329="No","",IF('Used data'!R329="Yes",0.82,1))</f>
        <v/>
      </c>
      <c r="T329" s="6" t="str">
        <f>IF('Used data'!I329="No","",IF('Used data'!R329="Yes",0.9,1))</f>
        <v/>
      </c>
      <c r="U329" s="6" t="str">
        <f>IF('Used data'!I329="No","",IF('Used data'!R329="Yes",0.93,1))</f>
        <v/>
      </c>
      <c r="V329" s="6" t="str">
        <f>IF('Used data'!I329="No","",IF('Used data'!S329="Yes",0.85,1))</f>
        <v/>
      </c>
      <c r="W329" s="6" t="str">
        <f>IF('Used data'!I329="No","",IF('Used data'!T329&gt;5,1.4,1+0.08*'Used data'!T329))</f>
        <v/>
      </c>
      <c r="X329" s="6" t="str">
        <f>IF('Used data'!I329="No","",IF('Used data'!U329=80,1,POWER((80-0.0058*('Used data'!U329-80)^2+0.2781*('Used data'!U329-80)-0.2343)/80,1.6)))</f>
        <v/>
      </c>
      <c r="Y329" s="6" t="str">
        <f>IF('Used data'!I329="No","",IF('Used data'!U329=80,1,POWER((80-0.0058*('Used data'!U329-80)^2+0.2781*('Used data'!U329-80)-0.2343)/80,1.5)))</f>
        <v/>
      </c>
      <c r="Z329" s="6" t="str">
        <f>IF('Used data'!I329="No","",IF('Used data'!U329=80,1,POWER((80-0.0058*('Used data'!U329-80)^2+0.2781*('Used data'!U329-80)-0.2343)/80,4.6)))</f>
        <v/>
      </c>
      <c r="AA329" s="6" t="str">
        <f>IF('Used data'!I329="No","",IF('Used data'!U329=80,1,POWER((80-0.0058*('Used data'!U329-80)^2+0.2781*('Used data'!U329-80)-0.2343)/80,3.5)))</f>
        <v/>
      </c>
      <c r="AB329" s="6" t="str">
        <f>IF('Used data'!I329="No","",IF('Used data'!U329=80,1,POWER((80-0.0058*('Used data'!U329-80)^2+0.2781*('Used data'!U329-80)-0.2343)/80,1.4)))</f>
        <v/>
      </c>
      <c r="AC329" s="6"/>
      <c r="AD329" s="7" t="str">
        <f>IF('Used data'!I329="No","",EXP(-10.0958)*POWER(H329,0.8138))</f>
        <v/>
      </c>
      <c r="AE329" s="7" t="str">
        <f>IF('Used data'!I329="No","",EXP(-9.9896)*POWER(H329,0.8381))</f>
        <v/>
      </c>
      <c r="AF329" s="7" t="str">
        <f>IF('Used data'!I329="No","",EXP(-12.5826)*POWER(H329,1.148))</f>
        <v/>
      </c>
      <c r="AG329" s="7" t="str">
        <f>IF('Used data'!I329="No","",EXP(-11.3408)*POWER(H329,0.7373))</f>
        <v/>
      </c>
      <c r="AH329" s="7" t="str">
        <f>IF('Used data'!I329="No","",EXP(-10.8985)*POWER(H329,0.841))</f>
        <v/>
      </c>
      <c r="AI329" s="7" t="str">
        <f>IF('Used data'!I329="No","",EXP(-12.4273)*POWER(H329,1.0197))</f>
        <v/>
      </c>
      <c r="AJ329" s="9" t="str">
        <f>IF('Used data'!I329="No","",SUM(AD329:AE329)*740934+AG329*29492829+AH329*4654307+AI329*608667)</f>
        <v/>
      </c>
    </row>
    <row r="330" spans="1:36" x14ac:dyDescent="0.3">
      <c r="A330" s="4" t="str">
        <f>IF('Input data'!A336="","",'Input data'!A336)</f>
        <v/>
      </c>
      <c r="B330" s="4" t="str">
        <f>IF('Input data'!B336="","",'Input data'!B336)</f>
        <v/>
      </c>
      <c r="C330" s="4" t="str">
        <f>IF('Input data'!C336="","",'Input data'!C336)</f>
        <v/>
      </c>
      <c r="D330" s="4" t="str">
        <f>IF('Input data'!D336="","",'Input data'!D336)</f>
        <v/>
      </c>
      <c r="E330" s="4" t="str">
        <f>IF('Input data'!E336="","",'Input data'!E336)</f>
        <v/>
      </c>
      <c r="F330" s="4" t="str">
        <f>IF('Input data'!F336="","",'Input data'!F336)</f>
        <v/>
      </c>
      <c r="G330" s="20" t="str">
        <f>IF('Input data'!G336=0,"",'Input data'!G336)</f>
        <v/>
      </c>
      <c r="H330" s="9" t="str">
        <f>IF('Input data'!H336="","",'Input data'!H336)</f>
        <v/>
      </c>
      <c r="I330" s="6" t="str">
        <f>IF('Used data'!I330="No","",IF('Used data'!L330&lt;10,1.1-'Used data'!L330*0.01,IF('Used data'!L330&lt;120,POWER(1.003,'Used data'!L330)/POWER(1.003,10),1.4)))</f>
        <v/>
      </c>
      <c r="J330" s="6" t="str">
        <f>IF('Used data'!I330="No","",IF('Used data'!M330&gt;9,1.41,IF('Used data'!M330&lt;2,0.96+'Used data'!M330*0.02,POWER(1.05,'Used data'!M330)/POWER(1.05,2))))</f>
        <v/>
      </c>
      <c r="K330" s="6" t="str">
        <f>IF('Used data'!I330="No","",IF('Used data'!M330&gt;9,1.15,IF('Used data'!M330&lt;2,0.98+'Used data'!M330*0.01,POWER(1.02,'Used data'!M330)/POWER(1.02,2))))</f>
        <v/>
      </c>
      <c r="L330" s="6" t="str">
        <f>IF('Used data'!I330="No","",IF('Used data'!N330="Partly",0.9,IF('Used data'!N330="Yes",0.75,1)))</f>
        <v/>
      </c>
      <c r="M330" s="6" t="str">
        <f>IF('Used data'!I330="No","",IF('Used data'!N330="Partly",0.97,IF('Used data'!N330="Yes",0.95,1)))</f>
        <v/>
      </c>
      <c r="N330" s="6" t="str">
        <f>IF('Used data'!I330="No","",IF('Used data'!O330&gt;4.25,1.06,IF('Used data'!O330&lt;3.75,1.84-'Used data'!O330*0.24,0.04+'Used data'!O330*0.24)))</f>
        <v/>
      </c>
      <c r="O330" s="6" t="str">
        <f>IF('Used data'!I330="No","",IF('Used data'!P330&gt;1.99,0.81,IF('Used data'!P330&lt;0.2,1.12,1.05-'Used data'!P330*0.1)))</f>
        <v/>
      </c>
      <c r="P330" s="6" t="str">
        <f>IF('Used data'!I330="No","",IF('Used data'!Q330&gt;3,0.96,IF('Used data'!Q330&lt;2,1.12-0.06*'Used data'!Q330,1.08-0.04*'Used data'!Q330)))</f>
        <v/>
      </c>
      <c r="Q330" s="6" t="str">
        <f>IF('Used data'!I330="No","",IF('Used data'!R330="Yes",0.91,1))</f>
        <v/>
      </c>
      <c r="R330" s="6" t="str">
        <f>IF('Used data'!I330="No","",IF('Used data'!R330="Yes",0.96,1))</f>
        <v/>
      </c>
      <c r="S330" s="6" t="str">
        <f>IF('Used data'!I330="No","",IF('Used data'!R330="Yes",0.82,1))</f>
        <v/>
      </c>
      <c r="T330" s="6" t="str">
        <f>IF('Used data'!I330="No","",IF('Used data'!R330="Yes",0.9,1))</f>
        <v/>
      </c>
      <c r="U330" s="6" t="str">
        <f>IF('Used data'!I330="No","",IF('Used data'!R330="Yes",0.93,1))</f>
        <v/>
      </c>
      <c r="V330" s="6" t="str">
        <f>IF('Used data'!I330="No","",IF('Used data'!S330="Yes",0.85,1))</f>
        <v/>
      </c>
      <c r="W330" s="6" t="str">
        <f>IF('Used data'!I330="No","",IF('Used data'!T330&gt;5,1.4,1+0.08*'Used data'!T330))</f>
        <v/>
      </c>
      <c r="X330" s="6" t="str">
        <f>IF('Used data'!I330="No","",IF('Used data'!U330=80,1,POWER((80-0.0058*('Used data'!U330-80)^2+0.2781*('Used data'!U330-80)-0.2343)/80,1.6)))</f>
        <v/>
      </c>
      <c r="Y330" s="6" t="str">
        <f>IF('Used data'!I330="No","",IF('Used data'!U330=80,1,POWER((80-0.0058*('Used data'!U330-80)^2+0.2781*('Used data'!U330-80)-0.2343)/80,1.5)))</f>
        <v/>
      </c>
      <c r="Z330" s="6" t="str">
        <f>IF('Used data'!I330="No","",IF('Used data'!U330=80,1,POWER((80-0.0058*('Used data'!U330-80)^2+0.2781*('Used data'!U330-80)-0.2343)/80,4.6)))</f>
        <v/>
      </c>
      <c r="AA330" s="6" t="str">
        <f>IF('Used data'!I330="No","",IF('Used data'!U330=80,1,POWER((80-0.0058*('Used data'!U330-80)^2+0.2781*('Used data'!U330-80)-0.2343)/80,3.5)))</f>
        <v/>
      </c>
      <c r="AB330" s="6" t="str">
        <f>IF('Used data'!I330="No","",IF('Used data'!U330=80,1,POWER((80-0.0058*('Used data'!U330-80)^2+0.2781*('Used data'!U330-80)-0.2343)/80,1.4)))</f>
        <v/>
      </c>
      <c r="AC330" s="6"/>
      <c r="AD330" s="7" t="str">
        <f>IF('Used data'!I330="No","",EXP(-10.0958)*POWER(H330,0.8138))</f>
        <v/>
      </c>
      <c r="AE330" s="7" t="str">
        <f>IF('Used data'!I330="No","",EXP(-9.9896)*POWER(H330,0.8381))</f>
        <v/>
      </c>
      <c r="AF330" s="7" t="str">
        <f>IF('Used data'!I330="No","",EXP(-12.5826)*POWER(H330,1.148))</f>
        <v/>
      </c>
      <c r="AG330" s="7" t="str">
        <f>IF('Used data'!I330="No","",EXP(-11.3408)*POWER(H330,0.7373))</f>
        <v/>
      </c>
      <c r="AH330" s="7" t="str">
        <f>IF('Used data'!I330="No","",EXP(-10.8985)*POWER(H330,0.841))</f>
        <v/>
      </c>
      <c r="AI330" s="7" t="str">
        <f>IF('Used data'!I330="No","",EXP(-12.4273)*POWER(H330,1.0197))</f>
        <v/>
      </c>
      <c r="AJ330" s="9" t="str">
        <f>IF('Used data'!I330="No","",SUM(AD330:AE330)*740934+AG330*29492829+AH330*4654307+AI330*608667)</f>
        <v/>
      </c>
    </row>
    <row r="331" spans="1:36" x14ac:dyDescent="0.3">
      <c r="A331" s="4" t="str">
        <f>IF('Input data'!A337="","",'Input data'!A337)</f>
        <v/>
      </c>
      <c r="B331" s="4" t="str">
        <f>IF('Input data'!B337="","",'Input data'!B337)</f>
        <v/>
      </c>
      <c r="C331" s="4" t="str">
        <f>IF('Input data'!C337="","",'Input data'!C337)</f>
        <v/>
      </c>
      <c r="D331" s="4" t="str">
        <f>IF('Input data'!D337="","",'Input data'!D337)</f>
        <v/>
      </c>
      <c r="E331" s="4" t="str">
        <f>IF('Input data'!E337="","",'Input data'!E337)</f>
        <v/>
      </c>
      <c r="F331" s="4" t="str">
        <f>IF('Input data'!F337="","",'Input data'!F337)</f>
        <v/>
      </c>
      <c r="G331" s="20" t="str">
        <f>IF('Input data'!G337=0,"",'Input data'!G337)</f>
        <v/>
      </c>
      <c r="H331" s="9" t="str">
        <f>IF('Input data'!H337="","",'Input data'!H337)</f>
        <v/>
      </c>
      <c r="I331" s="6" t="str">
        <f>IF('Used data'!I331="No","",IF('Used data'!L331&lt;10,1.1-'Used data'!L331*0.01,IF('Used data'!L331&lt;120,POWER(1.003,'Used data'!L331)/POWER(1.003,10),1.4)))</f>
        <v/>
      </c>
      <c r="J331" s="6" t="str">
        <f>IF('Used data'!I331="No","",IF('Used data'!M331&gt;9,1.41,IF('Used data'!M331&lt;2,0.96+'Used data'!M331*0.02,POWER(1.05,'Used data'!M331)/POWER(1.05,2))))</f>
        <v/>
      </c>
      <c r="K331" s="6" t="str">
        <f>IF('Used data'!I331="No","",IF('Used data'!M331&gt;9,1.15,IF('Used data'!M331&lt;2,0.98+'Used data'!M331*0.01,POWER(1.02,'Used data'!M331)/POWER(1.02,2))))</f>
        <v/>
      </c>
      <c r="L331" s="6" t="str">
        <f>IF('Used data'!I331="No","",IF('Used data'!N331="Partly",0.9,IF('Used data'!N331="Yes",0.75,1)))</f>
        <v/>
      </c>
      <c r="M331" s="6" t="str">
        <f>IF('Used data'!I331="No","",IF('Used data'!N331="Partly",0.97,IF('Used data'!N331="Yes",0.95,1)))</f>
        <v/>
      </c>
      <c r="N331" s="6" t="str">
        <f>IF('Used data'!I331="No","",IF('Used data'!O331&gt;4.25,1.06,IF('Used data'!O331&lt;3.75,1.84-'Used data'!O331*0.24,0.04+'Used data'!O331*0.24)))</f>
        <v/>
      </c>
      <c r="O331" s="6" t="str">
        <f>IF('Used data'!I331="No","",IF('Used data'!P331&gt;1.99,0.81,IF('Used data'!P331&lt;0.2,1.12,1.05-'Used data'!P331*0.1)))</f>
        <v/>
      </c>
      <c r="P331" s="6" t="str">
        <f>IF('Used data'!I331="No","",IF('Used data'!Q331&gt;3,0.96,IF('Used data'!Q331&lt;2,1.12-0.06*'Used data'!Q331,1.08-0.04*'Used data'!Q331)))</f>
        <v/>
      </c>
      <c r="Q331" s="6" t="str">
        <f>IF('Used data'!I331="No","",IF('Used data'!R331="Yes",0.91,1))</f>
        <v/>
      </c>
      <c r="R331" s="6" t="str">
        <f>IF('Used data'!I331="No","",IF('Used data'!R331="Yes",0.96,1))</f>
        <v/>
      </c>
      <c r="S331" s="6" t="str">
        <f>IF('Used data'!I331="No","",IF('Used data'!R331="Yes",0.82,1))</f>
        <v/>
      </c>
      <c r="T331" s="6" t="str">
        <f>IF('Used data'!I331="No","",IF('Used data'!R331="Yes",0.9,1))</f>
        <v/>
      </c>
      <c r="U331" s="6" t="str">
        <f>IF('Used data'!I331="No","",IF('Used data'!R331="Yes",0.93,1))</f>
        <v/>
      </c>
      <c r="V331" s="6" t="str">
        <f>IF('Used data'!I331="No","",IF('Used data'!S331="Yes",0.85,1))</f>
        <v/>
      </c>
      <c r="W331" s="6" t="str">
        <f>IF('Used data'!I331="No","",IF('Used data'!T331&gt;5,1.4,1+0.08*'Used data'!T331))</f>
        <v/>
      </c>
      <c r="X331" s="6" t="str">
        <f>IF('Used data'!I331="No","",IF('Used data'!U331=80,1,POWER((80-0.0058*('Used data'!U331-80)^2+0.2781*('Used data'!U331-80)-0.2343)/80,1.6)))</f>
        <v/>
      </c>
      <c r="Y331" s="6" t="str">
        <f>IF('Used data'!I331="No","",IF('Used data'!U331=80,1,POWER((80-0.0058*('Used data'!U331-80)^2+0.2781*('Used data'!U331-80)-0.2343)/80,1.5)))</f>
        <v/>
      </c>
      <c r="Z331" s="6" t="str">
        <f>IF('Used data'!I331="No","",IF('Used data'!U331=80,1,POWER((80-0.0058*('Used data'!U331-80)^2+0.2781*('Used data'!U331-80)-0.2343)/80,4.6)))</f>
        <v/>
      </c>
      <c r="AA331" s="6" t="str">
        <f>IF('Used data'!I331="No","",IF('Used data'!U331=80,1,POWER((80-0.0058*('Used data'!U331-80)^2+0.2781*('Used data'!U331-80)-0.2343)/80,3.5)))</f>
        <v/>
      </c>
      <c r="AB331" s="6" t="str">
        <f>IF('Used data'!I331="No","",IF('Used data'!U331=80,1,POWER((80-0.0058*('Used data'!U331-80)^2+0.2781*('Used data'!U331-80)-0.2343)/80,1.4)))</f>
        <v/>
      </c>
      <c r="AC331" s="6"/>
      <c r="AD331" s="7" t="str">
        <f>IF('Used data'!I331="No","",EXP(-10.0958)*POWER(H331,0.8138))</f>
        <v/>
      </c>
      <c r="AE331" s="7" t="str">
        <f>IF('Used data'!I331="No","",EXP(-9.9896)*POWER(H331,0.8381))</f>
        <v/>
      </c>
      <c r="AF331" s="7" t="str">
        <f>IF('Used data'!I331="No","",EXP(-12.5826)*POWER(H331,1.148))</f>
        <v/>
      </c>
      <c r="AG331" s="7" t="str">
        <f>IF('Used data'!I331="No","",EXP(-11.3408)*POWER(H331,0.7373))</f>
        <v/>
      </c>
      <c r="AH331" s="7" t="str">
        <f>IF('Used data'!I331="No","",EXP(-10.8985)*POWER(H331,0.841))</f>
        <v/>
      </c>
      <c r="AI331" s="7" t="str">
        <f>IF('Used data'!I331="No","",EXP(-12.4273)*POWER(H331,1.0197))</f>
        <v/>
      </c>
      <c r="AJ331" s="9" t="str">
        <f>IF('Used data'!I331="No","",SUM(AD331:AE331)*740934+AG331*29492829+AH331*4654307+AI331*608667)</f>
        <v/>
      </c>
    </row>
    <row r="332" spans="1:36" x14ac:dyDescent="0.3">
      <c r="A332" s="4" t="str">
        <f>IF('Input data'!A338="","",'Input data'!A338)</f>
        <v/>
      </c>
      <c r="B332" s="4" t="str">
        <f>IF('Input data'!B338="","",'Input data'!B338)</f>
        <v/>
      </c>
      <c r="C332" s="4" t="str">
        <f>IF('Input data'!C338="","",'Input data'!C338)</f>
        <v/>
      </c>
      <c r="D332" s="4" t="str">
        <f>IF('Input data'!D338="","",'Input data'!D338)</f>
        <v/>
      </c>
      <c r="E332" s="4" t="str">
        <f>IF('Input data'!E338="","",'Input data'!E338)</f>
        <v/>
      </c>
      <c r="F332" s="4" t="str">
        <f>IF('Input data'!F338="","",'Input data'!F338)</f>
        <v/>
      </c>
      <c r="G332" s="20" t="str">
        <f>IF('Input data'!G338=0,"",'Input data'!G338)</f>
        <v/>
      </c>
      <c r="H332" s="9" t="str">
        <f>IF('Input data'!H338="","",'Input data'!H338)</f>
        <v/>
      </c>
      <c r="I332" s="6" t="str">
        <f>IF('Used data'!I332="No","",IF('Used data'!L332&lt;10,1.1-'Used data'!L332*0.01,IF('Used data'!L332&lt;120,POWER(1.003,'Used data'!L332)/POWER(1.003,10),1.4)))</f>
        <v/>
      </c>
      <c r="J332" s="6" t="str">
        <f>IF('Used data'!I332="No","",IF('Used data'!M332&gt;9,1.41,IF('Used data'!M332&lt;2,0.96+'Used data'!M332*0.02,POWER(1.05,'Used data'!M332)/POWER(1.05,2))))</f>
        <v/>
      </c>
      <c r="K332" s="6" t="str">
        <f>IF('Used data'!I332="No","",IF('Used data'!M332&gt;9,1.15,IF('Used data'!M332&lt;2,0.98+'Used data'!M332*0.01,POWER(1.02,'Used data'!M332)/POWER(1.02,2))))</f>
        <v/>
      </c>
      <c r="L332" s="6" t="str">
        <f>IF('Used data'!I332="No","",IF('Used data'!N332="Partly",0.9,IF('Used data'!N332="Yes",0.75,1)))</f>
        <v/>
      </c>
      <c r="M332" s="6" t="str">
        <f>IF('Used data'!I332="No","",IF('Used data'!N332="Partly",0.97,IF('Used data'!N332="Yes",0.95,1)))</f>
        <v/>
      </c>
      <c r="N332" s="6" t="str">
        <f>IF('Used data'!I332="No","",IF('Used data'!O332&gt;4.25,1.06,IF('Used data'!O332&lt;3.75,1.84-'Used data'!O332*0.24,0.04+'Used data'!O332*0.24)))</f>
        <v/>
      </c>
      <c r="O332" s="6" t="str">
        <f>IF('Used data'!I332="No","",IF('Used data'!P332&gt;1.99,0.81,IF('Used data'!P332&lt;0.2,1.12,1.05-'Used data'!P332*0.1)))</f>
        <v/>
      </c>
      <c r="P332" s="6" t="str">
        <f>IF('Used data'!I332="No","",IF('Used data'!Q332&gt;3,0.96,IF('Used data'!Q332&lt;2,1.12-0.06*'Used data'!Q332,1.08-0.04*'Used data'!Q332)))</f>
        <v/>
      </c>
      <c r="Q332" s="6" t="str">
        <f>IF('Used data'!I332="No","",IF('Used data'!R332="Yes",0.91,1))</f>
        <v/>
      </c>
      <c r="R332" s="6" t="str">
        <f>IF('Used data'!I332="No","",IF('Used data'!R332="Yes",0.96,1))</f>
        <v/>
      </c>
      <c r="S332" s="6" t="str">
        <f>IF('Used data'!I332="No","",IF('Used data'!R332="Yes",0.82,1))</f>
        <v/>
      </c>
      <c r="T332" s="6" t="str">
        <f>IF('Used data'!I332="No","",IF('Used data'!R332="Yes",0.9,1))</f>
        <v/>
      </c>
      <c r="U332" s="6" t="str">
        <f>IF('Used data'!I332="No","",IF('Used data'!R332="Yes",0.93,1))</f>
        <v/>
      </c>
      <c r="V332" s="6" t="str">
        <f>IF('Used data'!I332="No","",IF('Used data'!S332="Yes",0.85,1))</f>
        <v/>
      </c>
      <c r="W332" s="6" t="str">
        <f>IF('Used data'!I332="No","",IF('Used data'!T332&gt;5,1.4,1+0.08*'Used data'!T332))</f>
        <v/>
      </c>
      <c r="X332" s="6" t="str">
        <f>IF('Used data'!I332="No","",IF('Used data'!U332=80,1,POWER((80-0.0058*('Used data'!U332-80)^2+0.2781*('Used data'!U332-80)-0.2343)/80,1.6)))</f>
        <v/>
      </c>
      <c r="Y332" s="6" t="str">
        <f>IF('Used data'!I332="No","",IF('Used data'!U332=80,1,POWER((80-0.0058*('Used data'!U332-80)^2+0.2781*('Used data'!U332-80)-0.2343)/80,1.5)))</f>
        <v/>
      </c>
      <c r="Z332" s="6" t="str">
        <f>IF('Used data'!I332="No","",IF('Used data'!U332=80,1,POWER((80-0.0058*('Used data'!U332-80)^2+0.2781*('Used data'!U332-80)-0.2343)/80,4.6)))</f>
        <v/>
      </c>
      <c r="AA332" s="6" t="str">
        <f>IF('Used data'!I332="No","",IF('Used data'!U332=80,1,POWER((80-0.0058*('Used data'!U332-80)^2+0.2781*('Used data'!U332-80)-0.2343)/80,3.5)))</f>
        <v/>
      </c>
      <c r="AB332" s="6" t="str">
        <f>IF('Used data'!I332="No","",IF('Used data'!U332=80,1,POWER((80-0.0058*('Used data'!U332-80)^2+0.2781*('Used data'!U332-80)-0.2343)/80,1.4)))</f>
        <v/>
      </c>
      <c r="AC332" s="6"/>
      <c r="AD332" s="7" t="str">
        <f>IF('Used data'!I332="No","",EXP(-10.0958)*POWER(H332,0.8138))</f>
        <v/>
      </c>
      <c r="AE332" s="7" t="str">
        <f>IF('Used data'!I332="No","",EXP(-9.9896)*POWER(H332,0.8381))</f>
        <v/>
      </c>
      <c r="AF332" s="7" t="str">
        <f>IF('Used data'!I332="No","",EXP(-12.5826)*POWER(H332,1.148))</f>
        <v/>
      </c>
      <c r="AG332" s="7" t="str">
        <f>IF('Used data'!I332="No","",EXP(-11.3408)*POWER(H332,0.7373))</f>
        <v/>
      </c>
      <c r="AH332" s="7" t="str">
        <f>IF('Used data'!I332="No","",EXP(-10.8985)*POWER(H332,0.841))</f>
        <v/>
      </c>
      <c r="AI332" s="7" t="str">
        <f>IF('Used data'!I332="No","",EXP(-12.4273)*POWER(H332,1.0197))</f>
        <v/>
      </c>
      <c r="AJ332" s="9" t="str">
        <f>IF('Used data'!I332="No","",SUM(AD332:AE332)*740934+AG332*29492829+AH332*4654307+AI332*608667)</f>
        <v/>
      </c>
    </row>
    <row r="333" spans="1:36" x14ac:dyDescent="0.3">
      <c r="A333" s="4" t="str">
        <f>IF('Input data'!A339="","",'Input data'!A339)</f>
        <v/>
      </c>
      <c r="B333" s="4" t="str">
        <f>IF('Input data'!B339="","",'Input data'!B339)</f>
        <v/>
      </c>
      <c r="C333" s="4" t="str">
        <f>IF('Input data'!C339="","",'Input data'!C339)</f>
        <v/>
      </c>
      <c r="D333" s="4" t="str">
        <f>IF('Input data'!D339="","",'Input data'!D339)</f>
        <v/>
      </c>
      <c r="E333" s="4" t="str">
        <f>IF('Input data'!E339="","",'Input data'!E339)</f>
        <v/>
      </c>
      <c r="F333" s="4" t="str">
        <f>IF('Input data'!F339="","",'Input data'!F339)</f>
        <v/>
      </c>
      <c r="G333" s="20" t="str">
        <f>IF('Input data'!G339=0,"",'Input data'!G339)</f>
        <v/>
      </c>
      <c r="H333" s="9" t="str">
        <f>IF('Input data'!H339="","",'Input data'!H339)</f>
        <v/>
      </c>
      <c r="I333" s="6" t="str">
        <f>IF('Used data'!I333="No","",IF('Used data'!L333&lt;10,1.1-'Used data'!L333*0.01,IF('Used data'!L333&lt;120,POWER(1.003,'Used data'!L333)/POWER(1.003,10),1.4)))</f>
        <v/>
      </c>
      <c r="J333" s="6" t="str">
        <f>IF('Used data'!I333="No","",IF('Used data'!M333&gt;9,1.41,IF('Used data'!M333&lt;2,0.96+'Used data'!M333*0.02,POWER(1.05,'Used data'!M333)/POWER(1.05,2))))</f>
        <v/>
      </c>
      <c r="K333" s="6" t="str">
        <f>IF('Used data'!I333="No","",IF('Used data'!M333&gt;9,1.15,IF('Used data'!M333&lt;2,0.98+'Used data'!M333*0.01,POWER(1.02,'Used data'!M333)/POWER(1.02,2))))</f>
        <v/>
      </c>
      <c r="L333" s="6" t="str">
        <f>IF('Used data'!I333="No","",IF('Used data'!N333="Partly",0.9,IF('Used data'!N333="Yes",0.75,1)))</f>
        <v/>
      </c>
      <c r="M333" s="6" t="str">
        <f>IF('Used data'!I333="No","",IF('Used data'!N333="Partly",0.97,IF('Used data'!N333="Yes",0.95,1)))</f>
        <v/>
      </c>
      <c r="N333" s="6" t="str">
        <f>IF('Used data'!I333="No","",IF('Used data'!O333&gt;4.25,1.06,IF('Used data'!O333&lt;3.75,1.84-'Used data'!O333*0.24,0.04+'Used data'!O333*0.24)))</f>
        <v/>
      </c>
      <c r="O333" s="6" t="str">
        <f>IF('Used data'!I333="No","",IF('Used data'!P333&gt;1.99,0.81,IF('Used data'!P333&lt;0.2,1.12,1.05-'Used data'!P333*0.1)))</f>
        <v/>
      </c>
      <c r="P333" s="6" t="str">
        <f>IF('Used data'!I333="No","",IF('Used data'!Q333&gt;3,0.96,IF('Used data'!Q333&lt;2,1.12-0.06*'Used data'!Q333,1.08-0.04*'Used data'!Q333)))</f>
        <v/>
      </c>
      <c r="Q333" s="6" t="str">
        <f>IF('Used data'!I333="No","",IF('Used data'!R333="Yes",0.91,1))</f>
        <v/>
      </c>
      <c r="R333" s="6" t="str">
        <f>IF('Used data'!I333="No","",IF('Used data'!R333="Yes",0.96,1))</f>
        <v/>
      </c>
      <c r="S333" s="6" t="str">
        <f>IF('Used data'!I333="No","",IF('Used data'!R333="Yes",0.82,1))</f>
        <v/>
      </c>
      <c r="T333" s="6" t="str">
        <f>IF('Used data'!I333="No","",IF('Used data'!R333="Yes",0.9,1))</f>
        <v/>
      </c>
      <c r="U333" s="6" t="str">
        <f>IF('Used data'!I333="No","",IF('Used data'!R333="Yes",0.93,1))</f>
        <v/>
      </c>
      <c r="V333" s="6" t="str">
        <f>IF('Used data'!I333="No","",IF('Used data'!S333="Yes",0.85,1))</f>
        <v/>
      </c>
      <c r="W333" s="6" t="str">
        <f>IF('Used data'!I333="No","",IF('Used data'!T333&gt;5,1.4,1+0.08*'Used data'!T333))</f>
        <v/>
      </c>
      <c r="X333" s="6" t="str">
        <f>IF('Used data'!I333="No","",IF('Used data'!U333=80,1,POWER((80-0.0058*('Used data'!U333-80)^2+0.2781*('Used data'!U333-80)-0.2343)/80,1.6)))</f>
        <v/>
      </c>
      <c r="Y333" s="6" t="str">
        <f>IF('Used data'!I333="No","",IF('Used data'!U333=80,1,POWER((80-0.0058*('Used data'!U333-80)^2+0.2781*('Used data'!U333-80)-0.2343)/80,1.5)))</f>
        <v/>
      </c>
      <c r="Z333" s="6" t="str">
        <f>IF('Used data'!I333="No","",IF('Used data'!U333=80,1,POWER((80-0.0058*('Used data'!U333-80)^2+0.2781*('Used data'!U333-80)-0.2343)/80,4.6)))</f>
        <v/>
      </c>
      <c r="AA333" s="6" t="str">
        <f>IF('Used data'!I333="No","",IF('Used data'!U333=80,1,POWER((80-0.0058*('Used data'!U333-80)^2+0.2781*('Used data'!U333-80)-0.2343)/80,3.5)))</f>
        <v/>
      </c>
      <c r="AB333" s="6" t="str">
        <f>IF('Used data'!I333="No","",IF('Used data'!U333=80,1,POWER((80-0.0058*('Used data'!U333-80)^2+0.2781*('Used data'!U333-80)-0.2343)/80,1.4)))</f>
        <v/>
      </c>
      <c r="AC333" s="6"/>
      <c r="AD333" s="7" t="str">
        <f>IF('Used data'!I333="No","",EXP(-10.0958)*POWER(H333,0.8138))</f>
        <v/>
      </c>
      <c r="AE333" s="7" t="str">
        <f>IF('Used data'!I333="No","",EXP(-9.9896)*POWER(H333,0.8381))</f>
        <v/>
      </c>
      <c r="AF333" s="7" t="str">
        <f>IF('Used data'!I333="No","",EXP(-12.5826)*POWER(H333,1.148))</f>
        <v/>
      </c>
      <c r="AG333" s="7" t="str">
        <f>IF('Used data'!I333="No","",EXP(-11.3408)*POWER(H333,0.7373))</f>
        <v/>
      </c>
      <c r="AH333" s="7" t="str">
        <f>IF('Used data'!I333="No","",EXP(-10.8985)*POWER(H333,0.841))</f>
        <v/>
      </c>
      <c r="AI333" s="7" t="str">
        <f>IF('Used data'!I333="No","",EXP(-12.4273)*POWER(H333,1.0197))</f>
        <v/>
      </c>
      <c r="AJ333" s="9" t="str">
        <f>IF('Used data'!I333="No","",SUM(AD333:AE333)*740934+AG333*29492829+AH333*4654307+AI333*608667)</f>
        <v/>
      </c>
    </row>
    <row r="334" spans="1:36" x14ac:dyDescent="0.3">
      <c r="A334" s="4" t="str">
        <f>IF('Input data'!A340="","",'Input data'!A340)</f>
        <v/>
      </c>
      <c r="B334" s="4" t="str">
        <f>IF('Input data'!B340="","",'Input data'!B340)</f>
        <v/>
      </c>
      <c r="C334" s="4" t="str">
        <f>IF('Input data'!C340="","",'Input data'!C340)</f>
        <v/>
      </c>
      <c r="D334" s="4" t="str">
        <f>IF('Input data'!D340="","",'Input data'!D340)</f>
        <v/>
      </c>
      <c r="E334" s="4" t="str">
        <f>IF('Input data'!E340="","",'Input data'!E340)</f>
        <v/>
      </c>
      <c r="F334" s="4" t="str">
        <f>IF('Input data'!F340="","",'Input data'!F340)</f>
        <v/>
      </c>
      <c r="G334" s="20" t="str">
        <f>IF('Input data'!G340=0,"",'Input data'!G340)</f>
        <v/>
      </c>
      <c r="H334" s="9" t="str">
        <f>IF('Input data'!H340="","",'Input data'!H340)</f>
        <v/>
      </c>
      <c r="I334" s="6" t="str">
        <f>IF('Used data'!I334="No","",IF('Used data'!L334&lt;10,1.1-'Used data'!L334*0.01,IF('Used data'!L334&lt;120,POWER(1.003,'Used data'!L334)/POWER(1.003,10),1.4)))</f>
        <v/>
      </c>
      <c r="J334" s="6" t="str">
        <f>IF('Used data'!I334="No","",IF('Used data'!M334&gt;9,1.41,IF('Used data'!M334&lt;2,0.96+'Used data'!M334*0.02,POWER(1.05,'Used data'!M334)/POWER(1.05,2))))</f>
        <v/>
      </c>
      <c r="K334" s="6" t="str">
        <f>IF('Used data'!I334="No","",IF('Used data'!M334&gt;9,1.15,IF('Used data'!M334&lt;2,0.98+'Used data'!M334*0.01,POWER(1.02,'Used data'!M334)/POWER(1.02,2))))</f>
        <v/>
      </c>
      <c r="L334" s="6" t="str">
        <f>IF('Used data'!I334="No","",IF('Used data'!N334="Partly",0.9,IF('Used data'!N334="Yes",0.75,1)))</f>
        <v/>
      </c>
      <c r="M334" s="6" t="str">
        <f>IF('Used data'!I334="No","",IF('Used data'!N334="Partly",0.97,IF('Used data'!N334="Yes",0.95,1)))</f>
        <v/>
      </c>
      <c r="N334" s="6" t="str">
        <f>IF('Used data'!I334="No","",IF('Used data'!O334&gt;4.25,1.06,IF('Used data'!O334&lt;3.75,1.84-'Used data'!O334*0.24,0.04+'Used data'!O334*0.24)))</f>
        <v/>
      </c>
      <c r="O334" s="6" t="str">
        <f>IF('Used data'!I334="No","",IF('Used data'!P334&gt;1.99,0.81,IF('Used data'!P334&lt;0.2,1.12,1.05-'Used data'!P334*0.1)))</f>
        <v/>
      </c>
      <c r="P334" s="6" t="str">
        <f>IF('Used data'!I334="No","",IF('Used data'!Q334&gt;3,0.96,IF('Used data'!Q334&lt;2,1.12-0.06*'Used data'!Q334,1.08-0.04*'Used data'!Q334)))</f>
        <v/>
      </c>
      <c r="Q334" s="6" t="str">
        <f>IF('Used data'!I334="No","",IF('Used data'!R334="Yes",0.91,1))</f>
        <v/>
      </c>
      <c r="R334" s="6" t="str">
        <f>IF('Used data'!I334="No","",IF('Used data'!R334="Yes",0.96,1))</f>
        <v/>
      </c>
      <c r="S334" s="6" t="str">
        <f>IF('Used data'!I334="No","",IF('Used data'!R334="Yes",0.82,1))</f>
        <v/>
      </c>
      <c r="T334" s="6" t="str">
        <f>IF('Used data'!I334="No","",IF('Used data'!R334="Yes",0.9,1))</f>
        <v/>
      </c>
      <c r="U334" s="6" t="str">
        <f>IF('Used data'!I334="No","",IF('Used data'!R334="Yes",0.93,1))</f>
        <v/>
      </c>
      <c r="V334" s="6" t="str">
        <f>IF('Used data'!I334="No","",IF('Used data'!S334="Yes",0.85,1))</f>
        <v/>
      </c>
      <c r="W334" s="6" t="str">
        <f>IF('Used data'!I334="No","",IF('Used data'!T334&gt;5,1.4,1+0.08*'Used data'!T334))</f>
        <v/>
      </c>
      <c r="X334" s="6" t="str">
        <f>IF('Used data'!I334="No","",IF('Used data'!U334=80,1,POWER((80-0.0058*('Used data'!U334-80)^2+0.2781*('Used data'!U334-80)-0.2343)/80,1.6)))</f>
        <v/>
      </c>
      <c r="Y334" s="6" t="str">
        <f>IF('Used data'!I334="No","",IF('Used data'!U334=80,1,POWER((80-0.0058*('Used data'!U334-80)^2+0.2781*('Used data'!U334-80)-0.2343)/80,1.5)))</f>
        <v/>
      </c>
      <c r="Z334" s="6" t="str">
        <f>IF('Used data'!I334="No","",IF('Used data'!U334=80,1,POWER((80-0.0058*('Used data'!U334-80)^2+0.2781*('Used data'!U334-80)-0.2343)/80,4.6)))</f>
        <v/>
      </c>
      <c r="AA334" s="6" t="str">
        <f>IF('Used data'!I334="No","",IF('Used data'!U334=80,1,POWER((80-0.0058*('Used data'!U334-80)^2+0.2781*('Used data'!U334-80)-0.2343)/80,3.5)))</f>
        <v/>
      </c>
      <c r="AB334" s="6" t="str">
        <f>IF('Used data'!I334="No","",IF('Used data'!U334=80,1,POWER((80-0.0058*('Used data'!U334-80)^2+0.2781*('Used data'!U334-80)-0.2343)/80,1.4)))</f>
        <v/>
      </c>
      <c r="AC334" s="6"/>
      <c r="AD334" s="7" t="str">
        <f>IF('Used data'!I334="No","",EXP(-10.0958)*POWER(H334,0.8138))</f>
        <v/>
      </c>
      <c r="AE334" s="7" t="str">
        <f>IF('Used data'!I334="No","",EXP(-9.9896)*POWER(H334,0.8381))</f>
        <v/>
      </c>
      <c r="AF334" s="7" t="str">
        <f>IF('Used data'!I334="No","",EXP(-12.5826)*POWER(H334,1.148))</f>
        <v/>
      </c>
      <c r="AG334" s="7" t="str">
        <f>IF('Used data'!I334="No","",EXP(-11.3408)*POWER(H334,0.7373))</f>
        <v/>
      </c>
      <c r="AH334" s="7" t="str">
        <f>IF('Used data'!I334="No","",EXP(-10.8985)*POWER(H334,0.841))</f>
        <v/>
      </c>
      <c r="AI334" s="7" t="str">
        <f>IF('Used data'!I334="No","",EXP(-12.4273)*POWER(H334,1.0197))</f>
        <v/>
      </c>
      <c r="AJ334" s="9" t="str">
        <f>IF('Used data'!I334="No","",SUM(AD334:AE334)*740934+AG334*29492829+AH334*4654307+AI334*608667)</f>
        <v/>
      </c>
    </row>
    <row r="335" spans="1:36" x14ac:dyDescent="0.3">
      <c r="A335" s="4" t="str">
        <f>IF('Input data'!A341="","",'Input data'!A341)</f>
        <v/>
      </c>
      <c r="B335" s="4" t="str">
        <f>IF('Input data'!B341="","",'Input data'!B341)</f>
        <v/>
      </c>
      <c r="C335" s="4" t="str">
        <f>IF('Input data'!C341="","",'Input data'!C341)</f>
        <v/>
      </c>
      <c r="D335" s="4" t="str">
        <f>IF('Input data'!D341="","",'Input data'!D341)</f>
        <v/>
      </c>
      <c r="E335" s="4" t="str">
        <f>IF('Input data'!E341="","",'Input data'!E341)</f>
        <v/>
      </c>
      <c r="F335" s="4" t="str">
        <f>IF('Input data'!F341="","",'Input data'!F341)</f>
        <v/>
      </c>
      <c r="G335" s="20" t="str">
        <f>IF('Input data'!G341=0,"",'Input data'!G341)</f>
        <v/>
      </c>
      <c r="H335" s="9" t="str">
        <f>IF('Input data'!H341="","",'Input data'!H341)</f>
        <v/>
      </c>
      <c r="I335" s="6" t="str">
        <f>IF('Used data'!I335="No","",IF('Used data'!L335&lt;10,1.1-'Used data'!L335*0.01,IF('Used data'!L335&lt;120,POWER(1.003,'Used data'!L335)/POWER(1.003,10),1.4)))</f>
        <v/>
      </c>
      <c r="J335" s="6" t="str">
        <f>IF('Used data'!I335="No","",IF('Used data'!M335&gt;9,1.41,IF('Used data'!M335&lt;2,0.96+'Used data'!M335*0.02,POWER(1.05,'Used data'!M335)/POWER(1.05,2))))</f>
        <v/>
      </c>
      <c r="K335" s="6" t="str">
        <f>IF('Used data'!I335="No","",IF('Used data'!M335&gt;9,1.15,IF('Used data'!M335&lt;2,0.98+'Used data'!M335*0.01,POWER(1.02,'Used data'!M335)/POWER(1.02,2))))</f>
        <v/>
      </c>
      <c r="L335" s="6" t="str">
        <f>IF('Used data'!I335="No","",IF('Used data'!N335="Partly",0.9,IF('Used data'!N335="Yes",0.75,1)))</f>
        <v/>
      </c>
      <c r="M335" s="6" t="str">
        <f>IF('Used data'!I335="No","",IF('Used data'!N335="Partly",0.97,IF('Used data'!N335="Yes",0.95,1)))</f>
        <v/>
      </c>
      <c r="N335" s="6" t="str">
        <f>IF('Used data'!I335="No","",IF('Used data'!O335&gt;4.25,1.06,IF('Used data'!O335&lt;3.75,1.84-'Used data'!O335*0.24,0.04+'Used data'!O335*0.24)))</f>
        <v/>
      </c>
      <c r="O335" s="6" t="str">
        <f>IF('Used data'!I335="No","",IF('Used data'!P335&gt;1.99,0.81,IF('Used data'!P335&lt;0.2,1.12,1.05-'Used data'!P335*0.1)))</f>
        <v/>
      </c>
      <c r="P335" s="6" t="str">
        <f>IF('Used data'!I335="No","",IF('Used data'!Q335&gt;3,0.96,IF('Used data'!Q335&lt;2,1.12-0.06*'Used data'!Q335,1.08-0.04*'Used data'!Q335)))</f>
        <v/>
      </c>
      <c r="Q335" s="6" t="str">
        <f>IF('Used data'!I335="No","",IF('Used data'!R335="Yes",0.91,1))</f>
        <v/>
      </c>
      <c r="R335" s="6" t="str">
        <f>IF('Used data'!I335="No","",IF('Used data'!R335="Yes",0.96,1))</f>
        <v/>
      </c>
      <c r="S335" s="6" t="str">
        <f>IF('Used data'!I335="No","",IF('Used data'!R335="Yes",0.82,1))</f>
        <v/>
      </c>
      <c r="T335" s="6" t="str">
        <f>IF('Used data'!I335="No","",IF('Used data'!R335="Yes",0.9,1))</f>
        <v/>
      </c>
      <c r="U335" s="6" t="str">
        <f>IF('Used data'!I335="No","",IF('Used data'!R335="Yes",0.93,1))</f>
        <v/>
      </c>
      <c r="V335" s="6" t="str">
        <f>IF('Used data'!I335="No","",IF('Used data'!S335="Yes",0.85,1))</f>
        <v/>
      </c>
      <c r="W335" s="6" t="str">
        <f>IF('Used data'!I335="No","",IF('Used data'!T335&gt;5,1.4,1+0.08*'Used data'!T335))</f>
        <v/>
      </c>
      <c r="X335" s="6" t="str">
        <f>IF('Used data'!I335="No","",IF('Used data'!U335=80,1,POWER((80-0.0058*('Used data'!U335-80)^2+0.2781*('Used data'!U335-80)-0.2343)/80,1.6)))</f>
        <v/>
      </c>
      <c r="Y335" s="6" t="str">
        <f>IF('Used data'!I335="No","",IF('Used data'!U335=80,1,POWER((80-0.0058*('Used data'!U335-80)^2+0.2781*('Used data'!U335-80)-0.2343)/80,1.5)))</f>
        <v/>
      </c>
      <c r="Z335" s="6" t="str">
        <f>IF('Used data'!I335="No","",IF('Used data'!U335=80,1,POWER((80-0.0058*('Used data'!U335-80)^2+0.2781*('Used data'!U335-80)-0.2343)/80,4.6)))</f>
        <v/>
      </c>
      <c r="AA335" s="6" t="str">
        <f>IF('Used data'!I335="No","",IF('Used data'!U335=80,1,POWER((80-0.0058*('Used data'!U335-80)^2+0.2781*('Used data'!U335-80)-0.2343)/80,3.5)))</f>
        <v/>
      </c>
      <c r="AB335" s="6" t="str">
        <f>IF('Used data'!I335="No","",IF('Used data'!U335=80,1,POWER((80-0.0058*('Used data'!U335-80)^2+0.2781*('Used data'!U335-80)-0.2343)/80,1.4)))</f>
        <v/>
      </c>
      <c r="AC335" s="6"/>
      <c r="AD335" s="7" t="str">
        <f>IF('Used data'!I335="No","",EXP(-10.0958)*POWER(H335,0.8138))</f>
        <v/>
      </c>
      <c r="AE335" s="7" t="str">
        <f>IF('Used data'!I335="No","",EXP(-9.9896)*POWER(H335,0.8381))</f>
        <v/>
      </c>
      <c r="AF335" s="7" t="str">
        <f>IF('Used data'!I335="No","",EXP(-12.5826)*POWER(H335,1.148))</f>
        <v/>
      </c>
      <c r="AG335" s="7" t="str">
        <f>IF('Used data'!I335="No","",EXP(-11.3408)*POWER(H335,0.7373))</f>
        <v/>
      </c>
      <c r="AH335" s="7" t="str">
        <f>IF('Used data'!I335="No","",EXP(-10.8985)*POWER(H335,0.841))</f>
        <v/>
      </c>
      <c r="AI335" s="7" t="str">
        <f>IF('Used data'!I335="No","",EXP(-12.4273)*POWER(H335,1.0197))</f>
        <v/>
      </c>
      <c r="AJ335" s="9" t="str">
        <f>IF('Used data'!I335="No","",SUM(AD335:AE335)*740934+AG335*29492829+AH335*4654307+AI335*608667)</f>
        <v/>
      </c>
    </row>
    <row r="336" spans="1:36" x14ac:dyDescent="0.3">
      <c r="A336" s="4" t="str">
        <f>IF('Input data'!A342="","",'Input data'!A342)</f>
        <v/>
      </c>
      <c r="B336" s="4" t="str">
        <f>IF('Input data'!B342="","",'Input data'!B342)</f>
        <v/>
      </c>
      <c r="C336" s="4" t="str">
        <f>IF('Input data'!C342="","",'Input data'!C342)</f>
        <v/>
      </c>
      <c r="D336" s="4" t="str">
        <f>IF('Input data'!D342="","",'Input data'!D342)</f>
        <v/>
      </c>
      <c r="E336" s="4" t="str">
        <f>IF('Input data'!E342="","",'Input data'!E342)</f>
        <v/>
      </c>
      <c r="F336" s="4" t="str">
        <f>IF('Input data'!F342="","",'Input data'!F342)</f>
        <v/>
      </c>
      <c r="G336" s="20" t="str">
        <f>IF('Input data'!G342=0,"",'Input data'!G342)</f>
        <v/>
      </c>
      <c r="H336" s="9" t="str">
        <f>IF('Input data'!H342="","",'Input data'!H342)</f>
        <v/>
      </c>
      <c r="I336" s="6" t="str">
        <f>IF('Used data'!I336="No","",IF('Used data'!L336&lt;10,1.1-'Used data'!L336*0.01,IF('Used data'!L336&lt;120,POWER(1.003,'Used data'!L336)/POWER(1.003,10),1.4)))</f>
        <v/>
      </c>
      <c r="J336" s="6" t="str">
        <f>IF('Used data'!I336="No","",IF('Used data'!M336&gt;9,1.41,IF('Used data'!M336&lt;2,0.96+'Used data'!M336*0.02,POWER(1.05,'Used data'!M336)/POWER(1.05,2))))</f>
        <v/>
      </c>
      <c r="K336" s="6" t="str">
        <f>IF('Used data'!I336="No","",IF('Used data'!M336&gt;9,1.15,IF('Used data'!M336&lt;2,0.98+'Used data'!M336*0.01,POWER(1.02,'Used data'!M336)/POWER(1.02,2))))</f>
        <v/>
      </c>
      <c r="L336" s="6" t="str">
        <f>IF('Used data'!I336="No","",IF('Used data'!N336="Partly",0.9,IF('Used data'!N336="Yes",0.75,1)))</f>
        <v/>
      </c>
      <c r="M336" s="6" t="str">
        <f>IF('Used data'!I336="No","",IF('Used data'!N336="Partly",0.97,IF('Used data'!N336="Yes",0.95,1)))</f>
        <v/>
      </c>
      <c r="N336" s="6" t="str">
        <f>IF('Used data'!I336="No","",IF('Used data'!O336&gt;4.25,1.06,IF('Used data'!O336&lt;3.75,1.84-'Used data'!O336*0.24,0.04+'Used data'!O336*0.24)))</f>
        <v/>
      </c>
      <c r="O336" s="6" t="str">
        <f>IF('Used data'!I336="No","",IF('Used data'!P336&gt;1.99,0.81,IF('Used data'!P336&lt;0.2,1.12,1.05-'Used data'!P336*0.1)))</f>
        <v/>
      </c>
      <c r="P336" s="6" t="str">
        <f>IF('Used data'!I336="No","",IF('Used data'!Q336&gt;3,0.96,IF('Used data'!Q336&lt;2,1.12-0.06*'Used data'!Q336,1.08-0.04*'Used data'!Q336)))</f>
        <v/>
      </c>
      <c r="Q336" s="6" t="str">
        <f>IF('Used data'!I336="No","",IF('Used data'!R336="Yes",0.91,1))</f>
        <v/>
      </c>
      <c r="R336" s="6" t="str">
        <f>IF('Used data'!I336="No","",IF('Used data'!R336="Yes",0.96,1))</f>
        <v/>
      </c>
      <c r="S336" s="6" t="str">
        <f>IF('Used data'!I336="No","",IF('Used data'!R336="Yes",0.82,1))</f>
        <v/>
      </c>
      <c r="T336" s="6" t="str">
        <f>IF('Used data'!I336="No","",IF('Used data'!R336="Yes",0.9,1))</f>
        <v/>
      </c>
      <c r="U336" s="6" t="str">
        <f>IF('Used data'!I336="No","",IF('Used data'!R336="Yes",0.93,1))</f>
        <v/>
      </c>
      <c r="V336" s="6" t="str">
        <f>IF('Used data'!I336="No","",IF('Used data'!S336="Yes",0.85,1))</f>
        <v/>
      </c>
      <c r="W336" s="6" t="str">
        <f>IF('Used data'!I336="No","",IF('Used data'!T336&gt;5,1.4,1+0.08*'Used data'!T336))</f>
        <v/>
      </c>
      <c r="X336" s="6" t="str">
        <f>IF('Used data'!I336="No","",IF('Used data'!U336=80,1,POWER((80-0.0058*('Used data'!U336-80)^2+0.2781*('Used data'!U336-80)-0.2343)/80,1.6)))</f>
        <v/>
      </c>
      <c r="Y336" s="6" t="str">
        <f>IF('Used data'!I336="No","",IF('Used data'!U336=80,1,POWER((80-0.0058*('Used data'!U336-80)^2+0.2781*('Used data'!U336-80)-0.2343)/80,1.5)))</f>
        <v/>
      </c>
      <c r="Z336" s="6" t="str">
        <f>IF('Used data'!I336="No","",IF('Used data'!U336=80,1,POWER((80-0.0058*('Used data'!U336-80)^2+0.2781*('Used data'!U336-80)-0.2343)/80,4.6)))</f>
        <v/>
      </c>
      <c r="AA336" s="6" t="str">
        <f>IF('Used data'!I336="No","",IF('Used data'!U336=80,1,POWER((80-0.0058*('Used data'!U336-80)^2+0.2781*('Used data'!U336-80)-0.2343)/80,3.5)))</f>
        <v/>
      </c>
      <c r="AB336" s="6" t="str">
        <f>IF('Used data'!I336="No","",IF('Used data'!U336=80,1,POWER((80-0.0058*('Used data'!U336-80)^2+0.2781*('Used data'!U336-80)-0.2343)/80,1.4)))</f>
        <v/>
      </c>
      <c r="AC336" s="6"/>
      <c r="AD336" s="7" t="str">
        <f>IF('Used data'!I336="No","",EXP(-10.0958)*POWER(H336,0.8138))</f>
        <v/>
      </c>
      <c r="AE336" s="7" t="str">
        <f>IF('Used data'!I336="No","",EXP(-9.9896)*POWER(H336,0.8381))</f>
        <v/>
      </c>
      <c r="AF336" s="7" t="str">
        <f>IF('Used data'!I336="No","",EXP(-12.5826)*POWER(H336,1.148))</f>
        <v/>
      </c>
      <c r="AG336" s="7" t="str">
        <f>IF('Used data'!I336="No","",EXP(-11.3408)*POWER(H336,0.7373))</f>
        <v/>
      </c>
      <c r="AH336" s="7" t="str">
        <f>IF('Used data'!I336="No","",EXP(-10.8985)*POWER(H336,0.841))</f>
        <v/>
      </c>
      <c r="AI336" s="7" t="str">
        <f>IF('Used data'!I336="No","",EXP(-12.4273)*POWER(H336,1.0197))</f>
        <v/>
      </c>
      <c r="AJ336" s="9" t="str">
        <f>IF('Used data'!I336="No","",SUM(AD336:AE336)*740934+AG336*29492829+AH336*4654307+AI336*608667)</f>
        <v/>
      </c>
    </row>
    <row r="337" spans="1:36" x14ac:dyDescent="0.3">
      <c r="A337" s="4" t="str">
        <f>IF('Input data'!A343="","",'Input data'!A343)</f>
        <v/>
      </c>
      <c r="B337" s="4" t="str">
        <f>IF('Input data'!B343="","",'Input data'!B343)</f>
        <v/>
      </c>
      <c r="C337" s="4" t="str">
        <f>IF('Input data'!C343="","",'Input data'!C343)</f>
        <v/>
      </c>
      <c r="D337" s="4" t="str">
        <f>IF('Input data'!D343="","",'Input data'!D343)</f>
        <v/>
      </c>
      <c r="E337" s="4" t="str">
        <f>IF('Input data'!E343="","",'Input data'!E343)</f>
        <v/>
      </c>
      <c r="F337" s="4" t="str">
        <f>IF('Input data'!F343="","",'Input data'!F343)</f>
        <v/>
      </c>
      <c r="G337" s="20" t="str">
        <f>IF('Input data'!G343=0,"",'Input data'!G343)</f>
        <v/>
      </c>
      <c r="H337" s="9" t="str">
        <f>IF('Input data'!H343="","",'Input data'!H343)</f>
        <v/>
      </c>
      <c r="I337" s="6" t="str">
        <f>IF('Used data'!I337="No","",IF('Used data'!L337&lt;10,1.1-'Used data'!L337*0.01,IF('Used data'!L337&lt;120,POWER(1.003,'Used data'!L337)/POWER(1.003,10),1.4)))</f>
        <v/>
      </c>
      <c r="J337" s="6" t="str">
        <f>IF('Used data'!I337="No","",IF('Used data'!M337&gt;9,1.41,IF('Used data'!M337&lt;2,0.96+'Used data'!M337*0.02,POWER(1.05,'Used data'!M337)/POWER(1.05,2))))</f>
        <v/>
      </c>
      <c r="K337" s="6" t="str">
        <f>IF('Used data'!I337="No","",IF('Used data'!M337&gt;9,1.15,IF('Used data'!M337&lt;2,0.98+'Used data'!M337*0.01,POWER(1.02,'Used data'!M337)/POWER(1.02,2))))</f>
        <v/>
      </c>
      <c r="L337" s="6" t="str">
        <f>IF('Used data'!I337="No","",IF('Used data'!N337="Partly",0.9,IF('Used data'!N337="Yes",0.75,1)))</f>
        <v/>
      </c>
      <c r="M337" s="6" t="str">
        <f>IF('Used data'!I337="No","",IF('Used data'!N337="Partly",0.97,IF('Used data'!N337="Yes",0.95,1)))</f>
        <v/>
      </c>
      <c r="N337" s="6" t="str">
        <f>IF('Used data'!I337="No","",IF('Used data'!O337&gt;4.25,1.06,IF('Used data'!O337&lt;3.75,1.84-'Used data'!O337*0.24,0.04+'Used data'!O337*0.24)))</f>
        <v/>
      </c>
      <c r="O337" s="6" t="str">
        <f>IF('Used data'!I337="No","",IF('Used data'!P337&gt;1.99,0.81,IF('Used data'!P337&lt;0.2,1.12,1.05-'Used data'!P337*0.1)))</f>
        <v/>
      </c>
      <c r="P337" s="6" t="str">
        <f>IF('Used data'!I337="No","",IF('Used data'!Q337&gt;3,0.96,IF('Used data'!Q337&lt;2,1.12-0.06*'Used data'!Q337,1.08-0.04*'Used data'!Q337)))</f>
        <v/>
      </c>
      <c r="Q337" s="6" t="str">
        <f>IF('Used data'!I337="No","",IF('Used data'!R337="Yes",0.91,1))</f>
        <v/>
      </c>
      <c r="R337" s="6" t="str">
        <f>IF('Used data'!I337="No","",IF('Used data'!R337="Yes",0.96,1))</f>
        <v/>
      </c>
      <c r="S337" s="6" t="str">
        <f>IF('Used data'!I337="No","",IF('Used data'!R337="Yes",0.82,1))</f>
        <v/>
      </c>
      <c r="T337" s="6" t="str">
        <f>IF('Used data'!I337="No","",IF('Used data'!R337="Yes",0.9,1))</f>
        <v/>
      </c>
      <c r="U337" s="6" t="str">
        <f>IF('Used data'!I337="No","",IF('Used data'!R337="Yes",0.93,1))</f>
        <v/>
      </c>
      <c r="V337" s="6" t="str">
        <f>IF('Used data'!I337="No","",IF('Used data'!S337="Yes",0.85,1))</f>
        <v/>
      </c>
      <c r="W337" s="6" t="str">
        <f>IF('Used data'!I337="No","",IF('Used data'!T337&gt;5,1.4,1+0.08*'Used data'!T337))</f>
        <v/>
      </c>
      <c r="X337" s="6" t="str">
        <f>IF('Used data'!I337="No","",IF('Used data'!U337=80,1,POWER((80-0.0058*('Used data'!U337-80)^2+0.2781*('Used data'!U337-80)-0.2343)/80,1.6)))</f>
        <v/>
      </c>
      <c r="Y337" s="6" t="str">
        <f>IF('Used data'!I337="No","",IF('Used data'!U337=80,1,POWER((80-0.0058*('Used data'!U337-80)^2+0.2781*('Used data'!U337-80)-0.2343)/80,1.5)))</f>
        <v/>
      </c>
      <c r="Z337" s="6" t="str">
        <f>IF('Used data'!I337="No","",IF('Used data'!U337=80,1,POWER((80-0.0058*('Used data'!U337-80)^2+0.2781*('Used data'!U337-80)-0.2343)/80,4.6)))</f>
        <v/>
      </c>
      <c r="AA337" s="6" t="str">
        <f>IF('Used data'!I337="No","",IF('Used data'!U337=80,1,POWER((80-0.0058*('Used data'!U337-80)^2+0.2781*('Used data'!U337-80)-0.2343)/80,3.5)))</f>
        <v/>
      </c>
      <c r="AB337" s="6" t="str">
        <f>IF('Used data'!I337="No","",IF('Used data'!U337=80,1,POWER((80-0.0058*('Used data'!U337-80)^2+0.2781*('Used data'!U337-80)-0.2343)/80,1.4)))</f>
        <v/>
      </c>
      <c r="AC337" s="6"/>
      <c r="AD337" s="7" t="str">
        <f>IF('Used data'!I337="No","",EXP(-10.0958)*POWER(H337,0.8138))</f>
        <v/>
      </c>
      <c r="AE337" s="7" t="str">
        <f>IF('Used data'!I337="No","",EXP(-9.9896)*POWER(H337,0.8381))</f>
        <v/>
      </c>
      <c r="AF337" s="7" t="str">
        <f>IF('Used data'!I337="No","",EXP(-12.5826)*POWER(H337,1.148))</f>
        <v/>
      </c>
      <c r="AG337" s="7" t="str">
        <f>IF('Used data'!I337="No","",EXP(-11.3408)*POWER(H337,0.7373))</f>
        <v/>
      </c>
      <c r="AH337" s="7" t="str">
        <f>IF('Used data'!I337="No","",EXP(-10.8985)*POWER(H337,0.841))</f>
        <v/>
      </c>
      <c r="AI337" s="7" t="str">
        <f>IF('Used data'!I337="No","",EXP(-12.4273)*POWER(H337,1.0197))</f>
        <v/>
      </c>
      <c r="AJ337" s="9" t="str">
        <f>IF('Used data'!I337="No","",SUM(AD337:AE337)*740934+AG337*29492829+AH337*4654307+AI337*608667)</f>
        <v/>
      </c>
    </row>
    <row r="338" spans="1:36" x14ac:dyDescent="0.3">
      <c r="A338" s="4" t="str">
        <f>IF('Input data'!A344="","",'Input data'!A344)</f>
        <v/>
      </c>
      <c r="B338" s="4" t="str">
        <f>IF('Input data'!B344="","",'Input data'!B344)</f>
        <v/>
      </c>
      <c r="C338" s="4" t="str">
        <f>IF('Input data'!C344="","",'Input data'!C344)</f>
        <v/>
      </c>
      <c r="D338" s="4" t="str">
        <f>IF('Input data'!D344="","",'Input data'!D344)</f>
        <v/>
      </c>
      <c r="E338" s="4" t="str">
        <f>IF('Input data'!E344="","",'Input data'!E344)</f>
        <v/>
      </c>
      <c r="F338" s="4" t="str">
        <f>IF('Input data'!F344="","",'Input data'!F344)</f>
        <v/>
      </c>
      <c r="G338" s="20" t="str">
        <f>IF('Input data'!G344=0,"",'Input data'!G344)</f>
        <v/>
      </c>
      <c r="H338" s="9" t="str">
        <f>IF('Input data'!H344="","",'Input data'!H344)</f>
        <v/>
      </c>
      <c r="I338" s="6" t="str">
        <f>IF('Used data'!I338="No","",IF('Used data'!L338&lt;10,1.1-'Used data'!L338*0.01,IF('Used data'!L338&lt;120,POWER(1.003,'Used data'!L338)/POWER(1.003,10),1.4)))</f>
        <v/>
      </c>
      <c r="J338" s="6" t="str">
        <f>IF('Used data'!I338="No","",IF('Used data'!M338&gt;9,1.41,IF('Used data'!M338&lt;2,0.96+'Used data'!M338*0.02,POWER(1.05,'Used data'!M338)/POWER(1.05,2))))</f>
        <v/>
      </c>
      <c r="K338" s="6" t="str">
        <f>IF('Used data'!I338="No","",IF('Used data'!M338&gt;9,1.15,IF('Used data'!M338&lt;2,0.98+'Used data'!M338*0.01,POWER(1.02,'Used data'!M338)/POWER(1.02,2))))</f>
        <v/>
      </c>
      <c r="L338" s="6" t="str">
        <f>IF('Used data'!I338="No","",IF('Used data'!N338="Partly",0.9,IF('Used data'!N338="Yes",0.75,1)))</f>
        <v/>
      </c>
      <c r="M338" s="6" t="str">
        <f>IF('Used data'!I338="No","",IF('Used data'!N338="Partly",0.97,IF('Used data'!N338="Yes",0.95,1)))</f>
        <v/>
      </c>
      <c r="N338" s="6" t="str">
        <f>IF('Used data'!I338="No","",IF('Used data'!O338&gt;4.25,1.06,IF('Used data'!O338&lt;3.75,1.84-'Used data'!O338*0.24,0.04+'Used data'!O338*0.24)))</f>
        <v/>
      </c>
      <c r="O338" s="6" t="str">
        <f>IF('Used data'!I338="No","",IF('Used data'!P338&gt;1.99,0.81,IF('Used data'!P338&lt;0.2,1.12,1.05-'Used data'!P338*0.1)))</f>
        <v/>
      </c>
      <c r="P338" s="6" t="str">
        <f>IF('Used data'!I338="No","",IF('Used data'!Q338&gt;3,0.96,IF('Used data'!Q338&lt;2,1.12-0.06*'Used data'!Q338,1.08-0.04*'Used data'!Q338)))</f>
        <v/>
      </c>
      <c r="Q338" s="6" t="str">
        <f>IF('Used data'!I338="No","",IF('Used data'!R338="Yes",0.91,1))</f>
        <v/>
      </c>
      <c r="R338" s="6" t="str">
        <f>IF('Used data'!I338="No","",IF('Used data'!R338="Yes",0.96,1))</f>
        <v/>
      </c>
      <c r="S338" s="6" t="str">
        <f>IF('Used data'!I338="No","",IF('Used data'!R338="Yes",0.82,1))</f>
        <v/>
      </c>
      <c r="T338" s="6" t="str">
        <f>IF('Used data'!I338="No","",IF('Used data'!R338="Yes",0.9,1))</f>
        <v/>
      </c>
      <c r="U338" s="6" t="str">
        <f>IF('Used data'!I338="No","",IF('Used data'!R338="Yes",0.93,1))</f>
        <v/>
      </c>
      <c r="V338" s="6" t="str">
        <f>IF('Used data'!I338="No","",IF('Used data'!S338="Yes",0.85,1))</f>
        <v/>
      </c>
      <c r="W338" s="6" t="str">
        <f>IF('Used data'!I338="No","",IF('Used data'!T338&gt;5,1.4,1+0.08*'Used data'!T338))</f>
        <v/>
      </c>
      <c r="X338" s="6" t="str">
        <f>IF('Used data'!I338="No","",IF('Used data'!U338=80,1,POWER((80-0.0058*('Used data'!U338-80)^2+0.2781*('Used data'!U338-80)-0.2343)/80,1.6)))</f>
        <v/>
      </c>
      <c r="Y338" s="6" t="str">
        <f>IF('Used data'!I338="No","",IF('Used data'!U338=80,1,POWER((80-0.0058*('Used data'!U338-80)^2+0.2781*('Used data'!U338-80)-0.2343)/80,1.5)))</f>
        <v/>
      </c>
      <c r="Z338" s="6" t="str">
        <f>IF('Used data'!I338="No","",IF('Used data'!U338=80,1,POWER((80-0.0058*('Used data'!U338-80)^2+0.2781*('Used data'!U338-80)-0.2343)/80,4.6)))</f>
        <v/>
      </c>
      <c r="AA338" s="6" t="str">
        <f>IF('Used data'!I338="No","",IF('Used data'!U338=80,1,POWER((80-0.0058*('Used data'!U338-80)^2+0.2781*('Used data'!U338-80)-0.2343)/80,3.5)))</f>
        <v/>
      </c>
      <c r="AB338" s="6" t="str">
        <f>IF('Used data'!I338="No","",IF('Used data'!U338=80,1,POWER((80-0.0058*('Used data'!U338-80)^2+0.2781*('Used data'!U338-80)-0.2343)/80,1.4)))</f>
        <v/>
      </c>
      <c r="AC338" s="6"/>
      <c r="AD338" s="7" t="str">
        <f>IF('Used data'!I338="No","",EXP(-10.0958)*POWER(H338,0.8138))</f>
        <v/>
      </c>
      <c r="AE338" s="7" t="str">
        <f>IF('Used data'!I338="No","",EXP(-9.9896)*POWER(H338,0.8381))</f>
        <v/>
      </c>
      <c r="AF338" s="7" t="str">
        <f>IF('Used data'!I338="No","",EXP(-12.5826)*POWER(H338,1.148))</f>
        <v/>
      </c>
      <c r="AG338" s="7" t="str">
        <f>IF('Used data'!I338="No","",EXP(-11.3408)*POWER(H338,0.7373))</f>
        <v/>
      </c>
      <c r="AH338" s="7" t="str">
        <f>IF('Used data'!I338="No","",EXP(-10.8985)*POWER(H338,0.841))</f>
        <v/>
      </c>
      <c r="AI338" s="7" t="str">
        <f>IF('Used data'!I338="No","",EXP(-12.4273)*POWER(H338,1.0197))</f>
        <v/>
      </c>
      <c r="AJ338" s="9" t="str">
        <f>IF('Used data'!I338="No","",SUM(AD338:AE338)*740934+AG338*29492829+AH338*4654307+AI338*608667)</f>
        <v/>
      </c>
    </row>
    <row r="339" spans="1:36" x14ac:dyDescent="0.3">
      <c r="A339" s="4" t="str">
        <f>IF('Input data'!A345="","",'Input data'!A345)</f>
        <v/>
      </c>
      <c r="B339" s="4" t="str">
        <f>IF('Input data'!B345="","",'Input data'!B345)</f>
        <v/>
      </c>
      <c r="C339" s="4" t="str">
        <f>IF('Input data'!C345="","",'Input data'!C345)</f>
        <v/>
      </c>
      <c r="D339" s="4" t="str">
        <f>IF('Input data'!D345="","",'Input data'!D345)</f>
        <v/>
      </c>
      <c r="E339" s="4" t="str">
        <f>IF('Input data'!E345="","",'Input data'!E345)</f>
        <v/>
      </c>
      <c r="F339" s="4" t="str">
        <f>IF('Input data'!F345="","",'Input data'!F345)</f>
        <v/>
      </c>
      <c r="G339" s="20" t="str">
        <f>IF('Input data'!G345=0,"",'Input data'!G345)</f>
        <v/>
      </c>
      <c r="H339" s="9" t="str">
        <f>IF('Input data'!H345="","",'Input data'!H345)</f>
        <v/>
      </c>
      <c r="I339" s="6" t="str">
        <f>IF('Used data'!I339="No","",IF('Used data'!L339&lt;10,1.1-'Used data'!L339*0.01,IF('Used data'!L339&lt;120,POWER(1.003,'Used data'!L339)/POWER(1.003,10),1.4)))</f>
        <v/>
      </c>
      <c r="J339" s="6" t="str">
        <f>IF('Used data'!I339="No","",IF('Used data'!M339&gt;9,1.41,IF('Used data'!M339&lt;2,0.96+'Used data'!M339*0.02,POWER(1.05,'Used data'!M339)/POWER(1.05,2))))</f>
        <v/>
      </c>
      <c r="K339" s="6" t="str">
        <f>IF('Used data'!I339="No","",IF('Used data'!M339&gt;9,1.15,IF('Used data'!M339&lt;2,0.98+'Used data'!M339*0.01,POWER(1.02,'Used data'!M339)/POWER(1.02,2))))</f>
        <v/>
      </c>
      <c r="L339" s="6" t="str">
        <f>IF('Used data'!I339="No","",IF('Used data'!N339="Partly",0.9,IF('Used data'!N339="Yes",0.75,1)))</f>
        <v/>
      </c>
      <c r="M339" s="6" t="str">
        <f>IF('Used data'!I339="No","",IF('Used data'!N339="Partly",0.97,IF('Used data'!N339="Yes",0.95,1)))</f>
        <v/>
      </c>
      <c r="N339" s="6" t="str">
        <f>IF('Used data'!I339="No","",IF('Used data'!O339&gt;4.25,1.06,IF('Used data'!O339&lt;3.75,1.84-'Used data'!O339*0.24,0.04+'Used data'!O339*0.24)))</f>
        <v/>
      </c>
      <c r="O339" s="6" t="str">
        <f>IF('Used data'!I339="No","",IF('Used data'!P339&gt;1.99,0.81,IF('Used data'!P339&lt;0.2,1.12,1.05-'Used data'!P339*0.1)))</f>
        <v/>
      </c>
      <c r="P339" s="6" t="str">
        <f>IF('Used data'!I339="No","",IF('Used data'!Q339&gt;3,0.96,IF('Used data'!Q339&lt;2,1.12-0.06*'Used data'!Q339,1.08-0.04*'Used data'!Q339)))</f>
        <v/>
      </c>
      <c r="Q339" s="6" t="str">
        <f>IF('Used data'!I339="No","",IF('Used data'!R339="Yes",0.91,1))</f>
        <v/>
      </c>
      <c r="R339" s="6" t="str">
        <f>IF('Used data'!I339="No","",IF('Used data'!R339="Yes",0.96,1))</f>
        <v/>
      </c>
      <c r="S339" s="6" t="str">
        <f>IF('Used data'!I339="No","",IF('Used data'!R339="Yes",0.82,1))</f>
        <v/>
      </c>
      <c r="T339" s="6" t="str">
        <f>IF('Used data'!I339="No","",IF('Used data'!R339="Yes",0.9,1))</f>
        <v/>
      </c>
      <c r="U339" s="6" t="str">
        <f>IF('Used data'!I339="No","",IF('Used data'!R339="Yes",0.93,1))</f>
        <v/>
      </c>
      <c r="V339" s="6" t="str">
        <f>IF('Used data'!I339="No","",IF('Used data'!S339="Yes",0.85,1))</f>
        <v/>
      </c>
      <c r="W339" s="6" t="str">
        <f>IF('Used data'!I339="No","",IF('Used data'!T339&gt;5,1.4,1+0.08*'Used data'!T339))</f>
        <v/>
      </c>
      <c r="X339" s="6" t="str">
        <f>IF('Used data'!I339="No","",IF('Used data'!U339=80,1,POWER((80-0.0058*('Used data'!U339-80)^2+0.2781*('Used data'!U339-80)-0.2343)/80,1.6)))</f>
        <v/>
      </c>
      <c r="Y339" s="6" t="str">
        <f>IF('Used data'!I339="No","",IF('Used data'!U339=80,1,POWER((80-0.0058*('Used data'!U339-80)^2+0.2781*('Used data'!U339-80)-0.2343)/80,1.5)))</f>
        <v/>
      </c>
      <c r="Z339" s="6" t="str">
        <f>IF('Used data'!I339="No","",IF('Used data'!U339=80,1,POWER((80-0.0058*('Used data'!U339-80)^2+0.2781*('Used data'!U339-80)-0.2343)/80,4.6)))</f>
        <v/>
      </c>
      <c r="AA339" s="6" t="str">
        <f>IF('Used data'!I339="No","",IF('Used data'!U339=80,1,POWER((80-0.0058*('Used data'!U339-80)^2+0.2781*('Used data'!U339-80)-0.2343)/80,3.5)))</f>
        <v/>
      </c>
      <c r="AB339" s="6" t="str">
        <f>IF('Used data'!I339="No","",IF('Used data'!U339=80,1,POWER((80-0.0058*('Used data'!U339-80)^2+0.2781*('Used data'!U339-80)-0.2343)/80,1.4)))</f>
        <v/>
      </c>
      <c r="AC339" s="6"/>
      <c r="AD339" s="7" t="str">
        <f>IF('Used data'!I339="No","",EXP(-10.0958)*POWER(H339,0.8138))</f>
        <v/>
      </c>
      <c r="AE339" s="7" t="str">
        <f>IF('Used data'!I339="No","",EXP(-9.9896)*POWER(H339,0.8381))</f>
        <v/>
      </c>
      <c r="AF339" s="7" t="str">
        <f>IF('Used data'!I339="No","",EXP(-12.5826)*POWER(H339,1.148))</f>
        <v/>
      </c>
      <c r="AG339" s="7" t="str">
        <f>IF('Used data'!I339="No","",EXP(-11.3408)*POWER(H339,0.7373))</f>
        <v/>
      </c>
      <c r="AH339" s="7" t="str">
        <f>IF('Used data'!I339="No","",EXP(-10.8985)*POWER(H339,0.841))</f>
        <v/>
      </c>
      <c r="AI339" s="7" t="str">
        <f>IF('Used data'!I339="No","",EXP(-12.4273)*POWER(H339,1.0197))</f>
        <v/>
      </c>
      <c r="AJ339" s="9" t="str">
        <f>IF('Used data'!I339="No","",SUM(AD339:AE339)*740934+AG339*29492829+AH339*4654307+AI339*608667)</f>
        <v/>
      </c>
    </row>
    <row r="340" spans="1:36" x14ac:dyDescent="0.3">
      <c r="A340" s="4" t="str">
        <f>IF('Input data'!A346="","",'Input data'!A346)</f>
        <v/>
      </c>
      <c r="B340" s="4" t="str">
        <f>IF('Input data'!B346="","",'Input data'!B346)</f>
        <v/>
      </c>
      <c r="C340" s="4" t="str">
        <f>IF('Input data'!C346="","",'Input data'!C346)</f>
        <v/>
      </c>
      <c r="D340" s="4" t="str">
        <f>IF('Input data'!D346="","",'Input data'!D346)</f>
        <v/>
      </c>
      <c r="E340" s="4" t="str">
        <f>IF('Input data'!E346="","",'Input data'!E346)</f>
        <v/>
      </c>
      <c r="F340" s="4" t="str">
        <f>IF('Input data'!F346="","",'Input data'!F346)</f>
        <v/>
      </c>
      <c r="G340" s="20" t="str">
        <f>IF('Input data'!G346=0,"",'Input data'!G346)</f>
        <v/>
      </c>
      <c r="H340" s="9" t="str">
        <f>IF('Input data'!H346="","",'Input data'!H346)</f>
        <v/>
      </c>
      <c r="I340" s="6" t="str">
        <f>IF('Used data'!I340="No","",IF('Used data'!L340&lt;10,1.1-'Used data'!L340*0.01,IF('Used data'!L340&lt;120,POWER(1.003,'Used data'!L340)/POWER(1.003,10),1.4)))</f>
        <v/>
      </c>
      <c r="J340" s="6" t="str">
        <f>IF('Used data'!I340="No","",IF('Used data'!M340&gt;9,1.41,IF('Used data'!M340&lt;2,0.96+'Used data'!M340*0.02,POWER(1.05,'Used data'!M340)/POWER(1.05,2))))</f>
        <v/>
      </c>
      <c r="K340" s="6" t="str">
        <f>IF('Used data'!I340="No","",IF('Used data'!M340&gt;9,1.15,IF('Used data'!M340&lt;2,0.98+'Used data'!M340*0.01,POWER(1.02,'Used data'!M340)/POWER(1.02,2))))</f>
        <v/>
      </c>
      <c r="L340" s="6" t="str">
        <f>IF('Used data'!I340="No","",IF('Used data'!N340="Partly",0.9,IF('Used data'!N340="Yes",0.75,1)))</f>
        <v/>
      </c>
      <c r="M340" s="6" t="str">
        <f>IF('Used data'!I340="No","",IF('Used data'!N340="Partly",0.97,IF('Used data'!N340="Yes",0.95,1)))</f>
        <v/>
      </c>
      <c r="N340" s="6" t="str">
        <f>IF('Used data'!I340="No","",IF('Used data'!O340&gt;4.25,1.06,IF('Used data'!O340&lt;3.75,1.84-'Used data'!O340*0.24,0.04+'Used data'!O340*0.24)))</f>
        <v/>
      </c>
      <c r="O340" s="6" t="str">
        <f>IF('Used data'!I340="No","",IF('Used data'!P340&gt;1.99,0.81,IF('Used data'!P340&lt;0.2,1.12,1.05-'Used data'!P340*0.1)))</f>
        <v/>
      </c>
      <c r="P340" s="6" t="str">
        <f>IF('Used data'!I340="No","",IF('Used data'!Q340&gt;3,0.96,IF('Used data'!Q340&lt;2,1.12-0.06*'Used data'!Q340,1.08-0.04*'Used data'!Q340)))</f>
        <v/>
      </c>
      <c r="Q340" s="6" t="str">
        <f>IF('Used data'!I340="No","",IF('Used data'!R340="Yes",0.91,1))</f>
        <v/>
      </c>
      <c r="R340" s="6" t="str">
        <f>IF('Used data'!I340="No","",IF('Used data'!R340="Yes",0.96,1))</f>
        <v/>
      </c>
      <c r="S340" s="6" t="str">
        <f>IF('Used data'!I340="No","",IF('Used data'!R340="Yes",0.82,1))</f>
        <v/>
      </c>
      <c r="T340" s="6" t="str">
        <f>IF('Used data'!I340="No","",IF('Used data'!R340="Yes",0.9,1))</f>
        <v/>
      </c>
      <c r="U340" s="6" t="str">
        <f>IF('Used data'!I340="No","",IF('Used data'!R340="Yes",0.93,1))</f>
        <v/>
      </c>
      <c r="V340" s="6" t="str">
        <f>IF('Used data'!I340="No","",IF('Used data'!S340="Yes",0.85,1))</f>
        <v/>
      </c>
      <c r="W340" s="6" t="str">
        <f>IF('Used data'!I340="No","",IF('Used data'!T340&gt;5,1.4,1+0.08*'Used data'!T340))</f>
        <v/>
      </c>
      <c r="X340" s="6" t="str">
        <f>IF('Used data'!I340="No","",IF('Used data'!U340=80,1,POWER((80-0.0058*('Used data'!U340-80)^2+0.2781*('Used data'!U340-80)-0.2343)/80,1.6)))</f>
        <v/>
      </c>
      <c r="Y340" s="6" t="str">
        <f>IF('Used data'!I340="No","",IF('Used data'!U340=80,1,POWER((80-0.0058*('Used data'!U340-80)^2+0.2781*('Used data'!U340-80)-0.2343)/80,1.5)))</f>
        <v/>
      </c>
      <c r="Z340" s="6" t="str">
        <f>IF('Used data'!I340="No","",IF('Used data'!U340=80,1,POWER((80-0.0058*('Used data'!U340-80)^2+0.2781*('Used data'!U340-80)-0.2343)/80,4.6)))</f>
        <v/>
      </c>
      <c r="AA340" s="6" t="str">
        <f>IF('Used data'!I340="No","",IF('Used data'!U340=80,1,POWER((80-0.0058*('Used data'!U340-80)^2+0.2781*('Used data'!U340-80)-0.2343)/80,3.5)))</f>
        <v/>
      </c>
      <c r="AB340" s="6" t="str">
        <f>IF('Used data'!I340="No","",IF('Used data'!U340=80,1,POWER((80-0.0058*('Used data'!U340-80)^2+0.2781*('Used data'!U340-80)-0.2343)/80,1.4)))</f>
        <v/>
      </c>
      <c r="AC340" s="6"/>
      <c r="AD340" s="7" t="str">
        <f>IF('Used data'!I340="No","",EXP(-10.0958)*POWER(H340,0.8138))</f>
        <v/>
      </c>
      <c r="AE340" s="7" t="str">
        <f>IF('Used data'!I340="No","",EXP(-9.9896)*POWER(H340,0.8381))</f>
        <v/>
      </c>
      <c r="AF340" s="7" t="str">
        <f>IF('Used data'!I340="No","",EXP(-12.5826)*POWER(H340,1.148))</f>
        <v/>
      </c>
      <c r="AG340" s="7" t="str">
        <f>IF('Used data'!I340="No","",EXP(-11.3408)*POWER(H340,0.7373))</f>
        <v/>
      </c>
      <c r="AH340" s="7" t="str">
        <f>IF('Used data'!I340="No","",EXP(-10.8985)*POWER(H340,0.841))</f>
        <v/>
      </c>
      <c r="AI340" s="7" t="str">
        <f>IF('Used data'!I340="No","",EXP(-12.4273)*POWER(H340,1.0197))</f>
        <v/>
      </c>
      <c r="AJ340" s="9" t="str">
        <f>IF('Used data'!I340="No","",SUM(AD340:AE340)*740934+AG340*29492829+AH340*4654307+AI340*608667)</f>
        <v/>
      </c>
    </row>
    <row r="341" spans="1:36" x14ac:dyDescent="0.3">
      <c r="A341" s="4" t="str">
        <f>IF('Input data'!A347="","",'Input data'!A347)</f>
        <v/>
      </c>
      <c r="B341" s="4" t="str">
        <f>IF('Input data'!B347="","",'Input data'!B347)</f>
        <v/>
      </c>
      <c r="C341" s="4" t="str">
        <f>IF('Input data'!C347="","",'Input data'!C347)</f>
        <v/>
      </c>
      <c r="D341" s="4" t="str">
        <f>IF('Input data'!D347="","",'Input data'!D347)</f>
        <v/>
      </c>
      <c r="E341" s="4" t="str">
        <f>IF('Input data'!E347="","",'Input data'!E347)</f>
        <v/>
      </c>
      <c r="F341" s="4" t="str">
        <f>IF('Input data'!F347="","",'Input data'!F347)</f>
        <v/>
      </c>
      <c r="G341" s="20" t="str">
        <f>IF('Input data'!G347=0,"",'Input data'!G347)</f>
        <v/>
      </c>
      <c r="H341" s="9" t="str">
        <f>IF('Input data'!H347="","",'Input data'!H347)</f>
        <v/>
      </c>
      <c r="I341" s="6" t="str">
        <f>IF('Used data'!I341="No","",IF('Used data'!L341&lt;10,1.1-'Used data'!L341*0.01,IF('Used data'!L341&lt;120,POWER(1.003,'Used data'!L341)/POWER(1.003,10),1.4)))</f>
        <v/>
      </c>
      <c r="J341" s="6" t="str">
        <f>IF('Used data'!I341="No","",IF('Used data'!M341&gt;9,1.41,IF('Used data'!M341&lt;2,0.96+'Used data'!M341*0.02,POWER(1.05,'Used data'!M341)/POWER(1.05,2))))</f>
        <v/>
      </c>
      <c r="K341" s="6" t="str">
        <f>IF('Used data'!I341="No","",IF('Used data'!M341&gt;9,1.15,IF('Used data'!M341&lt;2,0.98+'Used data'!M341*0.01,POWER(1.02,'Used data'!M341)/POWER(1.02,2))))</f>
        <v/>
      </c>
      <c r="L341" s="6" t="str">
        <f>IF('Used data'!I341="No","",IF('Used data'!N341="Partly",0.9,IF('Used data'!N341="Yes",0.75,1)))</f>
        <v/>
      </c>
      <c r="M341" s="6" t="str">
        <f>IF('Used data'!I341="No","",IF('Used data'!N341="Partly",0.97,IF('Used data'!N341="Yes",0.95,1)))</f>
        <v/>
      </c>
      <c r="N341" s="6" t="str">
        <f>IF('Used data'!I341="No","",IF('Used data'!O341&gt;4.25,1.06,IF('Used data'!O341&lt;3.75,1.84-'Used data'!O341*0.24,0.04+'Used data'!O341*0.24)))</f>
        <v/>
      </c>
      <c r="O341" s="6" t="str">
        <f>IF('Used data'!I341="No","",IF('Used data'!P341&gt;1.99,0.81,IF('Used data'!P341&lt;0.2,1.12,1.05-'Used data'!P341*0.1)))</f>
        <v/>
      </c>
      <c r="P341" s="6" t="str">
        <f>IF('Used data'!I341="No","",IF('Used data'!Q341&gt;3,0.96,IF('Used data'!Q341&lt;2,1.12-0.06*'Used data'!Q341,1.08-0.04*'Used data'!Q341)))</f>
        <v/>
      </c>
      <c r="Q341" s="6" t="str">
        <f>IF('Used data'!I341="No","",IF('Used data'!R341="Yes",0.91,1))</f>
        <v/>
      </c>
      <c r="R341" s="6" t="str">
        <f>IF('Used data'!I341="No","",IF('Used data'!R341="Yes",0.96,1))</f>
        <v/>
      </c>
      <c r="S341" s="6" t="str">
        <f>IF('Used data'!I341="No","",IF('Used data'!R341="Yes",0.82,1))</f>
        <v/>
      </c>
      <c r="T341" s="6" t="str">
        <f>IF('Used data'!I341="No","",IF('Used data'!R341="Yes",0.9,1))</f>
        <v/>
      </c>
      <c r="U341" s="6" t="str">
        <f>IF('Used data'!I341="No","",IF('Used data'!R341="Yes",0.93,1))</f>
        <v/>
      </c>
      <c r="V341" s="6" t="str">
        <f>IF('Used data'!I341="No","",IF('Used data'!S341="Yes",0.85,1))</f>
        <v/>
      </c>
      <c r="W341" s="6" t="str">
        <f>IF('Used data'!I341="No","",IF('Used data'!T341&gt;5,1.4,1+0.08*'Used data'!T341))</f>
        <v/>
      </c>
      <c r="X341" s="6" t="str">
        <f>IF('Used data'!I341="No","",IF('Used data'!U341=80,1,POWER((80-0.0058*('Used data'!U341-80)^2+0.2781*('Used data'!U341-80)-0.2343)/80,1.6)))</f>
        <v/>
      </c>
      <c r="Y341" s="6" t="str">
        <f>IF('Used data'!I341="No","",IF('Used data'!U341=80,1,POWER((80-0.0058*('Used data'!U341-80)^2+0.2781*('Used data'!U341-80)-0.2343)/80,1.5)))</f>
        <v/>
      </c>
      <c r="Z341" s="6" t="str">
        <f>IF('Used data'!I341="No","",IF('Used data'!U341=80,1,POWER((80-0.0058*('Used data'!U341-80)^2+0.2781*('Used data'!U341-80)-0.2343)/80,4.6)))</f>
        <v/>
      </c>
      <c r="AA341" s="6" t="str">
        <f>IF('Used data'!I341="No","",IF('Used data'!U341=80,1,POWER((80-0.0058*('Used data'!U341-80)^2+0.2781*('Used data'!U341-80)-0.2343)/80,3.5)))</f>
        <v/>
      </c>
      <c r="AB341" s="6" t="str">
        <f>IF('Used data'!I341="No","",IF('Used data'!U341=80,1,POWER((80-0.0058*('Used data'!U341-80)^2+0.2781*('Used data'!U341-80)-0.2343)/80,1.4)))</f>
        <v/>
      </c>
      <c r="AC341" s="6"/>
      <c r="AD341" s="7" t="str">
        <f>IF('Used data'!I341="No","",EXP(-10.0958)*POWER(H341,0.8138))</f>
        <v/>
      </c>
      <c r="AE341" s="7" t="str">
        <f>IF('Used data'!I341="No","",EXP(-9.9896)*POWER(H341,0.8381))</f>
        <v/>
      </c>
      <c r="AF341" s="7" t="str">
        <f>IF('Used data'!I341="No","",EXP(-12.5826)*POWER(H341,1.148))</f>
        <v/>
      </c>
      <c r="AG341" s="7" t="str">
        <f>IF('Used data'!I341="No","",EXP(-11.3408)*POWER(H341,0.7373))</f>
        <v/>
      </c>
      <c r="AH341" s="7" t="str">
        <f>IF('Used data'!I341="No","",EXP(-10.8985)*POWER(H341,0.841))</f>
        <v/>
      </c>
      <c r="AI341" s="7" t="str">
        <f>IF('Used data'!I341="No","",EXP(-12.4273)*POWER(H341,1.0197))</f>
        <v/>
      </c>
      <c r="AJ341" s="9" t="str">
        <f>IF('Used data'!I341="No","",SUM(AD341:AE341)*740934+AG341*29492829+AH341*4654307+AI341*608667)</f>
        <v/>
      </c>
    </row>
    <row r="342" spans="1:36" x14ac:dyDescent="0.3">
      <c r="A342" s="4" t="str">
        <f>IF('Input data'!A348="","",'Input data'!A348)</f>
        <v/>
      </c>
      <c r="B342" s="4" t="str">
        <f>IF('Input data'!B348="","",'Input data'!B348)</f>
        <v/>
      </c>
      <c r="C342" s="4" t="str">
        <f>IF('Input data'!C348="","",'Input data'!C348)</f>
        <v/>
      </c>
      <c r="D342" s="4" t="str">
        <f>IF('Input data'!D348="","",'Input data'!D348)</f>
        <v/>
      </c>
      <c r="E342" s="4" t="str">
        <f>IF('Input data'!E348="","",'Input data'!E348)</f>
        <v/>
      </c>
      <c r="F342" s="4" t="str">
        <f>IF('Input data'!F348="","",'Input data'!F348)</f>
        <v/>
      </c>
      <c r="G342" s="20" t="str">
        <f>IF('Input data'!G348=0,"",'Input data'!G348)</f>
        <v/>
      </c>
      <c r="H342" s="9" t="str">
        <f>IF('Input data'!H348="","",'Input data'!H348)</f>
        <v/>
      </c>
      <c r="I342" s="6" t="str">
        <f>IF('Used data'!I342="No","",IF('Used data'!L342&lt;10,1.1-'Used data'!L342*0.01,IF('Used data'!L342&lt;120,POWER(1.003,'Used data'!L342)/POWER(1.003,10),1.4)))</f>
        <v/>
      </c>
      <c r="J342" s="6" t="str">
        <f>IF('Used data'!I342="No","",IF('Used data'!M342&gt;9,1.41,IF('Used data'!M342&lt;2,0.96+'Used data'!M342*0.02,POWER(1.05,'Used data'!M342)/POWER(1.05,2))))</f>
        <v/>
      </c>
      <c r="K342" s="6" t="str">
        <f>IF('Used data'!I342="No","",IF('Used data'!M342&gt;9,1.15,IF('Used data'!M342&lt;2,0.98+'Used data'!M342*0.01,POWER(1.02,'Used data'!M342)/POWER(1.02,2))))</f>
        <v/>
      </c>
      <c r="L342" s="6" t="str">
        <f>IF('Used data'!I342="No","",IF('Used data'!N342="Partly",0.9,IF('Used data'!N342="Yes",0.75,1)))</f>
        <v/>
      </c>
      <c r="M342" s="6" t="str">
        <f>IF('Used data'!I342="No","",IF('Used data'!N342="Partly",0.97,IF('Used data'!N342="Yes",0.95,1)))</f>
        <v/>
      </c>
      <c r="N342" s="6" t="str">
        <f>IF('Used data'!I342="No","",IF('Used data'!O342&gt;4.25,1.06,IF('Used data'!O342&lt;3.75,1.84-'Used data'!O342*0.24,0.04+'Used data'!O342*0.24)))</f>
        <v/>
      </c>
      <c r="O342" s="6" t="str">
        <f>IF('Used data'!I342="No","",IF('Used data'!P342&gt;1.99,0.81,IF('Used data'!P342&lt;0.2,1.12,1.05-'Used data'!P342*0.1)))</f>
        <v/>
      </c>
      <c r="P342" s="6" t="str">
        <f>IF('Used data'!I342="No","",IF('Used data'!Q342&gt;3,0.96,IF('Used data'!Q342&lt;2,1.12-0.06*'Used data'!Q342,1.08-0.04*'Used data'!Q342)))</f>
        <v/>
      </c>
      <c r="Q342" s="6" t="str">
        <f>IF('Used data'!I342="No","",IF('Used data'!R342="Yes",0.91,1))</f>
        <v/>
      </c>
      <c r="R342" s="6" t="str">
        <f>IF('Used data'!I342="No","",IF('Used data'!R342="Yes",0.96,1))</f>
        <v/>
      </c>
      <c r="S342" s="6" t="str">
        <f>IF('Used data'!I342="No","",IF('Used data'!R342="Yes",0.82,1))</f>
        <v/>
      </c>
      <c r="T342" s="6" t="str">
        <f>IF('Used data'!I342="No","",IF('Used data'!R342="Yes",0.9,1))</f>
        <v/>
      </c>
      <c r="U342" s="6" t="str">
        <f>IF('Used data'!I342="No","",IF('Used data'!R342="Yes",0.93,1))</f>
        <v/>
      </c>
      <c r="V342" s="6" t="str">
        <f>IF('Used data'!I342="No","",IF('Used data'!S342="Yes",0.85,1))</f>
        <v/>
      </c>
      <c r="W342" s="6" t="str">
        <f>IF('Used data'!I342="No","",IF('Used data'!T342&gt;5,1.4,1+0.08*'Used data'!T342))</f>
        <v/>
      </c>
      <c r="X342" s="6" t="str">
        <f>IF('Used data'!I342="No","",IF('Used data'!U342=80,1,POWER((80-0.0058*('Used data'!U342-80)^2+0.2781*('Used data'!U342-80)-0.2343)/80,1.6)))</f>
        <v/>
      </c>
      <c r="Y342" s="6" t="str">
        <f>IF('Used data'!I342="No","",IF('Used data'!U342=80,1,POWER((80-0.0058*('Used data'!U342-80)^2+0.2781*('Used data'!U342-80)-0.2343)/80,1.5)))</f>
        <v/>
      </c>
      <c r="Z342" s="6" t="str">
        <f>IF('Used data'!I342="No","",IF('Used data'!U342=80,1,POWER((80-0.0058*('Used data'!U342-80)^2+0.2781*('Used data'!U342-80)-0.2343)/80,4.6)))</f>
        <v/>
      </c>
      <c r="AA342" s="6" t="str">
        <f>IF('Used data'!I342="No","",IF('Used data'!U342=80,1,POWER((80-0.0058*('Used data'!U342-80)^2+0.2781*('Used data'!U342-80)-0.2343)/80,3.5)))</f>
        <v/>
      </c>
      <c r="AB342" s="6" t="str">
        <f>IF('Used data'!I342="No","",IF('Used data'!U342=80,1,POWER((80-0.0058*('Used data'!U342-80)^2+0.2781*('Used data'!U342-80)-0.2343)/80,1.4)))</f>
        <v/>
      </c>
      <c r="AC342" s="6"/>
      <c r="AD342" s="7" t="str">
        <f>IF('Used data'!I342="No","",EXP(-10.0958)*POWER(H342,0.8138))</f>
        <v/>
      </c>
      <c r="AE342" s="7" t="str">
        <f>IF('Used data'!I342="No","",EXP(-9.9896)*POWER(H342,0.8381))</f>
        <v/>
      </c>
      <c r="AF342" s="7" t="str">
        <f>IF('Used data'!I342="No","",EXP(-12.5826)*POWER(H342,1.148))</f>
        <v/>
      </c>
      <c r="AG342" s="7" t="str">
        <f>IF('Used data'!I342="No","",EXP(-11.3408)*POWER(H342,0.7373))</f>
        <v/>
      </c>
      <c r="AH342" s="7" t="str">
        <f>IF('Used data'!I342="No","",EXP(-10.8985)*POWER(H342,0.841))</f>
        <v/>
      </c>
      <c r="AI342" s="7" t="str">
        <f>IF('Used data'!I342="No","",EXP(-12.4273)*POWER(H342,1.0197))</f>
        <v/>
      </c>
      <c r="AJ342" s="9" t="str">
        <f>IF('Used data'!I342="No","",SUM(AD342:AE342)*740934+AG342*29492829+AH342*4654307+AI342*608667)</f>
        <v/>
      </c>
    </row>
    <row r="343" spans="1:36" x14ac:dyDescent="0.3">
      <c r="A343" s="4" t="str">
        <f>IF('Input data'!A349="","",'Input data'!A349)</f>
        <v/>
      </c>
      <c r="B343" s="4" t="str">
        <f>IF('Input data'!B349="","",'Input data'!B349)</f>
        <v/>
      </c>
      <c r="C343" s="4" t="str">
        <f>IF('Input data'!C349="","",'Input data'!C349)</f>
        <v/>
      </c>
      <c r="D343" s="4" t="str">
        <f>IF('Input data'!D349="","",'Input data'!D349)</f>
        <v/>
      </c>
      <c r="E343" s="4" t="str">
        <f>IF('Input data'!E349="","",'Input data'!E349)</f>
        <v/>
      </c>
      <c r="F343" s="4" t="str">
        <f>IF('Input data'!F349="","",'Input data'!F349)</f>
        <v/>
      </c>
      <c r="G343" s="20" t="str">
        <f>IF('Input data'!G349=0,"",'Input data'!G349)</f>
        <v/>
      </c>
      <c r="H343" s="9" t="str">
        <f>IF('Input data'!H349="","",'Input data'!H349)</f>
        <v/>
      </c>
      <c r="I343" s="6" t="str">
        <f>IF('Used data'!I343="No","",IF('Used data'!L343&lt;10,1.1-'Used data'!L343*0.01,IF('Used data'!L343&lt;120,POWER(1.003,'Used data'!L343)/POWER(1.003,10),1.4)))</f>
        <v/>
      </c>
      <c r="J343" s="6" t="str">
        <f>IF('Used data'!I343="No","",IF('Used data'!M343&gt;9,1.41,IF('Used data'!M343&lt;2,0.96+'Used data'!M343*0.02,POWER(1.05,'Used data'!M343)/POWER(1.05,2))))</f>
        <v/>
      </c>
      <c r="K343" s="6" t="str">
        <f>IF('Used data'!I343="No","",IF('Used data'!M343&gt;9,1.15,IF('Used data'!M343&lt;2,0.98+'Used data'!M343*0.01,POWER(1.02,'Used data'!M343)/POWER(1.02,2))))</f>
        <v/>
      </c>
      <c r="L343" s="6" t="str">
        <f>IF('Used data'!I343="No","",IF('Used data'!N343="Partly",0.9,IF('Used data'!N343="Yes",0.75,1)))</f>
        <v/>
      </c>
      <c r="M343" s="6" t="str">
        <f>IF('Used data'!I343="No","",IF('Used data'!N343="Partly",0.97,IF('Used data'!N343="Yes",0.95,1)))</f>
        <v/>
      </c>
      <c r="N343" s="6" t="str">
        <f>IF('Used data'!I343="No","",IF('Used data'!O343&gt;4.25,1.06,IF('Used data'!O343&lt;3.75,1.84-'Used data'!O343*0.24,0.04+'Used data'!O343*0.24)))</f>
        <v/>
      </c>
      <c r="O343" s="6" t="str">
        <f>IF('Used data'!I343="No","",IF('Used data'!P343&gt;1.99,0.81,IF('Used data'!P343&lt;0.2,1.12,1.05-'Used data'!P343*0.1)))</f>
        <v/>
      </c>
      <c r="P343" s="6" t="str">
        <f>IF('Used data'!I343="No","",IF('Used data'!Q343&gt;3,0.96,IF('Used data'!Q343&lt;2,1.12-0.06*'Used data'!Q343,1.08-0.04*'Used data'!Q343)))</f>
        <v/>
      </c>
      <c r="Q343" s="6" t="str">
        <f>IF('Used data'!I343="No","",IF('Used data'!R343="Yes",0.91,1))</f>
        <v/>
      </c>
      <c r="R343" s="6" t="str">
        <f>IF('Used data'!I343="No","",IF('Used data'!R343="Yes",0.96,1))</f>
        <v/>
      </c>
      <c r="S343" s="6" t="str">
        <f>IF('Used data'!I343="No","",IF('Used data'!R343="Yes",0.82,1))</f>
        <v/>
      </c>
      <c r="T343" s="6" t="str">
        <f>IF('Used data'!I343="No","",IF('Used data'!R343="Yes",0.9,1))</f>
        <v/>
      </c>
      <c r="U343" s="6" t="str">
        <f>IF('Used data'!I343="No","",IF('Used data'!R343="Yes",0.93,1))</f>
        <v/>
      </c>
      <c r="V343" s="6" t="str">
        <f>IF('Used data'!I343="No","",IF('Used data'!S343="Yes",0.85,1))</f>
        <v/>
      </c>
      <c r="W343" s="6" t="str">
        <f>IF('Used data'!I343="No","",IF('Used data'!T343&gt;5,1.4,1+0.08*'Used data'!T343))</f>
        <v/>
      </c>
      <c r="X343" s="6" t="str">
        <f>IF('Used data'!I343="No","",IF('Used data'!U343=80,1,POWER((80-0.0058*('Used data'!U343-80)^2+0.2781*('Used data'!U343-80)-0.2343)/80,1.6)))</f>
        <v/>
      </c>
      <c r="Y343" s="6" t="str">
        <f>IF('Used data'!I343="No","",IF('Used data'!U343=80,1,POWER((80-0.0058*('Used data'!U343-80)^2+0.2781*('Used data'!U343-80)-0.2343)/80,1.5)))</f>
        <v/>
      </c>
      <c r="Z343" s="6" t="str">
        <f>IF('Used data'!I343="No","",IF('Used data'!U343=80,1,POWER((80-0.0058*('Used data'!U343-80)^2+0.2781*('Used data'!U343-80)-0.2343)/80,4.6)))</f>
        <v/>
      </c>
      <c r="AA343" s="6" t="str">
        <f>IF('Used data'!I343="No","",IF('Used data'!U343=80,1,POWER((80-0.0058*('Used data'!U343-80)^2+0.2781*('Used data'!U343-80)-0.2343)/80,3.5)))</f>
        <v/>
      </c>
      <c r="AB343" s="6" t="str">
        <f>IF('Used data'!I343="No","",IF('Used data'!U343=80,1,POWER((80-0.0058*('Used data'!U343-80)^2+0.2781*('Used data'!U343-80)-0.2343)/80,1.4)))</f>
        <v/>
      </c>
      <c r="AC343" s="6"/>
      <c r="AD343" s="7" t="str">
        <f>IF('Used data'!I343="No","",EXP(-10.0958)*POWER(H343,0.8138))</f>
        <v/>
      </c>
      <c r="AE343" s="7" t="str">
        <f>IF('Used data'!I343="No","",EXP(-9.9896)*POWER(H343,0.8381))</f>
        <v/>
      </c>
      <c r="AF343" s="7" t="str">
        <f>IF('Used data'!I343="No","",EXP(-12.5826)*POWER(H343,1.148))</f>
        <v/>
      </c>
      <c r="AG343" s="7" t="str">
        <f>IF('Used data'!I343="No","",EXP(-11.3408)*POWER(H343,0.7373))</f>
        <v/>
      </c>
      <c r="AH343" s="7" t="str">
        <f>IF('Used data'!I343="No","",EXP(-10.8985)*POWER(H343,0.841))</f>
        <v/>
      </c>
      <c r="AI343" s="7" t="str">
        <f>IF('Used data'!I343="No","",EXP(-12.4273)*POWER(H343,1.0197))</f>
        <v/>
      </c>
      <c r="AJ343" s="9" t="str">
        <f>IF('Used data'!I343="No","",SUM(AD343:AE343)*740934+AG343*29492829+AH343*4654307+AI343*608667)</f>
        <v/>
      </c>
    </row>
    <row r="344" spans="1:36" x14ac:dyDescent="0.3">
      <c r="A344" s="4" t="str">
        <f>IF('Input data'!A350="","",'Input data'!A350)</f>
        <v/>
      </c>
      <c r="B344" s="4" t="str">
        <f>IF('Input data'!B350="","",'Input data'!B350)</f>
        <v/>
      </c>
      <c r="C344" s="4" t="str">
        <f>IF('Input data'!C350="","",'Input data'!C350)</f>
        <v/>
      </c>
      <c r="D344" s="4" t="str">
        <f>IF('Input data'!D350="","",'Input data'!D350)</f>
        <v/>
      </c>
      <c r="E344" s="4" t="str">
        <f>IF('Input data'!E350="","",'Input data'!E350)</f>
        <v/>
      </c>
      <c r="F344" s="4" t="str">
        <f>IF('Input data'!F350="","",'Input data'!F350)</f>
        <v/>
      </c>
      <c r="G344" s="20" t="str">
        <f>IF('Input data'!G350=0,"",'Input data'!G350)</f>
        <v/>
      </c>
      <c r="H344" s="9" t="str">
        <f>IF('Input data'!H350="","",'Input data'!H350)</f>
        <v/>
      </c>
      <c r="I344" s="6" t="str">
        <f>IF('Used data'!I344="No","",IF('Used data'!L344&lt;10,1.1-'Used data'!L344*0.01,IF('Used data'!L344&lt;120,POWER(1.003,'Used data'!L344)/POWER(1.003,10),1.4)))</f>
        <v/>
      </c>
      <c r="J344" s="6" t="str">
        <f>IF('Used data'!I344="No","",IF('Used data'!M344&gt;9,1.41,IF('Used data'!M344&lt;2,0.96+'Used data'!M344*0.02,POWER(1.05,'Used data'!M344)/POWER(1.05,2))))</f>
        <v/>
      </c>
      <c r="K344" s="6" t="str">
        <f>IF('Used data'!I344="No","",IF('Used data'!M344&gt;9,1.15,IF('Used data'!M344&lt;2,0.98+'Used data'!M344*0.01,POWER(1.02,'Used data'!M344)/POWER(1.02,2))))</f>
        <v/>
      </c>
      <c r="L344" s="6" t="str">
        <f>IF('Used data'!I344="No","",IF('Used data'!N344="Partly",0.9,IF('Used data'!N344="Yes",0.75,1)))</f>
        <v/>
      </c>
      <c r="M344" s="6" t="str">
        <f>IF('Used data'!I344="No","",IF('Used data'!N344="Partly",0.97,IF('Used data'!N344="Yes",0.95,1)))</f>
        <v/>
      </c>
      <c r="N344" s="6" t="str">
        <f>IF('Used data'!I344="No","",IF('Used data'!O344&gt;4.25,1.06,IF('Used data'!O344&lt;3.75,1.84-'Used data'!O344*0.24,0.04+'Used data'!O344*0.24)))</f>
        <v/>
      </c>
      <c r="O344" s="6" t="str">
        <f>IF('Used data'!I344="No","",IF('Used data'!P344&gt;1.99,0.81,IF('Used data'!P344&lt;0.2,1.12,1.05-'Used data'!P344*0.1)))</f>
        <v/>
      </c>
      <c r="P344" s="6" t="str">
        <f>IF('Used data'!I344="No","",IF('Used data'!Q344&gt;3,0.96,IF('Used data'!Q344&lt;2,1.12-0.06*'Used data'!Q344,1.08-0.04*'Used data'!Q344)))</f>
        <v/>
      </c>
      <c r="Q344" s="6" t="str">
        <f>IF('Used data'!I344="No","",IF('Used data'!R344="Yes",0.91,1))</f>
        <v/>
      </c>
      <c r="R344" s="6" t="str">
        <f>IF('Used data'!I344="No","",IF('Used data'!R344="Yes",0.96,1))</f>
        <v/>
      </c>
      <c r="S344" s="6" t="str">
        <f>IF('Used data'!I344="No","",IF('Used data'!R344="Yes",0.82,1))</f>
        <v/>
      </c>
      <c r="T344" s="6" t="str">
        <f>IF('Used data'!I344="No","",IF('Used data'!R344="Yes",0.9,1))</f>
        <v/>
      </c>
      <c r="U344" s="6" t="str">
        <f>IF('Used data'!I344="No","",IF('Used data'!R344="Yes",0.93,1))</f>
        <v/>
      </c>
      <c r="V344" s="6" t="str">
        <f>IF('Used data'!I344="No","",IF('Used data'!S344="Yes",0.85,1))</f>
        <v/>
      </c>
      <c r="W344" s="6" t="str">
        <f>IF('Used data'!I344="No","",IF('Used data'!T344&gt;5,1.4,1+0.08*'Used data'!T344))</f>
        <v/>
      </c>
      <c r="X344" s="6" t="str">
        <f>IF('Used data'!I344="No","",IF('Used data'!U344=80,1,POWER((80-0.0058*('Used data'!U344-80)^2+0.2781*('Used data'!U344-80)-0.2343)/80,1.6)))</f>
        <v/>
      </c>
      <c r="Y344" s="6" t="str">
        <f>IF('Used data'!I344="No","",IF('Used data'!U344=80,1,POWER((80-0.0058*('Used data'!U344-80)^2+0.2781*('Used data'!U344-80)-0.2343)/80,1.5)))</f>
        <v/>
      </c>
      <c r="Z344" s="6" t="str">
        <f>IF('Used data'!I344="No","",IF('Used data'!U344=80,1,POWER((80-0.0058*('Used data'!U344-80)^2+0.2781*('Used data'!U344-80)-0.2343)/80,4.6)))</f>
        <v/>
      </c>
      <c r="AA344" s="6" t="str">
        <f>IF('Used data'!I344="No","",IF('Used data'!U344=80,1,POWER((80-0.0058*('Used data'!U344-80)^2+0.2781*('Used data'!U344-80)-0.2343)/80,3.5)))</f>
        <v/>
      </c>
      <c r="AB344" s="6" t="str">
        <f>IF('Used data'!I344="No","",IF('Used data'!U344=80,1,POWER((80-0.0058*('Used data'!U344-80)^2+0.2781*('Used data'!U344-80)-0.2343)/80,1.4)))</f>
        <v/>
      </c>
      <c r="AC344" s="6"/>
      <c r="AD344" s="7" t="str">
        <f>IF('Used data'!I344="No","",EXP(-10.0958)*POWER(H344,0.8138))</f>
        <v/>
      </c>
      <c r="AE344" s="7" t="str">
        <f>IF('Used data'!I344="No","",EXP(-9.9896)*POWER(H344,0.8381))</f>
        <v/>
      </c>
      <c r="AF344" s="7" t="str">
        <f>IF('Used data'!I344="No","",EXP(-12.5826)*POWER(H344,1.148))</f>
        <v/>
      </c>
      <c r="AG344" s="7" t="str">
        <f>IF('Used data'!I344="No","",EXP(-11.3408)*POWER(H344,0.7373))</f>
        <v/>
      </c>
      <c r="AH344" s="7" t="str">
        <f>IF('Used data'!I344="No","",EXP(-10.8985)*POWER(H344,0.841))</f>
        <v/>
      </c>
      <c r="AI344" s="7" t="str">
        <f>IF('Used data'!I344="No","",EXP(-12.4273)*POWER(H344,1.0197))</f>
        <v/>
      </c>
      <c r="AJ344" s="9" t="str">
        <f>IF('Used data'!I344="No","",SUM(AD344:AE344)*740934+AG344*29492829+AH344*4654307+AI344*608667)</f>
        <v/>
      </c>
    </row>
    <row r="345" spans="1:36" x14ac:dyDescent="0.3">
      <c r="A345" s="4" t="str">
        <f>IF('Input data'!A351="","",'Input data'!A351)</f>
        <v/>
      </c>
      <c r="B345" s="4" t="str">
        <f>IF('Input data'!B351="","",'Input data'!B351)</f>
        <v/>
      </c>
      <c r="C345" s="4" t="str">
        <f>IF('Input data'!C351="","",'Input data'!C351)</f>
        <v/>
      </c>
      <c r="D345" s="4" t="str">
        <f>IF('Input data'!D351="","",'Input data'!D351)</f>
        <v/>
      </c>
      <c r="E345" s="4" t="str">
        <f>IF('Input data'!E351="","",'Input data'!E351)</f>
        <v/>
      </c>
      <c r="F345" s="4" t="str">
        <f>IF('Input data'!F351="","",'Input data'!F351)</f>
        <v/>
      </c>
      <c r="G345" s="20" t="str">
        <f>IF('Input data'!G351=0,"",'Input data'!G351)</f>
        <v/>
      </c>
      <c r="H345" s="9" t="str">
        <f>IF('Input data'!H351="","",'Input data'!H351)</f>
        <v/>
      </c>
      <c r="I345" s="6" t="str">
        <f>IF('Used data'!I345="No","",IF('Used data'!L345&lt;10,1.1-'Used data'!L345*0.01,IF('Used data'!L345&lt;120,POWER(1.003,'Used data'!L345)/POWER(1.003,10),1.4)))</f>
        <v/>
      </c>
      <c r="J345" s="6" t="str">
        <f>IF('Used data'!I345="No","",IF('Used data'!M345&gt;9,1.41,IF('Used data'!M345&lt;2,0.96+'Used data'!M345*0.02,POWER(1.05,'Used data'!M345)/POWER(1.05,2))))</f>
        <v/>
      </c>
      <c r="K345" s="6" t="str">
        <f>IF('Used data'!I345="No","",IF('Used data'!M345&gt;9,1.15,IF('Used data'!M345&lt;2,0.98+'Used data'!M345*0.01,POWER(1.02,'Used data'!M345)/POWER(1.02,2))))</f>
        <v/>
      </c>
      <c r="L345" s="6" t="str">
        <f>IF('Used data'!I345="No","",IF('Used data'!N345="Partly",0.9,IF('Used data'!N345="Yes",0.75,1)))</f>
        <v/>
      </c>
      <c r="M345" s="6" t="str">
        <f>IF('Used data'!I345="No","",IF('Used data'!N345="Partly",0.97,IF('Used data'!N345="Yes",0.95,1)))</f>
        <v/>
      </c>
      <c r="N345" s="6" t="str">
        <f>IF('Used data'!I345="No","",IF('Used data'!O345&gt;4.25,1.06,IF('Used data'!O345&lt;3.75,1.84-'Used data'!O345*0.24,0.04+'Used data'!O345*0.24)))</f>
        <v/>
      </c>
      <c r="O345" s="6" t="str">
        <f>IF('Used data'!I345="No","",IF('Used data'!P345&gt;1.99,0.81,IF('Used data'!P345&lt;0.2,1.12,1.05-'Used data'!P345*0.1)))</f>
        <v/>
      </c>
      <c r="P345" s="6" t="str">
        <f>IF('Used data'!I345="No","",IF('Used data'!Q345&gt;3,0.96,IF('Used data'!Q345&lt;2,1.12-0.06*'Used data'!Q345,1.08-0.04*'Used data'!Q345)))</f>
        <v/>
      </c>
      <c r="Q345" s="6" t="str">
        <f>IF('Used data'!I345="No","",IF('Used data'!R345="Yes",0.91,1))</f>
        <v/>
      </c>
      <c r="R345" s="6" t="str">
        <f>IF('Used data'!I345="No","",IF('Used data'!R345="Yes",0.96,1))</f>
        <v/>
      </c>
      <c r="S345" s="6" t="str">
        <f>IF('Used data'!I345="No","",IF('Used data'!R345="Yes",0.82,1))</f>
        <v/>
      </c>
      <c r="T345" s="6" t="str">
        <f>IF('Used data'!I345="No","",IF('Used data'!R345="Yes",0.9,1))</f>
        <v/>
      </c>
      <c r="U345" s="6" t="str">
        <f>IF('Used data'!I345="No","",IF('Used data'!R345="Yes",0.93,1))</f>
        <v/>
      </c>
      <c r="V345" s="6" t="str">
        <f>IF('Used data'!I345="No","",IF('Used data'!S345="Yes",0.85,1))</f>
        <v/>
      </c>
      <c r="W345" s="6" t="str">
        <f>IF('Used data'!I345="No","",IF('Used data'!T345&gt;5,1.4,1+0.08*'Used data'!T345))</f>
        <v/>
      </c>
      <c r="X345" s="6" t="str">
        <f>IF('Used data'!I345="No","",IF('Used data'!U345=80,1,POWER((80-0.0058*('Used data'!U345-80)^2+0.2781*('Used data'!U345-80)-0.2343)/80,1.6)))</f>
        <v/>
      </c>
      <c r="Y345" s="6" t="str">
        <f>IF('Used data'!I345="No","",IF('Used data'!U345=80,1,POWER((80-0.0058*('Used data'!U345-80)^2+0.2781*('Used data'!U345-80)-0.2343)/80,1.5)))</f>
        <v/>
      </c>
      <c r="Z345" s="6" t="str">
        <f>IF('Used data'!I345="No","",IF('Used data'!U345=80,1,POWER((80-0.0058*('Used data'!U345-80)^2+0.2781*('Used data'!U345-80)-0.2343)/80,4.6)))</f>
        <v/>
      </c>
      <c r="AA345" s="6" t="str">
        <f>IF('Used data'!I345="No","",IF('Used data'!U345=80,1,POWER((80-0.0058*('Used data'!U345-80)^2+0.2781*('Used data'!U345-80)-0.2343)/80,3.5)))</f>
        <v/>
      </c>
      <c r="AB345" s="6" t="str">
        <f>IF('Used data'!I345="No","",IF('Used data'!U345=80,1,POWER((80-0.0058*('Used data'!U345-80)^2+0.2781*('Used data'!U345-80)-0.2343)/80,1.4)))</f>
        <v/>
      </c>
      <c r="AC345" s="6"/>
      <c r="AD345" s="7" t="str">
        <f>IF('Used data'!I345="No","",EXP(-10.0958)*POWER(H345,0.8138))</f>
        <v/>
      </c>
      <c r="AE345" s="7" t="str">
        <f>IF('Used data'!I345="No","",EXP(-9.9896)*POWER(H345,0.8381))</f>
        <v/>
      </c>
      <c r="AF345" s="7" t="str">
        <f>IF('Used data'!I345="No","",EXP(-12.5826)*POWER(H345,1.148))</f>
        <v/>
      </c>
      <c r="AG345" s="7" t="str">
        <f>IF('Used data'!I345="No","",EXP(-11.3408)*POWER(H345,0.7373))</f>
        <v/>
      </c>
      <c r="AH345" s="7" t="str">
        <f>IF('Used data'!I345="No","",EXP(-10.8985)*POWER(H345,0.841))</f>
        <v/>
      </c>
      <c r="AI345" s="7" t="str">
        <f>IF('Used data'!I345="No","",EXP(-12.4273)*POWER(H345,1.0197))</f>
        <v/>
      </c>
      <c r="AJ345" s="9" t="str">
        <f>IF('Used data'!I345="No","",SUM(AD345:AE345)*740934+AG345*29492829+AH345*4654307+AI345*608667)</f>
        <v/>
      </c>
    </row>
    <row r="346" spans="1:36" x14ac:dyDescent="0.3">
      <c r="A346" s="4" t="str">
        <f>IF('Input data'!A352="","",'Input data'!A352)</f>
        <v/>
      </c>
      <c r="B346" s="4" t="str">
        <f>IF('Input data'!B352="","",'Input data'!B352)</f>
        <v/>
      </c>
      <c r="C346" s="4" t="str">
        <f>IF('Input data'!C352="","",'Input data'!C352)</f>
        <v/>
      </c>
      <c r="D346" s="4" t="str">
        <f>IF('Input data'!D352="","",'Input data'!D352)</f>
        <v/>
      </c>
      <c r="E346" s="4" t="str">
        <f>IF('Input data'!E352="","",'Input data'!E352)</f>
        <v/>
      </c>
      <c r="F346" s="4" t="str">
        <f>IF('Input data'!F352="","",'Input data'!F352)</f>
        <v/>
      </c>
      <c r="G346" s="20" t="str">
        <f>IF('Input data'!G352=0,"",'Input data'!G352)</f>
        <v/>
      </c>
      <c r="H346" s="9" t="str">
        <f>IF('Input data'!H352="","",'Input data'!H352)</f>
        <v/>
      </c>
      <c r="I346" s="6" t="str">
        <f>IF('Used data'!I346="No","",IF('Used data'!L346&lt;10,1.1-'Used data'!L346*0.01,IF('Used data'!L346&lt;120,POWER(1.003,'Used data'!L346)/POWER(1.003,10),1.4)))</f>
        <v/>
      </c>
      <c r="J346" s="6" t="str">
        <f>IF('Used data'!I346="No","",IF('Used data'!M346&gt;9,1.41,IF('Used data'!M346&lt;2,0.96+'Used data'!M346*0.02,POWER(1.05,'Used data'!M346)/POWER(1.05,2))))</f>
        <v/>
      </c>
      <c r="K346" s="6" t="str">
        <f>IF('Used data'!I346="No","",IF('Used data'!M346&gt;9,1.15,IF('Used data'!M346&lt;2,0.98+'Used data'!M346*0.01,POWER(1.02,'Used data'!M346)/POWER(1.02,2))))</f>
        <v/>
      </c>
      <c r="L346" s="6" t="str">
        <f>IF('Used data'!I346="No","",IF('Used data'!N346="Partly",0.9,IF('Used data'!N346="Yes",0.75,1)))</f>
        <v/>
      </c>
      <c r="M346" s="6" t="str">
        <f>IF('Used data'!I346="No","",IF('Used data'!N346="Partly",0.97,IF('Used data'!N346="Yes",0.95,1)))</f>
        <v/>
      </c>
      <c r="N346" s="6" t="str">
        <f>IF('Used data'!I346="No","",IF('Used data'!O346&gt;4.25,1.06,IF('Used data'!O346&lt;3.75,1.84-'Used data'!O346*0.24,0.04+'Used data'!O346*0.24)))</f>
        <v/>
      </c>
      <c r="O346" s="6" t="str">
        <f>IF('Used data'!I346="No","",IF('Used data'!P346&gt;1.99,0.81,IF('Used data'!P346&lt;0.2,1.12,1.05-'Used data'!P346*0.1)))</f>
        <v/>
      </c>
      <c r="P346" s="6" t="str">
        <f>IF('Used data'!I346="No","",IF('Used data'!Q346&gt;3,0.96,IF('Used data'!Q346&lt;2,1.12-0.06*'Used data'!Q346,1.08-0.04*'Used data'!Q346)))</f>
        <v/>
      </c>
      <c r="Q346" s="6" t="str">
        <f>IF('Used data'!I346="No","",IF('Used data'!R346="Yes",0.91,1))</f>
        <v/>
      </c>
      <c r="R346" s="6" t="str">
        <f>IF('Used data'!I346="No","",IF('Used data'!R346="Yes",0.96,1))</f>
        <v/>
      </c>
      <c r="S346" s="6" t="str">
        <f>IF('Used data'!I346="No","",IF('Used data'!R346="Yes",0.82,1))</f>
        <v/>
      </c>
      <c r="T346" s="6" t="str">
        <f>IF('Used data'!I346="No","",IF('Used data'!R346="Yes",0.9,1))</f>
        <v/>
      </c>
      <c r="U346" s="6" t="str">
        <f>IF('Used data'!I346="No","",IF('Used data'!R346="Yes",0.93,1))</f>
        <v/>
      </c>
      <c r="V346" s="6" t="str">
        <f>IF('Used data'!I346="No","",IF('Used data'!S346="Yes",0.85,1))</f>
        <v/>
      </c>
      <c r="W346" s="6" t="str">
        <f>IF('Used data'!I346="No","",IF('Used data'!T346&gt;5,1.4,1+0.08*'Used data'!T346))</f>
        <v/>
      </c>
      <c r="X346" s="6" t="str">
        <f>IF('Used data'!I346="No","",IF('Used data'!U346=80,1,POWER((80-0.0058*('Used data'!U346-80)^2+0.2781*('Used data'!U346-80)-0.2343)/80,1.6)))</f>
        <v/>
      </c>
      <c r="Y346" s="6" t="str">
        <f>IF('Used data'!I346="No","",IF('Used data'!U346=80,1,POWER((80-0.0058*('Used data'!U346-80)^2+0.2781*('Used data'!U346-80)-0.2343)/80,1.5)))</f>
        <v/>
      </c>
      <c r="Z346" s="6" t="str">
        <f>IF('Used data'!I346="No","",IF('Used data'!U346=80,1,POWER((80-0.0058*('Used data'!U346-80)^2+0.2781*('Used data'!U346-80)-0.2343)/80,4.6)))</f>
        <v/>
      </c>
      <c r="AA346" s="6" t="str">
        <f>IF('Used data'!I346="No","",IF('Used data'!U346=80,1,POWER((80-0.0058*('Used data'!U346-80)^2+0.2781*('Used data'!U346-80)-0.2343)/80,3.5)))</f>
        <v/>
      </c>
      <c r="AB346" s="6" t="str">
        <f>IF('Used data'!I346="No","",IF('Used data'!U346=80,1,POWER((80-0.0058*('Used data'!U346-80)^2+0.2781*('Used data'!U346-80)-0.2343)/80,1.4)))</f>
        <v/>
      </c>
      <c r="AC346" s="6"/>
      <c r="AD346" s="7" t="str">
        <f>IF('Used data'!I346="No","",EXP(-10.0958)*POWER(H346,0.8138))</f>
        <v/>
      </c>
      <c r="AE346" s="7" t="str">
        <f>IF('Used data'!I346="No","",EXP(-9.9896)*POWER(H346,0.8381))</f>
        <v/>
      </c>
      <c r="AF346" s="7" t="str">
        <f>IF('Used data'!I346="No","",EXP(-12.5826)*POWER(H346,1.148))</f>
        <v/>
      </c>
      <c r="AG346" s="7" t="str">
        <f>IF('Used data'!I346="No","",EXP(-11.3408)*POWER(H346,0.7373))</f>
        <v/>
      </c>
      <c r="AH346" s="7" t="str">
        <f>IF('Used data'!I346="No","",EXP(-10.8985)*POWER(H346,0.841))</f>
        <v/>
      </c>
      <c r="AI346" s="7" t="str">
        <f>IF('Used data'!I346="No","",EXP(-12.4273)*POWER(H346,1.0197))</f>
        <v/>
      </c>
      <c r="AJ346" s="9" t="str">
        <f>IF('Used data'!I346="No","",SUM(AD346:AE346)*740934+AG346*29492829+AH346*4654307+AI346*608667)</f>
        <v/>
      </c>
    </row>
    <row r="347" spans="1:36" x14ac:dyDescent="0.3">
      <c r="A347" s="4" t="str">
        <f>IF('Input data'!A353="","",'Input data'!A353)</f>
        <v/>
      </c>
      <c r="B347" s="4" t="str">
        <f>IF('Input data'!B353="","",'Input data'!B353)</f>
        <v/>
      </c>
      <c r="C347" s="4" t="str">
        <f>IF('Input data'!C353="","",'Input data'!C353)</f>
        <v/>
      </c>
      <c r="D347" s="4" t="str">
        <f>IF('Input data'!D353="","",'Input data'!D353)</f>
        <v/>
      </c>
      <c r="E347" s="4" t="str">
        <f>IF('Input data'!E353="","",'Input data'!E353)</f>
        <v/>
      </c>
      <c r="F347" s="4" t="str">
        <f>IF('Input data'!F353="","",'Input data'!F353)</f>
        <v/>
      </c>
      <c r="G347" s="20" t="str">
        <f>IF('Input data'!G353=0,"",'Input data'!G353)</f>
        <v/>
      </c>
      <c r="H347" s="9" t="str">
        <f>IF('Input data'!H353="","",'Input data'!H353)</f>
        <v/>
      </c>
      <c r="I347" s="6" t="str">
        <f>IF('Used data'!I347="No","",IF('Used data'!L347&lt;10,1.1-'Used data'!L347*0.01,IF('Used data'!L347&lt;120,POWER(1.003,'Used data'!L347)/POWER(1.003,10),1.4)))</f>
        <v/>
      </c>
      <c r="J347" s="6" t="str">
        <f>IF('Used data'!I347="No","",IF('Used data'!M347&gt;9,1.41,IF('Used data'!M347&lt;2,0.96+'Used data'!M347*0.02,POWER(1.05,'Used data'!M347)/POWER(1.05,2))))</f>
        <v/>
      </c>
      <c r="K347" s="6" t="str">
        <f>IF('Used data'!I347="No","",IF('Used data'!M347&gt;9,1.15,IF('Used data'!M347&lt;2,0.98+'Used data'!M347*0.01,POWER(1.02,'Used data'!M347)/POWER(1.02,2))))</f>
        <v/>
      </c>
      <c r="L347" s="6" t="str">
        <f>IF('Used data'!I347="No","",IF('Used data'!N347="Partly",0.9,IF('Used data'!N347="Yes",0.75,1)))</f>
        <v/>
      </c>
      <c r="M347" s="6" t="str">
        <f>IF('Used data'!I347="No","",IF('Used data'!N347="Partly",0.97,IF('Used data'!N347="Yes",0.95,1)))</f>
        <v/>
      </c>
      <c r="N347" s="6" t="str">
        <f>IF('Used data'!I347="No","",IF('Used data'!O347&gt;4.25,1.06,IF('Used data'!O347&lt;3.75,1.84-'Used data'!O347*0.24,0.04+'Used data'!O347*0.24)))</f>
        <v/>
      </c>
      <c r="O347" s="6" t="str">
        <f>IF('Used data'!I347="No","",IF('Used data'!P347&gt;1.99,0.81,IF('Used data'!P347&lt;0.2,1.12,1.05-'Used data'!P347*0.1)))</f>
        <v/>
      </c>
      <c r="P347" s="6" t="str">
        <f>IF('Used data'!I347="No","",IF('Used data'!Q347&gt;3,0.96,IF('Used data'!Q347&lt;2,1.12-0.06*'Used data'!Q347,1.08-0.04*'Used data'!Q347)))</f>
        <v/>
      </c>
      <c r="Q347" s="6" t="str">
        <f>IF('Used data'!I347="No","",IF('Used data'!R347="Yes",0.91,1))</f>
        <v/>
      </c>
      <c r="R347" s="6" t="str">
        <f>IF('Used data'!I347="No","",IF('Used data'!R347="Yes",0.96,1))</f>
        <v/>
      </c>
      <c r="S347" s="6" t="str">
        <f>IF('Used data'!I347="No","",IF('Used data'!R347="Yes",0.82,1))</f>
        <v/>
      </c>
      <c r="T347" s="6" t="str">
        <f>IF('Used data'!I347="No","",IF('Used data'!R347="Yes",0.9,1))</f>
        <v/>
      </c>
      <c r="U347" s="6" t="str">
        <f>IF('Used data'!I347="No","",IF('Used data'!R347="Yes",0.93,1))</f>
        <v/>
      </c>
      <c r="V347" s="6" t="str">
        <f>IF('Used data'!I347="No","",IF('Used data'!S347="Yes",0.85,1))</f>
        <v/>
      </c>
      <c r="W347" s="6" t="str">
        <f>IF('Used data'!I347="No","",IF('Used data'!T347&gt;5,1.4,1+0.08*'Used data'!T347))</f>
        <v/>
      </c>
      <c r="X347" s="6" t="str">
        <f>IF('Used data'!I347="No","",IF('Used data'!U347=80,1,POWER((80-0.0058*('Used data'!U347-80)^2+0.2781*('Used data'!U347-80)-0.2343)/80,1.6)))</f>
        <v/>
      </c>
      <c r="Y347" s="6" t="str">
        <f>IF('Used data'!I347="No","",IF('Used data'!U347=80,1,POWER((80-0.0058*('Used data'!U347-80)^2+0.2781*('Used data'!U347-80)-0.2343)/80,1.5)))</f>
        <v/>
      </c>
      <c r="Z347" s="6" t="str">
        <f>IF('Used data'!I347="No","",IF('Used data'!U347=80,1,POWER((80-0.0058*('Used data'!U347-80)^2+0.2781*('Used data'!U347-80)-0.2343)/80,4.6)))</f>
        <v/>
      </c>
      <c r="AA347" s="6" t="str">
        <f>IF('Used data'!I347="No","",IF('Used data'!U347=80,1,POWER((80-0.0058*('Used data'!U347-80)^2+0.2781*('Used data'!U347-80)-0.2343)/80,3.5)))</f>
        <v/>
      </c>
      <c r="AB347" s="6" t="str">
        <f>IF('Used data'!I347="No","",IF('Used data'!U347=80,1,POWER((80-0.0058*('Used data'!U347-80)^2+0.2781*('Used data'!U347-80)-0.2343)/80,1.4)))</f>
        <v/>
      </c>
      <c r="AC347" s="6"/>
      <c r="AD347" s="7" t="str">
        <f>IF('Used data'!I347="No","",EXP(-10.0958)*POWER(H347,0.8138))</f>
        <v/>
      </c>
      <c r="AE347" s="7" t="str">
        <f>IF('Used data'!I347="No","",EXP(-9.9896)*POWER(H347,0.8381))</f>
        <v/>
      </c>
      <c r="AF347" s="7" t="str">
        <f>IF('Used data'!I347="No","",EXP(-12.5826)*POWER(H347,1.148))</f>
        <v/>
      </c>
      <c r="AG347" s="7" t="str">
        <f>IF('Used data'!I347="No","",EXP(-11.3408)*POWER(H347,0.7373))</f>
        <v/>
      </c>
      <c r="AH347" s="7" t="str">
        <f>IF('Used data'!I347="No","",EXP(-10.8985)*POWER(H347,0.841))</f>
        <v/>
      </c>
      <c r="AI347" s="7" t="str">
        <f>IF('Used data'!I347="No","",EXP(-12.4273)*POWER(H347,1.0197))</f>
        <v/>
      </c>
      <c r="AJ347" s="9" t="str">
        <f>IF('Used data'!I347="No","",SUM(AD347:AE347)*740934+AG347*29492829+AH347*4654307+AI347*608667)</f>
        <v/>
      </c>
    </row>
    <row r="348" spans="1:36" x14ac:dyDescent="0.3">
      <c r="A348" s="4" t="str">
        <f>IF('Input data'!A354="","",'Input data'!A354)</f>
        <v/>
      </c>
      <c r="B348" s="4" t="str">
        <f>IF('Input data'!B354="","",'Input data'!B354)</f>
        <v/>
      </c>
      <c r="C348" s="4" t="str">
        <f>IF('Input data'!C354="","",'Input data'!C354)</f>
        <v/>
      </c>
      <c r="D348" s="4" t="str">
        <f>IF('Input data'!D354="","",'Input data'!D354)</f>
        <v/>
      </c>
      <c r="E348" s="4" t="str">
        <f>IF('Input data'!E354="","",'Input data'!E354)</f>
        <v/>
      </c>
      <c r="F348" s="4" t="str">
        <f>IF('Input data'!F354="","",'Input data'!F354)</f>
        <v/>
      </c>
      <c r="G348" s="20" t="str">
        <f>IF('Input data'!G354=0,"",'Input data'!G354)</f>
        <v/>
      </c>
      <c r="H348" s="9" t="str">
        <f>IF('Input data'!H354="","",'Input data'!H354)</f>
        <v/>
      </c>
      <c r="I348" s="6" t="str">
        <f>IF('Used data'!I348="No","",IF('Used data'!L348&lt;10,1.1-'Used data'!L348*0.01,IF('Used data'!L348&lt;120,POWER(1.003,'Used data'!L348)/POWER(1.003,10),1.4)))</f>
        <v/>
      </c>
      <c r="J348" s="6" t="str">
        <f>IF('Used data'!I348="No","",IF('Used data'!M348&gt;9,1.41,IF('Used data'!M348&lt;2,0.96+'Used data'!M348*0.02,POWER(1.05,'Used data'!M348)/POWER(1.05,2))))</f>
        <v/>
      </c>
      <c r="K348" s="6" t="str">
        <f>IF('Used data'!I348="No","",IF('Used data'!M348&gt;9,1.15,IF('Used data'!M348&lt;2,0.98+'Used data'!M348*0.01,POWER(1.02,'Used data'!M348)/POWER(1.02,2))))</f>
        <v/>
      </c>
      <c r="L348" s="6" t="str">
        <f>IF('Used data'!I348="No","",IF('Used data'!N348="Partly",0.9,IF('Used data'!N348="Yes",0.75,1)))</f>
        <v/>
      </c>
      <c r="M348" s="6" t="str">
        <f>IF('Used data'!I348="No","",IF('Used data'!N348="Partly",0.97,IF('Used data'!N348="Yes",0.95,1)))</f>
        <v/>
      </c>
      <c r="N348" s="6" t="str">
        <f>IF('Used data'!I348="No","",IF('Used data'!O348&gt;4.25,1.06,IF('Used data'!O348&lt;3.75,1.84-'Used data'!O348*0.24,0.04+'Used data'!O348*0.24)))</f>
        <v/>
      </c>
      <c r="O348" s="6" t="str">
        <f>IF('Used data'!I348="No","",IF('Used data'!P348&gt;1.99,0.81,IF('Used data'!P348&lt;0.2,1.12,1.05-'Used data'!P348*0.1)))</f>
        <v/>
      </c>
      <c r="P348" s="6" t="str">
        <f>IF('Used data'!I348="No","",IF('Used data'!Q348&gt;3,0.96,IF('Used data'!Q348&lt;2,1.12-0.06*'Used data'!Q348,1.08-0.04*'Used data'!Q348)))</f>
        <v/>
      </c>
      <c r="Q348" s="6" t="str">
        <f>IF('Used data'!I348="No","",IF('Used data'!R348="Yes",0.91,1))</f>
        <v/>
      </c>
      <c r="R348" s="6" t="str">
        <f>IF('Used data'!I348="No","",IF('Used data'!R348="Yes",0.96,1))</f>
        <v/>
      </c>
      <c r="S348" s="6" t="str">
        <f>IF('Used data'!I348="No","",IF('Used data'!R348="Yes",0.82,1))</f>
        <v/>
      </c>
      <c r="T348" s="6" t="str">
        <f>IF('Used data'!I348="No","",IF('Used data'!R348="Yes",0.9,1))</f>
        <v/>
      </c>
      <c r="U348" s="6" t="str">
        <f>IF('Used data'!I348="No","",IF('Used data'!R348="Yes",0.93,1))</f>
        <v/>
      </c>
      <c r="V348" s="6" t="str">
        <f>IF('Used data'!I348="No","",IF('Used data'!S348="Yes",0.85,1))</f>
        <v/>
      </c>
      <c r="W348" s="6" t="str">
        <f>IF('Used data'!I348="No","",IF('Used data'!T348&gt;5,1.4,1+0.08*'Used data'!T348))</f>
        <v/>
      </c>
      <c r="X348" s="6" t="str">
        <f>IF('Used data'!I348="No","",IF('Used data'!U348=80,1,POWER((80-0.0058*('Used data'!U348-80)^2+0.2781*('Used data'!U348-80)-0.2343)/80,1.6)))</f>
        <v/>
      </c>
      <c r="Y348" s="6" t="str">
        <f>IF('Used data'!I348="No","",IF('Used data'!U348=80,1,POWER((80-0.0058*('Used data'!U348-80)^2+0.2781*('Used data'!U348-80)-0.2343)/80,1.5)))</f>
        <v/>
      </c>
      <c r="Z348" s="6" t="str">
        <f>IF('Used data'!I348="No","",IF('Used data'!U348=80,1,POWER((80-0.0058*('Used data'!U348-80)^2+0.2781*('Used data'!U348-80)-0.2343)/80,4.6)))</f>
        <v/>
      </c>
      <c r="AA348" s="6" t="str">
        <f>IF('Used data'!I348="No","",IF('Used data'!U348=80,1,POWER((80-0.0058*('Used data'!U348-80)^2+0.2781*('Used data'!U348-80)-0.2343)/80,3.5)))</f>
        <v/>
      </c>
      <c r="AB348" s="6" t="str">
        <f>IF('Used data'!I348="No","",IF('Used data'!U348=80,1,POWER((80-0.0058*('Used data'!U348-80)^2+0.2781*('Used data'!U348-80)-0.2343)/80,1.4)))</f>
        <v/>
      </c>
      <c r="AC348" s="6"/>
      <c r="AD348" s="7" t="str">
        <f>IF('Used data'!I348="No","",EXP(-10.0958)*POWER(H348,0.8138))</f>
        <v/>
      </c>
      <c r="AE348" s="7" t="str">
        <f>IF('Used data'!I348="No","",EXP(-9.9896)*POWER(H348,0.8381))</f>
        <v/>
      </c>
      <c r="AF348" s="7" t="str">
        <f>IF('Used data'!I348="No","",EXP(-12.5826)*POWER(H348,1.148))</f>
        <v/>
      </c>
      <c r="AG348" s="7" t="str">
        <f>IF('Used data'!I348="No","",EXP(-11.3408)*POWER(H348,0.7373))</f>
        <v/>
      </c>
      <c r="AH348" s="7" t="str">
        <f>IF('Used data'!I348="No","",EXP(-10.8985)*POWER(H348,0.841))</f>
        <v/>
      </c>
      <c r="AI348" s="7" t="str">
        <f>IF('Used data'!I348="No","",EXP(-12.4273)*POWER(H348,1.0197))</f>
        <v/>
      </c>
      <c r="AJ348" s="9" t="str">
        <f>IF('Used data'!I348="No","",SUM(AD348:AE348)*740934+AG348*29492829+AH348*4654307+AI348*608667)</f>
        <v/>
      </c>
    </row>
    <row r="349" spans="1:36" x14ac:dyDescent="0.3">
      <c r="A349" s="4" t="str">
        <f>IF('Input data'!A355="","",'Input data'!A355)</f>
        <v/>
      </c>
      <c r="B349" s="4" t="str">
        <f>IF('Input data'!B355="","",'Input data'!B355)</f>
        <v/>
      </c>
      <c r="C349" s="4" t="str">
        <f>IF('Input data'!C355="","",'Input data'!C355)</f>
        <v/>
      </c>
      <c r="D349" s="4" t="str">
        <f>IF('Input data'!D355="","",'Input data'!D355)</f>
        <v/>
      </c>
      <c r="E349" s="4" t="str">
        <f>IF('Input data'!E355="","",'Input data'!E355)</f>
        <v/>
      </c>
      <c r="F349" s="4" t="str">
        <f>IF('Input data'!F355="","",'Input data'!F355)</f>
        <v/>
      </c>
      <c r="G349" s="20" t="str">
        <f>IF('Input data'!G355=0,"",'Input data'!G355)</f>
        <v/>
      </c>
      <c r="H349" s="9" t="str">
        <f>IF('Input data'!H355="","",'Input data'!H355)</f>
        <v/>
      </c>
      <c r="I349" s="6" t="str">
        <f>IF('Used data'!I349="No","",IF('Used data'!L349&lt;10,1.1-'Used data'!L349*0.01,IF('Used data'!L349&lt;120,POWER(1.003,'Used data'!L349)/POWER(1.003,10),1.4)))</f>
        <v/>
      </c>
      <c r="J349" s="6" t="str">
        <f>IF('Used data'!I349="No","",IF('Used data'!M349&gt;9,1.41,IF('Used data'!M349&lt;2,0.96+'Used data'!M349*0.02,POWER(1.05,'Used data'!M349)/POWER(1.05,2))))</f>
        <v/>
      </c>
      <c r="K349" s="6" t="str">
        <f>IF('Used data'!I349="No","",IF('Used data'!M349&gt;9,1.15,IF('Used data'!M349&lt;2,0.98+'Used data'!M349*0.01,POWER(1.02,'Used data'!M349)/POWER(1.02,2))))</f>
        <v/>
      </c>
      <c r="L349" s="6" t="str">
        <f>IF('Used data'!I349="No","",IF('Used data'!N349="Partly",0.9,IF('Used data'!N349="Yes",0.75,1)))</f>
        <v/>
      </c>
      <c r="M349" s="6" t="str">
        <f>IF('Used data'!I349="No","",IF('Used data'!N349="Partly",0.97,IF('Used data'!N349="Yes",0.95,1)))</f>
        <v/>
      </c>
      <c r="N349" s="6" t="str">
        <f>IF('Used data'!I349="No","",IF('Used data'!O349&gt;4.25,1.06,IF('Used data'!O349&lt;3.75,1.84-'Used data'!O349*0.24,0.04+'Used data'!O349*0.24)))</f>
        <v/>
      </c>
      <c r="O349" s="6" t="str">
        <f>IF('Used data'!I349="No","",IF('Used data'!P349&gt;1.99,0.81,IF('Used data'!P349&lt;0.2,1.12,1.05-'Used data'!P349*0.1)))</f>
        <v/>
      </c>
      <c r="P349" s="6" t="str">
        <f>IF('Used data'!I349="No","",IF('Used data'!Q349&gt;3,0.96,IF('Used data'!Q349&lt;2,1.12-0.06*'Used data'!Q349,1.08-0.04*'Used data'!Q349)))</f>
        <v/>
      </c>
      <c r="Q349" s="6" t="str">
        <f>IF('Used data'!I349="No","",IF('Used data'!R349="Yes",0.91,1))</f>
        <v/>
      </c>
      <c r="R349" s="6" t="str">
        <f>IF('Used data'!I349="No","",IF('Used data'!R349="Yes",0.96,1))</f>
        <v/>
      </c>
      <c r="S349" s="6" t="str">
        <f>IF('Used data'!I349="No","",IF('Used data'!R349="Yes",0.82,1))</f>
        <v/>
      </c>
      <c r="T349" s="6" t="str">
        <f>IF('Used data'!I349="No","",IF('Used data'!R349="Yes",0.9,1))</f>
        <v/>
      </c>
      <c r="U349" s="6" t="str">
        <f>IF('Used data'!I349="No","",IF('Used data'!R349="Yes",0.93,1))</f>
        <v/>
      </c>
      <c r="V349" s="6" t="str">
        <f>IF('Used data'!I349="No","",IF('Used data'!S349="Yes",0.85,1))</f>
        <v/>
      </c>
      <c r="W349" s="6" t="str">
        <f>IF('Used data'!I349="No","",IF('Used data'!T349&gt;5,1.4,1+0.08*'Used data'!T349))</f>
        <v/>
      </c>
      <c r="X349" s="6" t="str">
        <f>IF('Used data'!I349="No","",IF('Used data'!U349=80,1,POWER((80-0.0058*('Used data'!U349-80)^2+0.2781*('Used data'!U349-80)-0.2343)/80,1.6)))</f>
        <v/>
      </c>
      <c r="Y349" s="6" t="str">
        <f>IF('Used data'!I349="No","",IF('Used data'!U349=80,1,POWER((80-0.0058*('Used data'!U349-80)^2+0.2781*('Used data'!U349-80)-0.2343)/80,1.5)))</f>
        <v/>
      </c>
      <c r="Z349" s="6" t="str">
        <f>IF('Used data'!I349="No","",IF('Used data'!U349=80,1,POWER((80-0.0058*('Used data'!U349-80)^2+0.2781*('Used data'!U349-80)-0.2343)/80,4.6)))</f>
        <v/>
      </c>
      <c r="AA349" s="6" t="str">
        <f>IF('Used data'!I349="No","",IF('Used data'!U349=80,1,POWER((80-0.0058*('Used data'!U349-80)^2+0.2781*('Used data'!U349-80)-0.2343)/80,3.5)))</f>
        <v/>
      </c>
      <c r="AB349" s="6" t="str">
        <f>IF('Used data'!I349="No","",IF('Used data'!U349=80,1,POWER((80-0.0058*('Used data'!U349-80)^2+0.2781*('Used data'!U349-80)-0.2343)/80,1.4)))</f>
        <v/>
      </c>
      <c r="AC349" s="6"/>
      <c r="AD349" s="7" t="str">
        <f>IF('Used data'!I349="No","",EXP(-10.0958)*POWER(H349,0.8138))</f>
        <v/>
      </c>
      <c r="AE349" s="7" t="str">
        <f>IF('Used data'!I349="No","",EXP(-9.9896)*POWER(H349,0.8381))</f>
        <v/>
      </c>
      <c r="AF349" s="7" t="str">
        <f>IF('Used data'!I349="No","",EXP(-12.5826)*POWER(H349,1.148))</f>
        <v/>
      </c>
      <c r="AG349" s="7" t="str">
        <f>IF('Used data'!I349="No","",EXP(-11.3408)*POWER(H349,0.7373))</f>
        <v/>
      </c>
      <c r="AH349" s="7" t="str">
        <f>IF('Used data'!I349="No","",EXP(-10.8985)*POWER(H349,0.841))</f>
        <v/>
      </c>
      <c r="AI349" s="7" t="str">
        <f>IF('Used data'!I349="No","",EXP(-12.4273)*POWER(H349,1.0197))</f>
        <v/>
      </c>
      <c r="AJ349" s="9" t="str">
        <f>IF('Used data'!I349="No","",SUM(AD349:AE349)*740934+AG349*29492829+AH349*4654307+AI349*608667)</f>
        <v/>
      </c>
    </row>
    <row r="350" spans="1:36" x14ac:dyDescent="0.3">
      <c r="A350" s="4" t="str">
        <f>IF('Input data'!A356="","",'Input data'!A356)</f>
        <v/>
      </c>
      <c r="B350" s="4" t="str">
        <f>IF('Input data'!B356="","",'Input data'!B356)</f>
        <v/>
      </c>
      <c r="C350" s="4" t="str">
        <f>IF('Input data'!C356="","",'Input data'!C356)</f>
        <v/>
      </c>
      <c r="D350" s="4" t="str">
        <f>IF('Input data'!D356="","",'Input data'!D356)</f>
        <v/>
      </c>
      <c r="E350" s="4" t="str">
        <f>IF('Input data'!E356="","",'Input data'!E356)</f>
        <v/>
      </c>
      <c r="F350" s="4" t="str">
        <f>IF('Input data'!F356="","",'Input data'!F356)</f>
        <v/>
      </c>
      <c r="G350" s="20" t="str">
        <f>IF('Input data'!G356=0,"",'Input data'!G356)</f>
        <v/>
      </c>
      <c r="H350" s="9" t="str">
        <f>IF('Input data'!H356="","",'Input data'!H356)</f>
        <v/>
      </c>
      <c r="I350" s="6" t="str">
        <f>IF('Used data'!I350="No","",IF('Used data'!L350&lt;10,1.1-'Used data'!L350*0.01,IF('Used data'!L350&lt;120,POWER(1.003,'Used data'!L350)/POWER(1.003,10),1.4)))</f>
        <v/>
      </c>
      <c r="J350" s="6" t="str">
        <f>IF('Used data'!I350="No","",IF('Used data'!M350&gt;9,1.41,IF('Used data'!M350&lt;2,0.96+'Used data'!M350*0.02,POWER(1.05,'Used data'!M350)/POWER(1.05,2))))</f>
        <v/>
      </c>
      <c r="K350" s="6" t="str">
        <f>IF('Used data'!I350="No","",IF('Used data'!M350&gt;9,1.15,IF('Used data'!M350&lt;2,0.98+'Used data'!M350*0.01,POWER(1.02,'Used data'!M350)/POWER(1.02,2))))</f>
        <v/>
      </c>
      <c r="L350" s="6" t="str">
        <f>IF('Used data'!I350="No","",IF('Used data'!N350="Partly",0.9,IF('Used data'!N350="Yes",0.75,1)))</f>
        <v/>
      </c>
      <c r="M350" s="6" t="str">
        <f>IF('Used data'!I350="No","",IF('Used data'!N350="Partly",0.97,IF('Used data'!N350="Yes",0.95,1)))</f>
        <v/>
      </c>
      <c r="N350" s="6" t="str">
        <f>IF('Used data'!I350="No","",IF('Used data'!O350&gt;4.25,1.06,IF('Used data'!O350&lt;3.75,1.84-'Used data'!O350*0.24,0.04+'Used data'!O350*0.24)))</f>
        <v/>
      </c>
      <c r="O350" s="6" t="str">
        <f>IF('Used data'!I350="No","",IF('Used data'!P350&gt;1.99,0.81,IF('Used data'!P350&lt;0.2,1.12,1.05-'Used data'!P350*0.1)))</f>
        <v/>
      </c>
      <c r="P350" s="6" t="str">
        <f>IF('Used data'!I350="No","",IF('Used data'!Q350&gt;3,0.96,IF('Used data'!Q350&lt;2,1.12-0.06*'Used data'!Q350,1.08-0.04*'Used data'!Q350)))</f>
        <v/>
      </c>
      <c r="Q350" s="6" t="str">
        <f>IF('Used data'!I350="No","",IF('Used data'!R350="Yes",0.91,1))</f>
        <v/>
      </c>
      <c r="R350" s="6" t="str">
        <f>IF('Used data'!I350="No","",IF('Used data'!R350="Yes",0.96,1))</f>
        <v/>
      </c>
      <c r="S350" s="6" t="str">
        <f>IF('Used data'!I350="No","",IF('Used data'!R350="Yes",0.82,1))</f>
        <v/>
      </c>
      <c r="T350" s="6" t="str">
        <f>IF('Used data'!I350="No","",IF('Used data'!R350="Yes",0.9,1))</f>
        <v/>
      </c>
      <c r="U350" s="6" t="str">
        <f>IF('Used data'!I350="No","",IF('Used data'!R350="Yes",0.93,1))</f>
        <v/>
      </c>
      <c r="V350" s="6" t="str">
        <f>IF('Used data'!I350="No","",IF('Used data'!S350="Yes",0.85,1))</f>
        <v/>
      </c>
      <c r="W350" s="6" t="str">
        <f>IF('Used data'!I350="No","",IF('Used data'!T350&gt;5,1.4,1+0.08*'Used data'!T350))</f>
        <v/>
      </c>
      <c r="X350" s="6" t="str">
        <f>IF('Used data'!I350="No","",IF('Used data'!U350=80,1,POWER((80-0.0058*('Used data'!U350-80)^2+0.2781*('Used data'!U350-80)-0.2343)/80,1.6)))</f>
        <v/>
      </c>
      <c r="Y350" s="6" t="str">
        <f>IF('Used data'!I350="No","",IF('Used data'!U350=80,1,POWER((80-0.0058*('Used data'!U350-80)^2+0.2781*('Used data'!U350-80)-0.2343)/80,1.5)))</f>
        <v/>
      </c>
      <c r="Z350" s="6" t="str">
        <f>IF('Used data'!I350="No","",IF('Used data'!U350=80,1,POWER((80-0.0058*('Used data'!U350-80)^2+0.2781*('Used data'!U350-80)-0.2343)/80,4.6)))</f>
        <v/>
      </c>
      <c r="AA350" s="6" t="str">
        <f>IF('Used data'!I350="No","",IF('Used data'!U350=80,1,POWER((80-0.0058*('Used data'!U350-80)^2+0.2781*('Used data'!U350-80)-0.2343)/80,3.5)))</f>
        <v/>
      </c>
      <c r="AB350" s="6" t="str">
        <f>IF('Used data'!I350="No","",IF('Used data'!U350=80,1,POWER((80-0.0058*('Used data'!U350-80)^2+0.2781*('Used data'!U350-80)-0.2343)/80,1.4)))</f>
        <v/>
      </c>
      <c r="AC350" s="6"/>
      <c r="AD350" s="7" t="str">
        <f>IF('Used data'!I350="No","",EXP(-10.0958)*POWER(H350,0.8138))</f>
        <v/>
      </c>
      <c r="AE350" s="7" t="str">
        <f>IF('Used data'!I350="No","",EXP(-9.9896)*POWER(H350,0.8381))</f>
        <v/>
      </c>
      <c r="AF350" s="7" t="str">
        <f>IF('Used data'!I350="No","",EXP(-12.5826)*POWER(H350,1.148))</f>
        <v/>
      </c>
      <c r="AG350" s="7" t="str">
        <f>IF('Used data'!I350="No","",EXP(-11.3408)*POWER(H350,0.7373))</f>
        <v/>
      </c>
      <c r="AH350" s="7" t="str">
        <f>IF('Used data'!I350="No","",EXP(-10.8985)*POWER(H350,0.841))</f>
        <v/>
      </c>
      <c r="AI350" s="7" t="str">
        <f>IF('Used data'!I350="No","",EXP(-12.4273)*POWER(H350,1.0197))</f>
        <v/>
      </c>
      <c r="AJ350" s="9" t="str">
        <f>IF('Used data'!I350="No","",SUM(AD350:AE350)*740934+AG350*29492829+AH350*4654307+AI350*608667)</f>
        <v/>
      </c>
    </row>
    <row r="351" spans="1:36" x14ac:dyDescent="0.3">
      <c r="A351" s="4" t="str">
        <f>IF('Input data'!A357="","",'Input data'!A357)</f>
        <v/>
      </c>
      <c r="B351" s="4" t="str">
        <f>IF('Input data'!B357="","",'Input data'!B357)</f>
        <v/>
      </c>
      <c r="C351" s="4" t="str">
        <f>IF('Input data'!C357="","",'Input data'!C357)</f>
        <v/>
      </c>
      <c r="D351" s="4" t="str">
        <f>IF('Input data'!D357="","",'Input data'!D357)</f>
        <v/>
      </c>
      <c r="E351" s="4" t="str">
        <f>IF('Input data'!E357="","",'Input data'!E357)</f>
        <v/>
      </c>
      <c r="F351" s="4" t="str">
        <f>IF('Input data'!F357="","",'Input data'!F357)</f>
        <v/>
      </c>
      <c r="G351" s="20" t="str">
        <f>IF('Input data'!G357=0,"",'Input data'!G357)</f>
        <v/>
      </c>
      <c r="H351" s="9" t="str">
        <f>IF('Input data'!H357="","",'Input data'!H357)</f>
        <v/>
      </c>
      <c r="I351" s="6" t="str">
        <f>IF('Used data'!I351="No","",IF('Used data'!L351&lt;10,1.1-'Used data'!L351*0.01,IF('Used data'!L351&lt;120,POWER(1.003,'Used data'!L351)/POWER(1.003,10),1.4)))</f>
        <v/>
      </c>
      <c r="J351" s="6" t="str">
        <f>IF('Used data'!I351="No","",IF('Used data'!M351&gt;9,1.41,IF('Used data'!M351&lt;2,0.96+'Used data'!M351*0.02,POWER(1.05,'Used data'!M351)/POWER(1.05,2))))</f>
        <v/>
      </c>
      <c r="K351" s="6" t="str">
        <f>IF('Used data'!I351="No","",IF('Used data'!M351&gt;9,1.15,IF('Used data'!M351&lt;2,0.98+'Used data'!M351*0.01,POWER(1.02,'Used data'!M351)/POWER(1.02,2))))</f>
        <v/>
      </c>
      <c r="L351" s="6" t="str">
        <f>IF('Used data'!I351="No","",IF('Used data'!N351="Partly",0.9,IF('Used data'!N351="Yes",0.75,1)))</f>
        <v/>
      </c>
      <c r="M351" s="6" t="str">
        <f>IF('Used data'!I351="No","",IF('Used data'!N351="Partly",0.97,IF('Used data'!N351="Yes",0.95,1)))</f>
        <v/>
      </c>
      <c r="N351" s="6" t="str">
        <f>IF('Used data'!I351="No","",IF('Used data'!O351&gt;4.25,1.06,IF('Used data'!O351&lt;3.75,1.84-'Used data'!O351*0.24,0.04+'Used data'!O351*0.24)))</f>
        <v/>
      </c>
      <c r="O351" s="6" t="str">
        <f>IF('Used data'!I351="No","",IF('Used data'!P351&gt;1.99,0.81,IF('Used data'!P351&lt;0.2,1.12,1.05-'Used data'!P351*0.1)))</f>
        <v/>
      </c>
      <c r="P351" s="6" t="str">
        <f>IF('Used data'!I351="No","",IF('Used data'!Q351&gt;3,0.96,IF('Used data'!Q351&lt;2,1.12-0.06*'Used data'!Q351,1.08-0.04*'Used data'!Q351)))</f>
        <v/>
      </c>
      <c r="Q351" s="6" t="str">
        <f>IF('Used data'!I351="No","",IF('Used data'!R351="Yes",0.91,1))</f>
        <v/>
      </c>
      <c r="R351" s="6" t="str">
        <f>IF('Used data'!I351="No","",IF('Used data'!R351="Yes",0.96,1))</f>
        <v/>
      </c>
      <c r="S351" s="6" t="str">
        <f>IF('Used data'!I351="No","",IF('Used data'!R351="Yes",0.82,1))</f>
        <v/>
      </c>
      <c r="T351" s="6" t="str">
        <f>IF('Used data'!I351="No","",IF('Used data'!R351="Yes",0.9,1))</f>
        <v/>
      </c>
      <c r="U351" s="6" t="str">
        <f>IF('Used data'!I351="No","",IF('Used data'!R351="Yes",0.93,1))</f>
        <v/>
      </c>
      <c r="V351" s="6" t="str">
        <f>IF('Used data'!I351="No","",IF('Used data'!S351="Yes",0.85,1))</f>
        <v/>
      </c>
      <c r="W351" s="6" t="str">
        <f>IF('Used data'!I351="No","",IF('Used data'!T351&gt;5,1.4,1+0.08*'Used data'!T351))</f>
        <v/>
      </c>
      <c r="X351" s="6" t="str">
        <f>IF('Used data'!I351="No","",IF('Used data'!U351=80,1,POWER((80-0.0058*('Used data'!U351-80)^2+0.2781*('Used data'!U351-80)-0.2343)/80,1.6)))</f>
        <v/>
      </c>
      <c r="Y351" s="6" t="str">
        <f>IF('Used data'!I351="No","",IF('Used data'!U351=80,1,POWER((80-0.0058*('Used data'!U351-80)^2+0.2781*('Used data'!U351-80)-0.2343)/80,1.5)))</f>
        <v/>
      </c>
      <c r="Z351" s="6" t="str">
        <f>IF('Used data'!I351="No","",IF('Used data'!U351=80,1,POWER((80-0.0058*('Used data'!U351-80)^2+0.2781*('Used data'!U351-80)-0.2343)/80,4.6)))</f>
        <v/>
      </c>
      <c r="AA351" s="6" t="str">
        <f>IF('Used data'!I351="No","",IF('Used data'!U351=80,1,POWER((80-0.0058*('Used data'!U351-80)^2+0.2781*('Used data'!U351-80)-0.2343)/80,3.5)))</f>
        <v/>
      </c>
      <c r="AB351" s="6" t="str">
        <f>IF('Used data'!I351="No","",IF('Used data'!U351=80,1,POWER((80-0.0058*('Used data'!U351-80)^2+0.2781*('Used data'!U351-80)-0.2343)/80,1.4)))</f>
        <v/>
      </c>
      <c r="AC351" s="6"/>
      <c r="AD351" s="7" t="str">
        <f>IF('Used data'!I351="No","",EXP(-10.0958)*POWER(H351,0.8138))</f>
        <v/>
      </c>
      <c r="AE351" s="7" t="str">
        <f>IF('Used data'!I351="No","",EXP(-9.9896)*POWER(H351,0.8381))</f>
        <v/>
      </c>
      <c r="AF351" s="7" t="str">
        <f>IF('Used data'!I351="No","",EXP(-12.5826)*POWER(H351,1.148))</f>
        <v/>
      </c>
      <c r="AG351" s="7" t="str">
        <f>IF('Used data'!I351="No","",EXP(-11.3408)*POWER(H351,0.7373))</f>
        <v/>
      </c>
      <c r="AH351" s="7" t="str">
        <f>IF('Used data'!I351="No","",EXP(-10.8985)*POWER(H351,0.841))</f>
        <v/>
      </c>
      <c r="AI351" s="7" t="str">
        <f>IF('Used data'!I351="No","",EXP(-12.4273)*POWER(H351,1.0197))</f>
        <v/>
      </c>
      <c r="AJ351" s="9" t="str">
        <f>IF('Used data'!I351="No","",SUM(AD351:AE351)*740934+AG351*29492829+AH351*4654307+AI351*608667)</f>
        <v/>
      </c>
    </row>
    <row r="352" spans="1:36" x14ac:dyDescent="0.3">
      <c r="A352" s="4" t="str">
        <f>IF('Input data'!A358="","",'Input data'!A358)</f>
        <v/>
      </c>
      <c r="B352" s="4" t="str">
        <f>IF('Input data'!B358="","",'Input data'!B358)</f>
        <v/>
      </c>
      <c r="C352" s="4" t="str">
        <f>IF('Input data'!C358="","",'Input data'!C358)</f>
        <v/>
      </c>
      <c r="D352" s="4" t="str">
        <f>IF('Input data'!D358="","",'Input data'!D358)</f>
        <v/>
      </c>
      <c r="E352" s="4" t="str">
        <f>IF('Input data'!E358="","",'Input data'!E358)</f>
        <v/>
      </c>
      <c r="F352" s="4" t="str">
        <f>IF('Input data'!F358="","",'Input data'!F358)</f>
        <v/>
      </c>
      <c r="G352" s="20" t="str">
        <f>IF('Input data'!G358=0,"",'Input data'!G358)</f>
        <v/>
      </c>
      <c r="H352" s="9" t="str">
        <f>IF('Input data'!H358="","",'Input data'!H358)</f>
        <v/>
      </c>
      <c r="I352" s="6" t="str">
        <f>IF('Used data'!I352="No","",IF('Used data'!L352&lt;10,1.1-'Used data'!L352*0.01,IF('Used data'!L352&lt;120,POWER(1.003,'Used data'!L352)/POWER(1.003,10),1.4)))</f>
        <v/>
      </c>
      <c r="J352" s="6" t="str">
        <f>IF('Used data'!I352="No","",IF('Used data'!M352&gt;9,1.41,IF('Used data'!M352&lt;2,0.96+'Used data'!M352*0.02,POWER(1.05,'Used data'!M352)/POWER(1.05,2))))</f>
        <v/>
      </c>
      <c r="K352" s="6" t="str">
        <f>IF('Used data'!I352="No","",IF('Used data'!M352&gt;9,1.15,IF('Used data'!M352&lt;2,0.98+'Used data'!M352*0.01,POWER(1.02,'Used data'!M352)/POWER(1.02,2))))</f>
        <v/>
      </c>
      <c r="L352" s="6" t="str">
        <f>IF('Used data'!I352="No","",IF('Used data'!N352="Partly",0.9,IF('Used data'!N352="Yes",0.75,1)))</f>
        <v/>
      </c>
      <c r="M352" s="6" t="str">
        <f>IF('Used data'!I352="No","",IF('Used data'!N352="Partly",0.97,IF('Used data'!N352="Yes",0.95,1)))</f>
        <v/>
      </c>
      <c r="N352" s="6" t="str">
        <f>IF('Used data'!I352="No","",IF('Used data'!O352&gt;4.25,1.06,IF('Used data'!O352&lt;3.75,1.84-'Used data'!O352*0.24,0.04+'Used data'!O352*0.24)))</f>
        <v/>
      </c>
      <c r="O352" s="6" t="str">
        <f>IF('Used data'!I352="No","",IF('Used data'!P352&gt;1.99,0.81,IF('Used data'!P352&lt;0.2,1.12,1.05-'Used data'!P352*0.1)))</f>
        <v/>
      </c>
      <c r="P352" s="6" t="str">
        <f>IF('Used data'!I352="No","",IF('Used data'!Q352&gt;3,0.96,IF('Used data'!Q352&lt;2,1.12-0.06*'Used data'!Q352,1.08-0.04*'Used data'!Q352)))</f>
        <v/>
      </c>
      <c r="Q352" s="6" t="str">
        <f>IF('Used data'!I352="No","",IF('Used data'!R352="Yes",0.91,1))</f>
        <v/>
      </c>
      <c r="R352" s="6" t="str">
        <f>IF('Used data'!I352="No","",IF('Used data'!R352="Yes",0.96,1))</f>
        <v/>
      </c>
      <c r="S352" s="6" t="str">
        <f>IF('Used data'!I352="No","",IF('Used data'!R352="Yes",0.82,1))</f>
        <v/>
      </c>
      <c r="T352" s="6" t="str">
        <f>IF('Used data'!I352="No","",IF('Used data'!R352="Yes",0.9,1))</f>
        <v/>
      </c>
      <c r="U352" s="6" t="str">
        <f>IF('Used data'!I352="No","",IF('Used data'!R352="Yes",0.93,1))</f>
        <v/>
      </c>
      <c r="V352" s="6" t="str">
        <f>IF('Used data'!I352="No","",IF('Used data'!S352="Yes",0.85,1))</f>
        <v/>
      </c>
      <c r="W352" s="6" t="str">
        <f>IF('Used data'!I352="No","",IF('Used data'!T352&gt;5,1.4,1+0.08*'Used data'!T352))</f>
        <v/>
      </c>
      <c r="X352" s="6" t="str">
        <f>IF('Used data'!I352="No","",IF('Used data'!U352=80,1,POWER((80-0.0058*('Used data'!U352-80)^2+0.2781*('Used data'!U352-80)-0.2343)/80,1.6)))</f>
        <v/>
      </c>
      <c r="Y352" s="6" t="str">
        <f>IF('Used data'!I352="No","",IF('Used data'!U352=80,1,POWER((80-0.0058*('Used data'!U352-80)^2+0.2781*('Used data'!U352-80)-0.2343)/80,1.5)))</f>
        <v/>
      </c>
      <c r="Z352" s="6" t="str">
        <f>IF('Used data'!I352="No","",IF('Used data'!U352=80,1,POWER((80-0.0058*('Used data'!U352-80)^2+0.2781*('Used data'!U352-80)-0.2343)/80,4.6)))</f>
        <v/>
      </c>
      <c r="AA352" s="6" t="str">
        <f>IF('Used data'!I352="No","",IF('Used data'!U352=80,1,POWER((80-0.0058*('Used data'!U352-80)^2+0.2781*('Used data'!U352-80)-0.2343)/80,3.5)))</f>
        <v/>
      </c>
      <c r="AB352" s="6" t="str">
        <f>IF('Used data'!I352="No","",IF('Used data'!U352=80,1,POWER((80-0.0058*('Used data'!U352-80)^2+0.2781*('Used data'!U352-80)-0.2343)/80,1.4)))</f>
        <v/>
      </c>
      <c r="AC352" s="6"/>
      <c r="AD352" s="7" t="str">
        <f>IF('Used data'!I352="No","",EXP(-10.0958)*POWER(H352,0.8138))</f>
        <v/>
      </c>
      <c r="AE352" s="7" t="str">
        <f>IF('Used data'!I352="No","",EXP(-9.9896)*POWER(H352,0.8381))</f>
        <v/>
      </c>
      <c r="AF352" s="7" t="str">
        <f>IF('Used data'!I352="No","",EXP(-12.5826)*POWER(H352,1.148))</f>
        <v/>
      </c>
      <c r="AG352" s="7" t="str">
        <f>IF('Used data'!I352="No","",EXP(-11.3408)*POWER(H352,0.7373))</f>
        <v/>
      </c>
      <c r="AH352" s="7" t="str">
        <f>IF('Used data'!I352="No","",EXP(-10.8985)*POWER(H352,0.841))</f>
        <v/>
      </c>
      <c r="AI352" s="7" t="str">
        <f>IF('Used data'!I352="No","",EXP(-12.4273)*POWER(H352,1.0197))</f>
        <v/>
      </c>
      <c r="AJ352" s="9" t="str">
        <f>IF('Used data'!I352="No","",SUM(AD352:AE352)*740934+AG352*29492829+AH352*4654307+AI352*608667)</f>
        <v/>
      </c>
    </row>
    <row r="353" spans="1:36" x14ac:dyDescent="0.3">
      <c r="A353" s="4" t="str">
        <f>IF('Input data'!A359="","",'Input data'!A359)</f>
        <v/>
      </c>
      <c r="B353" s="4" t="str">
        <f>IF('Input data'!B359="","",'Input data'!B359)</f>
        <v/>
      </c>
      <c r="C353" s="4" t="str">
        <f>IF('Input data'!C359="","",'Input data'!C359)</f>
        <v/>
      </c>
      <c r="D353" s="4" t="str">
        <f>IF('Input data'!D359="","",'Input data'!D359)</f>
        <v/>
      </c>
      <c r="E353" s="4" t="str">
        <f>IF('Input data'!E359="","",'Input data'!E359)</f>
        <v/>
      </c>
      <c r="F353" s="4" t="str">
        <f>IF('Input data'!F359="","",'Input data'!F359)</f>
        <v/>
      </c>
      <c r="G353" s="20" t="str">
        <f>IF('Input data'!G359=0,"",'Input data'!G359)</f>
        <v/>
      </c>
      <c r="H353" s="9" t="str">
        <f>IF('Input data'!H359="","",'Input data'!H359)</f>
        <v/>
      </c>
      <c r="I353" s="6" t="str">
        <f>IF('Used data'!I353="No","",IF('Used data'!L353&lt;10,1.1-'Used data'!L353*0.01,IF('Used data'!L353&lt;120,POWER(1.003,'Used data'!L353)/POWER(1.003,10),1.4)))</f>
        <v/>
      </c>
      <c r="J353" s="6" t="str">
        <f>IF('Used data'!I353="No","",IF('Used data'!M353&gt;9,1.41,IF('Used data'!M353&lt;2,0.96+'Used data'!M353*0.02,POWER(1.05,'Used data'!M353)/POWER(1.05,2))))</f>
        <v/>
      </c>
      <c r="K353" s="6" t="str">
        <f>IF('Used data'!I353="No","",IF('Used data'!M353&gt;9,1.15,IF('Used data'!M353&lt;2,0.98+'Used data'!M353*0.01,POWER(1.02,'Used data'!M353)/POWER(1.02,2))))</f>
        <v/>
      </c>
      <c r="L353" s="6" t="str">
        <f>IF('Used data'!I353="No","",IF('Used data'!N353="Partly",0.9,IF('Used data'!N353="Yes",0.75,1)))</f>
        <v/>
      </c>
      <c r="M353" s="6" t="str">
        <f>IF('Used data'!I353="No","",IF('Used data'!N353="Partly",0.97,IF('Used data'!N353="Yes",0.95,1)))</f>
        <v/>
      </c>
      <c r="N353" s="6" t="str">
        <f>IF('Used data'!I353="No","",IF('Used data'!O353&gt;4.25,1.06,IF('Used data'!O353&lt;3.75,1.84-'Used data'!O353*0.24,0.04+'Used data'!O353*0.24)))</f>
        <v/>
      </c>
      <c r="O353" s="6" t="str">
        <f>IF('Used data'!I353="No","",IF('Used data'!P353&gt;1.99,0.81,IF('Used data'!P353&lt;0.2,1.12,1.05-'Used data'!P353*0.1)))</f>
        <v/>
      </c>
      <c r="P353" s="6" t="str">
        <f>IF('Used data'!I353="No","",IF('Used data'!Q353&gt;3,0.96,IF('Used data'!Q353&lt;2,1.12-0.06*'Used data'!Q353,1.08-0.04*'Used data'!Q353)))</f>
        <v/>
      </c>
      <c r="Q353" s="6" t="str">
        <f>IF('Used data'!I353="No","",IF('Used data'!R353="Yes",0.91,1))</f>
        <v/>
      </c>
      <c r="R353" s="6" t="str">
        <f>IF('Used data'!I353="No","",IF('Used data'!R353="Yes",0.96,1))</f>
        <v/>
      </c>
      <c r="S353" s="6" t="str">
        <f>IF('Used data'!I353="No","",IF('Used data'!R353="Yes",0.82,1))</f>
        <v/>
      </c>
      <c r="T353" s="6" t="str">
        <f>IF('Used data'!I353="No","",IF('Used data'!R353="Yes",0.9,1))</f>
        <v/>
      </c>
      <c r="U353" s="6" t="str">
        <f>IF('Used data'!I353="No","",IF('Used data'!R353="Yes",0.93,1))</f>
        <v/>
      </c>
      <c r="V353" s="6" t="str">
        <f>IF('Used data'!I353="No","",IF('Used data'!S353="Yes",0.85,1))</f>
        <v/>
      </c>
      <c r="W353" s="6" t="str">
        <f>IF('Used data'!I353="No","",IF('Used data'!T353&gt;5,1.4,1+0.08*'Used data'!T353))</f>
        <v/>
      </c>
      <c r="X353" s="6" t="str">
        <f>IF('Used data'!I353="No","",IF('Used data'!U353=80,1,POWER((80-0.0058*('Used data'!U353-80)^2+0.2781*('Used data'!U353-80)-0.2343)/80,1.6)))</f>
        <v/>
      </c>
      <c r="Y353" s="6" t="str">
        <f>IF('Used data'!I353="No","",IF('Used data'!U353=80,1,POWER((80-0.0058*('Used data'!U353-80)^2+0.2781*('Used data'!U353-80)-0.2343)/80,1.5)))</f>
        <v/>
      </c>
      <c r="Z353" s="6" t="str">
        <f>IF('Used data'!I353="No","",IF('Used data'!U353=80,1,POWER((80-0.0058*('Used data'!U353-80)^2+0.2781*('Used data'!U353-80)-0.2343)/80,4.6)))</f>
        <v/>
      </c>
      <c r="AA353" s="6" t="str">
        <f>IF('Used data'!I353="No","",IF('Used data'!U353=80,1,POWER((80-0.0058*('Used data'!U353-80)^2+0.2781*('Used data'!U353-80)-0.2343)/80,3.5)))</f>
        <v/>
      </c>
      <c r="AB353" s="6" t="str">
        <f>IF('Used data'!I353="No","",IF('Used data'!U353=80,1,POWER((80-0.0058*('Used data'!U353-80)^2+0.2781*('Used data'!U353-80)-0.2343)/80,1.4)))</f>
        <v/>
      </c>
      <c r="AC353" s="6"/>
      <c r="AD353" s="7" t="str">
        <f>IF('Used data'!I353="No","",EXP(-10.0958)*POWER(H353,0.8138))</f>
        <v/>
      </c>
      <c r="AE353" s="7" t="str">
        <f>IF('Used data'!I353="No","",EXP(-9.9896)*POWER(H353,0.8381))</f>
        <v/>
      </c>
      <c r="AF353" s="7" t="str">
        <f>IF('Used data'!I353="No","",EXP(-12.5826)*POWER(H353,1.148))</f>
        <v/>
      </c>
      <c r="AG353" s="7" t="str">
        <f>IF('Used data'!I353="No","",EXP(-11.3408)*POWER(H353,0.7373))</f>
        <v/>
      </c>
      <c r="AH353" s="7" t="str">
        <f>IF('Used data'!I353="No","",EXP(-10.8985)*POWER(H353,0.841))</f>
        <v/>
      </c>
      <c r="AI353" s="7" t="str">
        <f>IF('Used data'!I353="No","",EXP(-12.4273)*POWER(H353,1.0197))</f>
        <v/>
      </c>
      <c r="AJ353" s="9" t="str">
        <f>IF('Used data'!I353="No","",SUM(AD353:AE353)*740934+AG353*29492829+AH353*4654307+AI353*608667)</f>
        <v/>
      </c>
    </row>
    <row r="354" spans="1:36" x14ac:dyDescent="0.3">
      <c r="A354" s="4" t="str">
        <f>IF('Input data'!A360="","",'Input data'!A360)</f>
        <v/>
      </c>
      <c r="B354" s="4" t="str">
        <f>IF('Input data'!B360="","",'Input data'!B360)</f>
        <v/>
      </c>
      <c r="C354" s="4" t="str">
        <f>IF('Input data'!C360="","",'Input data'!C360)</f>
        <v/>
      </c>
      <c r="D354" s="4" t="str">
        <f>IF('Input data'!D360="","",'Input data'!D360)</f>
        <v/>
      </c>
      <c r="E354" s="4" t="str">
        <f>IF('Input data'!E360="","",'Input data'!E360)</f>
        <v/>
      </c>
      <c r="F354" s="4" t="str">
        <f>IF('Input data'!F360="","",'Input data'!F360)</f>
        <v/>
      </c>
      <c r="G354" s="20" t="str">
        <f>IF('Input data'!G360=0,"",'Input data'!G360)</f>
        <v/>
      </c>
      <c r="H354" s="9" t="str">
        <f>IF('Input data'!H360="","",'Input data'!H360)</f>
        <v/>
      </c>
      <c r="I354" s="6" t="str">
        <f>IF('Used data'!I354="No","",IF('Used data'!L354&lt;10,1.1-'Used data'!L354*0.01,IF('Used data'!L354&lt;120,POWER(1.003,'Used data'!L354)/POWER(1.003,10),1.4)))</f>
        <v/>
      </c>
      <c r="J354" s="6" t="str">
        <f>IF('Used data'!I354="No","",IF('Used data'!M354&gt;9,1.41,IF('Used data'!M354&lt;2,0.96+'Used data'!M354*0.02,POWER(1.05,'Used data'!M354)/POWER(1.05,2))))</f>
        <v/>
      </c>
      <c r="K354" s="6" t="str">
        <f>IF('Used data'!I354="No","",IF('Used data'!M354&gt;9,1.15,IF('Used data'!M354&lt;2,0.98+'Used data'!M354*0.01,POWER(1.02,'Used data'!M354)/POWER(1.02,2))))</f>
        <v/>
      </c>
      <c r="L354" s="6" t="str">
        <f>IF('Used data'!I354="No","",IF('Used data'!N354="Partly",0.9,IF('Used data'!N354="Yes",0.75,1)))</f>
        <v/>
      </c>
      <c r="M354" s="6" t="str">
        <f>IF('Used data'!I354="No","",IF('Used data'!N354="Partly",0.97,IF('Used data'!N354="Yes",0.95,1)))</f>
        <v/>
      </c>
      <c r="N354" s="6" t="str">
        <f>IF('Used data'!I354="No","",IF('Used data'!O354&gt;4.25,1.06,IF('Used data'!O354&lt;3.75,1.84-'Used data'!O354*0.24,0.04+'Used data'!O354*0.24)))</f>
        <v/>
      </c>
      <c r="O354" s="6" t="str">
        <f>IF('Used data'!I354="No","",IF('Used data'!P354&gt;1.99,0.81,IF('Used data'!P354&lt;0.2,1.12,1.05-'Used data'!P354*0.1)))</f>
        <v/>
      </c>
      <c r="P354" s="6" t="str">
        <f>IF('Used data'!I354="No","",IF('Used data'!Q354&gt;3,0.96,IF('Used data'!Q354&lt;2,1.12-0.06*'Used data'!Q354,1.08-0.04*'Used data'!Q354)))</f>
        <v/>
      </c>
      <c r="Q354" s="6" t="str">
        <f>IF('Used data'!I354="No","",IF('Used data'!R354="Yes",0.91,1))</f>
        <v/>
      </c>
      <c r="R354" s="6" t="str">
        <f>IF('Used data'!I354="No","",IF('Used data'!R354="Yes",0.96,1))</f>
        <v/>
      </c>
      <c r="S354" s="6" t="str">
        <f>IF('Used data'!I354="No","",IF('Used data'!R354="Yes",0.82,1))</f>
        <v/>
      </c>
      <c r="T354" s="6" t="str">
        <f>IF('Used data'!I354="No","",IF('Used data'!R354="Yes",0.9,1))</f>
        <v/>
      </c>
      <c r="U354" s="6" t="str">
        <f>IF('Used data'!I354="No","",IF('Used data'!R354="Yes",0.93,1))</f>
        <v/>
      </c>
      <c r="V354" s="6" t="str">
        <f>IF('Used data'!I354="No","",IF('Used data'!S354="Yes",0.85,1))</f>
        <v/>
      </c>
      <c r="W354" s="6" t="str">
        <f>IF('Used data'!I354="No","",IF('Used data'!T354&gt;5,1.4,1+0.08*'Used data'!T354))</f>
        <v/>
      </c>
      <c r="X354" s="6" t="str">
        <f>IF('Used data'!I354="No","",IF('Used data'!U354=80,1,POWER((80-0.0058*('Used data'!U354-80)^2+0.2781*('Used data'!U354-80)-0.2343)/80,1.6)))</f>
        <v/>
      </c>
      <c r="Y354" s="6" t="str">
        <f>IF('Used data'!I354="No","",IF('Used data'!U354=80,1,POWER((80-0.0058*('Used data'!U354-80)^2+0.2781*('Used data'!U354-80)-0.2343)/80,1.5)))</f>
        <v/>
      </c>
      <c r="Z354" s="6" t="str">
        <f>IF('Used data'!I354="No","",IF('Used data'!U354=80,1,POWER((80-0.0058*('Used data'!U354-80)^2+0.2781*('Used data'!U354-80)-0.2343)/80,4.6)))</f>
        <v/>
      </c>
      <c r="AA354" s="6" t="str">
        <f>IF('Used data'!I354="No","",IF('Used data'!U354=80,1,POWER((80-0.0058*('Used data'!U354-80)^2+0.2781*('Used data'!U354-80)-0.2343)/80,3.5)))</f>
        <v/>
      </c>
      <c r="AB354" s="6" t="str">
        <f>IF('Used data'!I354="No","",IF('Used data'!U354=80,1,POWER((80-0.0058*('Used data'!U354-80)^2+0.2781*('Used data'!U354-80)-0.2343)/80,1.4)))</f>
        <v/>
      </c>
      <c r="AC354" s="6"/>
      <c r="AD354" s="7" t="str">
        <f>IF('Used data'!I354="No","",EXP(-10.0958)*POWER(H354,0.8138))</f>
        <v/>
      </c>
      <c r="AE354" s="7" t="str">
        <f>IF('Used data'!I354="No","",EXP(-9.9896)*POWER(H354,0.8381))</f>
        <v/>
      </c>
      <c r="AF354" s="7" t="str">
        <f>IF('Used data'!I354="No","",EXP(-12.5826)*POWER(H354,1.148))</f>
        <v/>
      </c>
      <c r="AG354" s="7" t="str">
        <f>IF('Used data'!I354="No","",EXP(-11.3408)*POWER(H354,0.7373))</f>
        <v/>
      </c>
      <c r="AH354" s="7" t="str">
        <f>IF('Used data'!I354="No","",EXP(-10.8985)*POWER(H354,0.841))</f>
        <v/>
      </c>
      <c r="AI354" s="7" t="str">
        <f>IF('Used data'!I354="No","",EXP(-12.4273)*POWER(H354,1.0197))</f>
        <v/>
      </c>
      <c r="AJ354" s="9" t="str">
        <f>IF('Used data'!I354="No","",SUM(AD354:AE354)*740934+AG354*29492829+AH354*4654307+AI354*608667)</f>
        <v/>
      </c>
    </row>
    <row r="355" spans="1:36" x14ac:dyDescent="0.3">
      <c r="A355" s="4" t="str">
        <f>IF('Input data'!A361="","",'Input data'!A361)</f>
        <v/>
      </c>
      <c r="B355" s="4" t="str">
        <f>IF('Input data'!B361="","",'Input data'!B361)</f>
        <v/>
      </c>
      <c r="C355" s="4" t="str">
        <f>IF('Input data'!C361="","",'Input data'!C361)</f>
        <v/>
      </c>
      <c r="D355" s="4" t="str">
        <f>IF('Input data'!D361="","",'Input data'!D361)</f>
        <v/>
      </c>
      <c r="E355" s="4" t="str">
        <f>IF('Input data'!E361="","",'Input data'!E361)</f>
        <v/>
      </c>
      <c r="F355" s="4" t="str">
        <f>IF('Input data'!F361="","",'Input data'!F361)</f>
        <v/>
      </c>
      <c r="G355" s="20" t="str">
        <f>IF('Input data'!G361=0,"",'Input data'!G361)</f>
        <v/>
      </c>
      <c r="H355" s="9" t="str">
        <f>IF('Input data'!H361="","",'Input data'!H361)</f>
        <v/>
      </c>
      <c r="I355" s="6" t="str">
        <f>IF('Used data'!I355="No","",IF('Used data'!L355&lt;10,1.1-'Used data'!L355*0.01,IF('Used data'!L355&lt;120,POWER(1.003,'Used data'!L355)/POWER(1.003,10),1.4)))</f>
        <v/>
      </c>
      <c r="J355" s="6" t="str">
        <f>IF('Used data'!I355="No","",IF('Used data'!M355&gt;9,1.41,IF('Used data'!M355&lt;2,0.96+'Used data'!M355*0.02,POWER(1.05,'Used data'!M355)/POWER(1.05,2))))</f>
        <v/>
      </c>
      <c r="K355" s="6" t="str">
        <f>IF('Used data'!I355="No","",IF('Used data'!M355&gt;9,1.15,IF('Used data'!M355&lt;2,0.98+'Used data'!M355*0.01,POWER(1.02,'Used data'!M355)/POWER(1.02,2))))</f>
        <v/>
      </c>
      <c r="L355" s="6" t="str">
        <f>IF('Used data'!I355="No","",IF('Used data'!N355="Partly",0.9,IF('Used data'!N355="Yes",0.75,1)))</f>
        <v/>
      </c>
      <c r="M355" s="6" t="str">
        <f>IF('Used data'!I355="No","",IF('Used data'!N355="Partly",0.97,IF('Used data'!N355="Yes",0.95,1)))</f>
        <v/>
      </c>
      <c r="N355" s="6" t="str">
        <f>IF('Used data'!I355="No","",IF('Used data'!O355&gt;4.25,1.06,IF('Used data'!O355&lt;3.75,1.84-'Used data'!O355*0.24,0.04+'Used data'!O355*0.24)))</f>
        <v/>
      </c>
      <c r="O355" s="6" t="str">
        <f>IF('Used data'!I355="No","",IF('Used data'!P355&gt;1.99,0.81,IF('Used data'!P355&lt;0.2,1.12,1.05-'Used data'!P355*0.1)))</f>
        <v/>
      </c>
      <c r="P355" s="6" t="str">
        <f>IF('Used data'!I355="No","",IF('Used data'!Q355&gt;3,0.96,IF('Used data'!Q355&lt;2,1.12-0.06*'Used data'!Q355,1.08-0.04*'Used data'!Q355)))</f>
        <v/>
      </c>
      <c r="Q355" s="6" t="str">
        <f>IF('Used data'!I355="No","",IF('Used data'!R355="Yes",0.91,1))</f>
        <v/>
      </c>
      <c r="R355" s="6" t="str">
        <f>IF('Used data'!I355="No","",IF('Used data'!R355="Yes",0.96,1))</f>
        <v/>
      </c>
      <c r="S355" s="6" t="str">
        <f>IF('Used data'!I355="No","",IF('Used data'!R355="Yes",0.82,1))</f>
        <v/>
      </c>
      <c r="T355" s="6" t="str">
        <f>IF('Used data'!I355="No","",IF('Used data'!R355="Yes",0.9,1))</f>
        <v/>
      </c>
      <c r="U355" s="6" t="str">
        <f>IF('Used data'!I355="No","",IF('Used data'!R355="Yes",0.93,1))</f>
        <v/>
      </c>
      <c r="V355" s="6" t="str">
        <f>IF('Used data'!I355="No","",IF('Used data'!S355="Yes",0.85,1))</f>
        <v/>
      </c>
      <c r="W355" s="6" t="str">
        <f>IF('Used data'!I355="No","",IF('Used data'!T355&gt;5,1.4,1+0.08*'Used data'!T355))</f>
        <v/>
      </c>
      <c r="X355" s="6" t="str">
        <f>IF('Used data'!I355="No","",IF('Used data'!U355=80,1,POWER((80-0.0058*('Used data'!U355-80)^2+0.2781*('Used data'!U355-80)-0.2343)/80,1.6)))</f>
        <v/>
      </c>
      <c r="Y355" s="6" t="str">
        <f>IF('Used data'!I355="No","",IF('Used data'!U355=80,1,POWER((80-0.0058*('Used data'!U355-80)^2+0.2781*('Used data'!U355-80)-0.2343)/80,1.5)))</f>
        <v/>
      </c>
      <c r="Z355" s="6" t="str">
        <f>IF('Used data'!I355="No","",IF('Used data'!U355=80,1,POWER((80-0.0058*('Used data'!U355-80)^2+0.2781*('Used data'!U355-80)-0.2343)/80,4.6)))</f>
        <v/>
      </c>
      <c r="AA355" s="6" t="str">
        <f>IF('Used data'!I355="No","",IF('Used data'!U355=80,1,POWER((80-0.0058*('Used data'!U355-80)^2+0.2781*('Used data'!U355-80)-0.2343)/80,3.5)))</f>
        <v/>
      </c>
      <c r="AB355" s="6" t="str">
        <f>IF('Used data'!I355="No","",IF('Used data'!U355=80,1,POWER((80-0.0058*('Used data'!U355-80)^2+0.2781*('Used data'!U355-80)-0.2343)/80,1.4)))</f>
        <v/>
      </c>
      <c r="AC355" s="6"/>
      <c r="AD355" s="7" t="str">
        <f>IF('Used data'!I355="No","",EXP(-10.0958)*POWER(H355,0.8138))</f>
        <v/>
      </c>
      <c r="AE355" s="7" t="str">
        <f>IF('Used data'!I355="No","",EXP(-9.9896)*POWER(H355,0.8381))</f>
        <v/>
      </c>
      <c r="AF355" s="7" t="str">
        <f>IF('Used data'!I355="No","",EXP(-12.5826)*POWER(H355,1.148))</f>
        <v/>
      </c>
      <c r="AG355" s="7" t="str">
        <f>IF('Used data'!I355="No","",EXP(-11.3408)*POWER(H355,0.7373))</f>
        <v/>
      </c>
      <c r="AH355" s="7" t="str">
        <f>IF('Used data'!I355="No","",EXP(-10.8985)*POWER(H355,0.841))</f>
        <v/>
      </c>
      <c r="AI355" s="7" t="str">
        <f>IF('Used data'!I355="No","",EXP(-12.4273)*POWER(H355,1.0197))</f>
        <v/>
      </c>
      <c r="AJ355" s="9" t="str">
        <f>IF('Used data'!I355="No","",SUM(AD355:AE355)*740934+AG355*29492829+AH355*4654307+AI355*608667)</f>
        <v/>
      </c>
    </row>
    <row r="356" spans="1:36" x14ac:dyDescent="0.3">
      <c r="A356" s="4" t="str">
        <f>IF('Input data'!A362="","",'Input data'!A362)</f>
        <v/>
      </c>
      <c r="B356" s="4" t="str">
        <f>IF('Input data'!B362="","",'Input data'!B362)</f>
        <v/>
      </c>
      <c r="C356" s="4" t="str">
        <f>IF('Input data'!C362="","",'Input data'!C362)</f>
        <v/>
      </c>
      <c r="D356" s="4" t="str">
        <f>IF('Input data'!D362="","",'Input data'!D362)</f>
        <v/>
      </c>
      <c r="E356" s="4" t="str">
        <f>IF('Input data'!E362="","",'Input data'!E362)</f>
        <v/>
      </c>
      <c r="F356" s="4" t="str">
        <f>IF('Input data'!F362="","",'Input data'!F362)</f>
        <v/>
      </c>
      <c r="G356" s="20" t="str">
        <f>IF('Input data'!G362=0,"",'Input data'!G362)</f>
        <v/>
      </c>
      <c r="H356" s="9" t="str">
        <f>IF('Input data'!H362="","",'Input data'!H362)</f>
        <v/>
      </c>
      <c r="I356" s="6" t="str">
        <f>IF('Used data'!I356="No","",IF('Used data'!L356&lt;10,1.1-'Used data'!L356*0.01,IF('Used data'!L356&lt;120,POWER(1.003,'Used data'!L356)/POWER(1.003,10),1.4)))</f>
        <v/>
      </c>
      <c r="J356" s="6" t="str">
        <f>IF('Used data'!I356="No","",IF('Used data'!M356&gt;9,1.41,IF('Used data'!M356&lt;2,0.96+'Used data'!M356*0.02,POWER(1.05,'Used data'!M356)/POWER(1.05,2))))</f>
        <v/>
      </c>
      <c r="K356" s="6" t="str">
        <f>IF('Used data'!I356="No","",IF('Used data'!M356&gt;9,1.15,IF('Used data'!M356&lt;2,0.98+'Used data'!M356*0.01,POWER(1.02,'Used data'!M356)/POWER(1.02,2))))</f>
        <v/>
      </c>
      <c r="L356" s="6" t="str">
        <f>IF('Used data'!I356="No","",IF('Used data'!N356="Partly",0.9,IF('Used data'!N356="Yes",0.75,1)))</f>
        <v/>
      </c>
      <c r="M356" s="6" t="str">
        <f>IF('Used data'!I356="No","",IF('Used data'!N356="Partly",0.97,IF('Used data'!N356="Yes",0.95,1)))</f>
        <v/>
      </c>
      <c r="N356" s="6" t="str">
        <f>IF('Used data'!I356="No","",IF('Used data'!O356&gt;4.25,1.06,IF('Used data'!O356&lt;3.75,1.84-'Used data'!O356*0.24,0.04+'Used data'!O356*0.24)))</f>
        <v/>
      </c>
      <c r="O356" s="6" t="str">
        <f>IF('Used data'!I356="No","",IF('Used data'!P356&gt;1.99,0.81,IF('Used data'!P356&lt;0.2,1.12,1.05-'Used data'!P356*0.1)))</f>
        <v/>
      </c>
      <c r="P356" s="6" t="str">
        <f>IF('Used data'!I356="No","",IF('Used data'!Q356&gt;3,0.96,IF('Used data'!Q356&lt;2,1.12-0.06*'Used data'!Q356,1.08-0.04*'Used data'!Q356)))</f>
        <v/>
      </c>
      <c r="Q356" s="6" t="str">
        <f>IF('Used data'!I356="No","",IF('Used data'!R356="Yes",0.91,1))</f>
        <v/>
      </c>
      <c r="R356" s="6" t="str">
        <f>IF('Used data'!I356="No","",IF('Used data'!R356="Yes",0.96,1))</f>
        <v/>
      </c>
      <c r="S356" s="6" t="str">
        <f>IF('Used data'!I356="No","",IF('Used data'!R356="Yes",0.82,1))</f>
        <v/>
      </c>
      <c r="T356" s="6" t="str">
        <f>IF('Used data'!I356="No","",IF('Used data'!R356="Yes",0.9,1))</f>
        <v/>
      </c>
      <c r="U356" s="6" t="str">
        <f>IF('Used data'!I356="No","",IF('Used data'!R356="Yes",0.93,1))</f>
        <v/>
      </c>
      <c r="V356" s="6" t="str">
        <f>IF('Used data'!I356="No","",IF('Used data'!S356="Yes",0.85,1))</f>
        <v/>
      </c>
      <c r="W356" s="6" t="str">
        <f>IF('Used data'!I356="No","",IF('Used data'!T356&gt;5,1.4,1+0.08*'Used data'!T356))</f>
        <v/>
      </c>
      <c r="X356" s="6" t="str">
        <f>IF('Used data'!I356="No","",IF('Used data'!U356=80,1,POWER((80-0.0058*('Used data'!U356-80)^2+0.2781*('Used data'!U356-80)-0.2343)/80,1.6)))</f>
        <v/>
      </c>
      <c r="Y356" s="6" t="str">
        <f>IF('Used data'!I356="No","",IF('Used data'!U356=80,1,POWER((80-0.0058*('Used data'!U356-80)^2+0.2781*('Used data'!U356-80)-0.2343)/80,1.5)))</f>
        <v/>
      </c>
      <c r="Z356" s="6" t="str">
        <f>IF('Used data'!I356="No","",IF('Used data'!U356=80,1,POWER((80-0.0058*('Used data'!U356-80)^2+0.2781*('Used data'!U356-80)-0.2343)/80,4.6)))</f>
        <v/>
      </c>
      <c r="AA356" s="6" t="str">
        <f>IF('Used data'!I356="No","",IF('Used data'!U356=80,1,POWER((80-0.0058*('Used data'!U356-80)^2+0.2781*('Used data'!U356-80)-0.2343)/80,3.5)))</f>
        <v/>
      </c>
      <c r="AB356" s="6" t="str">
        <f>IF('Used data'!I356="No","",IF('Used data'!U356=80,1,POWER((80-0.0058*('Used data'!U356-80)^2+0.2781*('Used data'!U356-80)-0.2343)/80,1.4)))</f>
        <v/>
      </c>
      <c r="AC356" s="6"/>
      <c r="AD356" s="7" t="str">
        <f>IF('Used data'!I356="No","",EXP(-10.0958)*POWER(H356,0.8138))</f>
        <v/>
      </c>
      <c r="AE356" s="7" t="str">
        <f>IF('Used data'!I356="No","",EXP(-9.9896)*POWER(H356,0.8381))</f>
        <v/>
      </c>
      <c r="AF356" s="7" t="str">
        <f>IF('Used data'!I356="No","",EXP(-12.5826)*POWER(H356,1.148))</f>
        <v/>
      </c>
      <c r="AG356" s="7" t="str">
        <f>IF('Used data'!I356="No","",EXP(-11.3408)*POWER(H356,0.7373))</f>
        <v/>
      </c>
      <c r="AH356" s="7" t="str">
        <f>IF('Used data'!I356="No","",EXP(-10.8985)*POWER(H356,0.841))</f>
        <v/>
      </c>
      <c r="AI356" s="7" t="str">
        <f>IF('Used data'!I356="No","",EXP(-12.4273)*POWER(H356,1.0197))</f>
        <v/>
      </c>
      <c r="AJ356" s="9" t="str">
        <f>IF('Used data'!I356="No","",SUM(AD356:AE356)*740934+AG356*29492829+AH356*4654307+AI356*608667)</f>
        <v/>
      </c>
    </row>
    <row r="357" spans="1:36" x14ac:dyDescent="0.3">
      <c r="A357" s="4" t="str">
        <f>IF('Input data'!A363="","",'Input data'!A363)</f>
        <v/>
      </c>
      <c r="B357" s="4" t="str">
        <f>IF('Input data'!B363="","",'Input data'!B363)</f>
        <v/>
      </c>
      <c r="C357" s="4" t="str">
        <f>IF('Input data'!C363="","",'Input data'!C363)</f>
        <v/>
      </c>
      <c r="D357" s="4" t="str">
        <f>IF('Input data'!D363="","",'Input data'!D363)</f>
        <v/>
      </c>
      <c r="E357" s="4" t="str">
        <f>IF('Input data'!E363="","",'Input data'!E363)</f>
        <v/>
      </c>
      <c r="F357" s="4" t="str">
        <f>IF('Input data'!F363="","",'Input data'!F363)</f>
        <v/>
      </c>
      <c r="G357" s="20" t="str">
        <f>IF('Input data'!G363=0,"",'Input data'!G363)</f>
        <v/>
      </c>
      <c r="H357" s="9" t="str">
        <f>IF('Input data'!H363="","",'Input data'!H363)</f>
        <v/>
      </c>
      <c r="I357" s="6" t="str">
        <f>IF('Used data'!I357="No","",IF('Used data'!L357&lt;10,1.1-'Used data'!L357*0.01,IF('Used data'!L357&lt;120,POWER(1.003,'Used data'!L357)/POWER(1.003,10),1.4)))</f>
        <v/>
      </c>
      <c r="J357" s="6" t="str">
        <f>IF('Used data'!I357="No","",IF('Used data'!M357&gt;9,1.41,IF('Used data'!M357&lt;2,0.96+'Used data'!M357*0.02,POWER(1.05,'Used data'!M357)/POWER(1.05,2))))</f>
        <v/>
      </c>
      <c r="K357" s="6" t="str">
        <f>IF('Used data'!I357="No","",IF('Used data'!M357&gt;9,1.15,IF('Used data'!M357&lt;2,0.98+'Used data'!M357*0.01,POWER(1.02,'Used data'!M357)/POWER(1.02,2))))</f>
        <v/>
      </c>
      <c r="L357" s="6" t="str">
        <f>IF('Used data'!I357="No","",IF('Used data'!N357="Partly",0.9,IF('Used data'!N357="Yes",0.75,1)))</f>
        <v/>
      </c>
      <c r="M357" s="6" t="str">
        <f>IF('Used data'!I357="No","",IF('Used data'!N357="Partly",0.97,IF('Used data'!N357="Yes",0.95,1)))</f>
        <v/>
      </c>
      <c r="N357" s="6" t="str">
        <f>IF('Used data'!I357="No","",IF('Used data'!O357&gt;4.25,1.06,IF('Used data'!O357&lt;3.75,1.84-'Used data'!O357*0.24,0.04+'Used data'!O357*0.24)))</f>
        <v/>
      </c>
      <c r="O357" s="6" t="str">
        <f>IF('Used data'!I357="No","",IF('Used data'!P357&gt;1.99,0.81,IF('Used data'!P357&lt;0.2,1.12,1.05-'Used data'!P357*0.1)))</f>
        <v/>
      </c>
      <c r="P357" s="6" t="str">
        <f>IF('Used data'!I357="No","",IF('Used data'!Q357&gt;3,0.96,IF('Used data'!Q357&lt;2,1.12-0.06*'Used data'!Q357,1.08-0.04*'Used data'!Q357)))</f>
        <v/>
      </c>
      <c r="Q357" s="6" t="str">
        <f>IF('Used data'!I357="No","",IF('Used data'!R357="Yes",0.91,1))</f>
        <v/>
      </c>
      <c r="R357" s="6" t="str">
        <f>IF('Used data'!I357="No","",IF('Used data'!R357="Yes",0.96,1))</f>
        <v/>
      </c>
      <c r="S357" s="6" t="str">
        <f>IF('Used data'!I357="No","",IF('Used data'!R357="Yes",0.82,1))</f>
        <v/>
      </c>
      <c r="T357" s="6" t="str">
        <f>IF('Used data'!I357="No","",IF('Used data'!R357="Yes",0.9,1))</f>
        <v/>
      </c>
      <c r="U357" s="6" t="str">
        <f>IF('Used data'!I357="No","",IF('Used data'!R357="Yes",0.93,1))</f>
        <v/>
      </c>
      <c r="V357" s="6" t="str">
        <f>IF('Used data'!I357="No","",IF('Used data'!S357="Yes",0.85,1))</f>
        <v/>
      </c>
      <c r="W357" s="6" t="str">
        <f>IF('Used data'!I357="No","",IF('Used data'!T357&gt;5,1.4,1+0.08*'Used data'!T357))</f>
        <v/>
      </c>
      <c r="X357" s="6" t="str">
        <f>IF('Used data'!I357="No","",IF('Used data'!U357=80,1,POWER((80-0.0058*('Used data'!U357-80)^2+0.2781*('Used data'!U357-80)-0.2343)/80,1.6)))</f>
        <v/>
      </c>
      <c r="Y357" s="6" t="str">
        <f>IF('Used data'!I357="No","",IF('Used data'!U357=80,1,POWER((80-0.0058*('Used data'!U357-80)^2+0.2781*('Used data'!U357-80)-0.2343)/80,1.5)))</f>
        <v/>
      </c>
      <c r="Z357" s="6" t="str">
        <f>IF('Used data'!I357="No","",IF('Used data'!U357=80,1,POWER((80-0.0058*('Used data'!U357-80)^2+0.2781*('Used data'!U357-80)-0.2343)/80,4.6)))</f>
        <v/>
      </c>
      <c r="AA357" s="6" t="str">
        <f>IF('Used data'!I357="No","",IF('Used data'!U357=80,1,POWER((80-0.0058*('Used data'!U357-80)^2+0.2781*('Used data'!U357-80)-0.2343)/80,3.5)))</f>
        <v/>
      </c>
      <c r="AB357" s="6" t="str">
        <f>IF('Used data'!I357="No","",IF('Used data'!U357=80,1,POWER((80-0.0058*('Used data'!U357-80)^2+0.2781*('Used data'!U357-80)-0.2343)/80,1.4)))</f>
        <v/>
      </c>
      <c r="AC357" s="6"/>
      <c r="AD357" s="7" t="str">
        <f>IF('Used data'!I357="No","",EXP(-10.0958)*POWER(H357,0.8138))</f>
        <v/>
      </c>
      <c r="AE357" s="7" t="str">
        <f>IF('Used data'!I357="No","",EXP(-9.9896)*POWER(H357,0.8381))</f>
        <v/>
      </c>
      <c r="AF357" s="7" t="str">
        <f>IF('Used data'!I357="No","",EXP(-12.5826)*POWER(H357,1.148))</f>
        <v/>
      </c>
      <c r="AG357" s="7" t="str">
        <f>IF('Used data'!I357="No","",EXP(-11.3408)*POWER(H357,0.7373))</f>
        <v/>
      </c>
      <c r="AH357" s="7" t="str">
        <f>IF('Used data'!I357="No","",EXP(-10.8985)*POWER(H357,0.841))</f>
        <v/>
      </c>
      <c r="AI357" s="7" t="str">
        <f>IF('Used data'!I357="No","",EXP(-12.4273)*POWER(H357,1.0197))</f>
        <v/>
      </c>
      <c r="AJ357" s="9" t="str">
        <f>IF('Used data'!I357="No","",SUM(AD357:AE357)*740934+AG357*29492829+AH357*4654307+AI357*608667)</f>
        <v/>
      </c>
    </row>
    <row r="358" spans="1:36" x14ac:dyDescent="0.3">
      <c r="A358" s="4" t="str">
        <f>IF('Input data'!A364="","",'Input data'!A364)</f>
        <v/>
      </c>
      <c r="B358" s="4" t="str">
        <f>IF('Input data'!B364="","",'Input data'!B364)</f>
        <v/>
      </c>
      <c r="C358" s="4" t="str">
        <f>IF('Input data'!C364="","",'Input data'!C364)</f>
        <v/>
      </c>
      <c r="D358" s="4" t="str">
        <f>IF('Input data'!D364="","",'Input data'!D364)</f>
        <v/>
      </c>
      <c r="E358" s="4" t="str">
        <f>IF('Input data'!E364="","",'Input data'!E364)</f>
        <v/>
      </c>
      <c r="F358" s="4" t="str">
        <f>IF('Input data'!F364="","",'Input data'!F364)</f>
        <v/>
      </c>
      <c r="G358" s="20" t="str">
        <f>IF('Input data'!G364=0,"",'Input data'!G364)</f>
        <v/>
      </c>
      <c r="H358" s="9" t="str">
        <f>IF('Input data'!H364="","",'Input data'!H364)</f>
        <v/>
      </c>
      <c r="I358" s="6" t="str">
        <f>IF('Used data'!I358="No","",IF('Used data'!L358&lt;10,1.1-'Used data'!L358*0.01,IF('Used data'!L358&lt;120,POWER(1.003,'Used data'!L358)/POWER(1.003,10),1.4)))</f>
        <v/>
      </c>
      <c r="J358" s="6" t="str">
        <f>IF('Used data'!I358="No","",IF('Used data'!M358&gt;9,1.41,IF('Used data'!M358&lt;2,0.96+'Used data'!M358*0.02,POWER(1.05,'Used data'!M358)/POWER(1.05,2))))</f>
        <v/>
      </c>
      <c r="K358" s="6" t="str">
        <f>IF('Used data'!I358="No","",IF('Used data'!M358&gt;9,1.15,IF('Used data'!M358&lt;2,0.98+'Used data'!M358*0.01,POWER(1.02,'Used data'!M358)/POWER(1.02,2))))</f>
        <v/>
      </c>
      <c r="L358" s="6" t="str">
        <f>IF('Used data'!I358="No","",IF('Used data'!N358="Partly",0.9,IF('Used data'!N358="Yes",0.75,1)))</f>
        <v/>
      </c>
      <c r="M358" s="6" t="str">
        <f>IF('Used data'!I358="No","",IF('Used data'!N358="Partly",0.97,IF('Used data'!N358="Yes",0.95,1)))</f>
        <v/>
      </c>
      <c r="N358" s="6" t="str">
        <f>IF('Used data'!I358="No","",IF('Used data'!O358&gt;4.25,1.06,IF('Used data'!O358&lt;3.75,1.84-'Used data'!O358*0.24,0.04+'Used data'!O358*0.24)))</f>
        <v/>
      </c>
      <c r="O358" s="6" t="str">
        <f>IF('Used data'!I358="No","",IF('Used data'!P358&gt;1.99,0.81,IF('Used data'!P358&lt;0.2,1.12,1.05-'Used data'!P358*0.1)))</f>
        <v/>
      </c>
      <c r="P358" s="6" t="str">
        <f>IF('Used data'!I358="No","",IF('Used data'!Q358&gt;3,0.96,IF('Used data'!Q358&lt;2,1.12-0.06*'Used data'!Q358,1.08-0.04*'Used data'!Q358)))</f>
        <v/>
      </c>
      <c r="Q358" s="6" t="str">
        <f>IF('Used data'!I358="No","",IF('Used data'!R358="Yes",0.91,1))</f>
        <v/>
      </c>
      <c r="R358" s="6" t="str">
        <f>IF('Used data'!I358="No","",IF('Used data'!R358="Yes",0.96,1))</f>
        <v/>
      </c>
      <c r="S358" s="6" t="str">
        <f>IF('Used data'!I358="No","",IF('Used data'!R358="Yes",0.82,1))</f>
        <v/>
      </c>
      <c r="T358" s="6" t="str">
        <f>IF('Used data'!I358="No","",IF('Used data'!R358="Yes",0.9,1))</f>
        <v/>
      </c>
      <c r="U358" s="6" t="str">
        <f>IF('Used data'!I358="No","",IF('Used data'!R358="Yes",0.93,1))</f>
        <v/>
      </c>
      <c r="V358" s="6" t="str">
        <f>IF('Used data'!I358="No","",IF('Used data'!S358="Yes",0.85,1))</f>
        <v/>
      </c>
      <c r="W358" s="6" t="str">
        <f>IF('Used data'!I358="No","",IF('Used data'!T358&gt;5,1.4,1+0.08*'Used data'!T358))</f>
        <v/>
      </c>
      <c r="X358" s="6" t="str">
        <f>IF('Used data'!I358="No","",IF('Used data'!U358=80,1,POWER((80-0.0058*('Used data'!U358-80)^2+0.2781*('Used data'!U358-80)-0.2343)/80,1.6)))</f>
        <v/>
      </c>
      <c r="Y358" s="6" t="str">
        <f>IF('Used data'!I358="No","",IF('Used data'!U358=80,1,POWER((80-0.0058*('Used data'!U358-80)^2+0.2781*('Used data'!U358-80)-0.2343)/80,1.5)))</f>
        <v/>
      </c>
      <c r="Z358" s="6" t="str">
        <f>IF('Used data'!I358="No","",IF('Used data'!U358=80,1,POWER((80-0.0058*('Used data'!U358-80)^2+0.2781*('Used data'!U358-80)-0.2343)/80,4.6)))</f>
        <v/>
      </c>
      <c r="AA358" s="6" t="str">
        <f>IF('Used data'!I358="No","",IF('Used data'!U358=80,1,POWER((80-0.0058*('Used data'!U358-80)^2+0.2781*('Used data'!U358-80)-0.2343)/80,3.5)))</f>
        <v/>
      </c>
      <c r="AB358" s="6" t="str">
        <f>IF('Used data'!I358="No","",IF('Used data'!U358=80,1,POWER((80-0.0058*('Used data'!U358-80)^2+0.2781*('Used data'!U358-80)-0.2343)/80,1.4)))</f>
        <v/>
      </c>
      <c r="AC358" s="6"/>
      <c r="AD358" s="7" t="str">
        <f>IF('Used data'!I358="No","",EXP(-10.0958)*POWER(H358,0.8138))</f>
        <v/>
      </c>
      <c r="AE358" s="7" t="str">
        <f>IF('Used data'!I358="No","",EXP(-9.9896)*POWER(H358,0.8381))</f>
        <v/>
      </c>
      <c r="AF358" s="7" t="str">
        <f>IF('Used data'!I358="No","",EXP(-12.5826)*POWER(H358,1.148))</f>
        <v/>
      </c>
      <c r="AG358" s="7" t="str">
        <f>IF('Used data'!I358="No","",EXP(-11.3408)*POWER(H358,0.7373))</f>
        <v/>
      </c>
      <c r="AH358" s="7" t="str">
        <f>IF('Used data'!I358="No","",EXP(-10.8985)*POWER(H358,0.841))</f>
        <v/>
      </c>
      <c r="AI358" s="7" t="str">
        <f>IF('Used data'!I358="No","",EXP(-12.4273)*POWER(H358,1.0197))</f>
        <v/>
      </c>
      <c r="AJ358" s="9" t="str">
        <f>IF('Used data'!I358="No","",SUM(AD358:AE358)*740934+AG358*29492829+AH358*4654307+AI358*608667)</f>
        <v/>
      </c>
    </row>
    <row r="359" spans="1:36" x14ac:dyDescent="0.3">
      <c r="A359" s="4" t="str">
        <f>IF('Input data'!A365="","",'Input data'!A365)</f>
        <v/>
      </c>
      <c r="B359" s="4" t="str">
        <f>IF('Input data'!B365="","",'Input data'!B365)</f>
        <v/>
      </c>
      <c r="C359" s="4" t="str">
        <f>IF('Input data'!C365="","",'Input data'!C365)</f>
        <v/>
      </c>
      <c r="D359" s="4" t="str">
        <f>IF('Input data'!D365="","",'Input data'!D365)</f>
        <v/>
      </c>
      <c r="E359" s="4" t="str">
        <f>IF('Input data'!E365="","",'Input data'!E365)</f>
        <v/>
      </c>
      <c r="F359" s="4" t="str">
        <f>IF('Input data'!F365="","",'Input data'!F365)</f>
        <v/>
      </c>
      <c r="G359" s="20" t="str">
        <f>IF('Input data'!G365=0,"",'Input data'!G365)</f>
        <v/>
      </c>
      <c r="H359" s="9" t="str">
        <f>IF('Input data'!H365="","",'Input data'!H365)</f>
        <v/>
      </c>
      <c r="I359" s="6" t="str">
        <f>IF('Used data'!I359="No","",IF('Used data'!L359&lt;10,1.1-'Used data'!L359*0.01,IF('Used data'!L359&lt;120,POWER(1.003,'Used data'!L359)/POWER(1.003,10),1.4)))</f>
        <v/>
      </c>
      <c r="J359" s="6" t="str">
        <f>IF('Used data'!I359="No","",IF('Used data'!M359&gt;9,1.41,IF('Used data'!M359&lt;2,0.96+'Used data'!M359*0.02,POWER(1.05,'Used data'!M359)/POWER(1.05,2))))</f>
        <v/>
      </c>
      <c r="K359" s="6" t="str">
        <f>IF('Used data'!I359="No","",IF('Used data'!M359&gt;9,1.15,IF('Used data'!M359&lt;2,0.98+'Used data'!M359*0.01,POWER(1.02,'Used data'!M359)/POWER(1.02,2))))</f>
        <v/>
      </c>
      <c r="L359" s="6" t="str">
        <f>IF('Used data'!I359="No","",IF('Used data'!N359="Partly",0.9,IF('Used data'!N359="Yes",0.75,1)))</f>
        <v/>
      </c>
      <c r="M359" s="6" t="str">
        <f>IF('Used data'!I359="No","",IF('Used data'!N359="Partly",0.97,IF('Used data'!N359="Yes",0.95,1)))</f>
        <v/>
      </c>
      <c r="N359" s="6" t="str">
        <f>IF('Used data'!I359="No","",IF('Used data'!O359&gt;4.25,1.06,IF('Used data'!O359&lt;3.75,1.84-'Used data'!O359*0.24,0.04+'Used data'!O359*0.24)))</f>
        <v/>
      </c>
      <c r="O359" s="6" t="str">
        <f>IF('Used data'!I359="No","",IF('Used data'!P359&gt;1.99,0.81,IF('Used data'!P359&lt;0.2,1.12,1.05-'Used data'!P359*0.1)))</f>
        <v/>
      </c>
      <c r="P359" s="6" t="str">
        <f>IF('Used data'!I359="No","",IF('Used data'!Q359&gt;3,0.96,IF('Used data'!Q359&lt;2,1.12-0.06*'Used data'!Q359,1.08-0.04*'Used data'!Q359)))</f>
        <v/>
      </c>
      <c r="Q359" s="6" t="str">
        <f>IF('Used data'!I359="No","",IF('Used data'!R359="Yes",0.91,1))</f>
        <v/>
      </c>
      <c r="R359" s="6" t="str">
        <f>IF('Used data'!I359="No","",IF('Used data'!R359="Yes",0.96,1))</f>
        <v/>
      </c>
      <c r="S359" s="6" t="str">
        <f>IF('Used data'!I359="No","",IF('Used data'!R359="Yes",0.82,1))</f>
        <v/>
      </c>
      <c r="T359" s="6" t="str">
        <f>IF('Used data'!I359="No","",IF('Used data'!R359="Yes",0.9,1))</f>
        <v/>
      </c>
      <c r="U359" s="6" t="str">
        <f>IF('Used data'!I359="No","",IF('Used data'!R359="Yes",0.93,1))</f>
        <v/>
      </c>
      <c r="V359" s="6" t="str">
        <f>IF('Used data'!I359="No","",IF('Used data'!S359="Yes",0.85,1))</f>
        <v/>
      </c>
      <c r="W359" s="6" t="str">
        <f>IF('Used data'!I359="No","",IF('Used data'!T359&gt;5,1.4,1+0.08*'Used data'!T359))</f>
        <v/>
      </c>
      <c r="X359" s="6" t="str">
        <f>IF('Used data'!I359="No","",IF('Used data'!U359=80,1,POWER((80-0.0058*('Used data'!U359-80)^2+0.2781*('Used data'!U359-80)-0.2343)/80,1.6)))</f>
        <v/>
      </c>
      <c r="Y359" s="6" t="str">
        <f>IF('Used data'!I359="No","",IF('Used data'!U359=80,1,POWER((80-0.0058*('Used data'!U359-80)^2+0.2781*('Used data'!U359-80)-0.2343)/80,1.5)))</f>
        <v/>
      </c>
      <c r="Z359" s="6" t="str">
        <f>IF('Used data'!I359="No","",IF('Used data'!U359=80,1,POWER((80-0.0058*('Used data'!U359-80)^2+0.2781*('Used data'!U359-80)-0.2343)/80,4.6)))</f>
        <v/>
      </c>
      <c r="AA359" s="6" t="str">
        <f>IF('Used data'!I359="No","",IF('Used data'!U359=80,1,POWER((80-0.0058*('Used data'!U359-80)^2+0.2781*('Used data'!U359-80)-0.2343)/80,3.5)))</f>
        <v/>
      </c>
      <c r="AB359" s="6" t="str">
        <f>IF('Used data'!I359="No","",IF('Used data'!U359=80,1,POWER((80-0.0058*('Used data'!U359-80)^2+0.2781*('Used data'!U359-80)-0.2343)/80,1.4)))</f>
        <v/>
      </c>
      <c r="AC359" s="6"/>
      <c r="AD359" s="7" t="str">
        <f>IF('Used data'!I359="No","",EXP(-10.0958)*POWER(H359,0.8138))</f>
        <v/>
      </c>
      <c r="AE359" s="7" t="str">
        <f>IF('Used data'!I359="No","",EXP(-9.9896)*POWER(H359,0.8381))</f>
        <v/>
      </c>
      <c r="AF359" s="7" t="str">
        <f>IF('Used data'!I359="No","",EXP(-12.5826)*POWER(H359,1.148))</f>
        <v/>
      </c>
      <c r="AG359" s="7" t="str">
        <f>IF('Used data'!I359="No","",EXP(-11.3408)*POWER(H359,0.7373))</f>
        <v/>
      </c>
      <c r="AH359" s="7" t="str">
        <f>IF('Used data'!I359="No","",EXP(-10.8985)*POWER(H359,0.841))</f>
        <v/>
      </c>
      <c r="AI359" s="7" t="str">
        <f>IF('Used data'!I359="No","",EXP(-12.4273)*POWER(H359,1.0197))</f>
        <v/>
      </c>
      <c r="AJ359" s="9" t="str">
        <f>IF('Used data'!I359="No","",SUM(AD359:AE359)*740934+AG359*29492829+AH359*4654307+AI359*608667)</f>
        <v/>
      </c>
    </row>
    <row r="360" spans="1:36" x14ac:dyDescent="0.3">
      <c r="A360" s="4" t="str">
        <f>IF('Input data'!A366="","",'Input data'!A366)</f>
        <v/>
      </c>
      <c r="B360" s="4" t="str">
        <f>IF('Input data'!B366="","",'Input data'!B366)</f>
        <v/>
      </c>
      <c r="C360" s="4" t="str">
        <f>IF('Input data'!C366="","",'Input data'!C366)</f>
        <v/>
      </c>
      <c r="D360" s="4" t="str">
        <f>IF('Input data'!D366="","",'Input data'!D366)</f>
        <v/>
      </c>
      <c r="E360" s="4" t="str">
        <f>IF('Input data'!E366="","",'Input data'!E366)</f>
        <v/>
      </c>
      <c r="F360" s="4" t="str">
        <f>IF('Input data'!F366="","",'Input data'!F366)</f>
        <v/>
      </c>
      <c r="G360" s="20" t="str">
        <f>IF('Input data'!G366=0,"",'Input data'!G366)</f>
        <v/>
      </c>
      <c r="H360" s="9" t="str">
        <f>IF('Input data'!H366="","",'Input data'!H366)</f>
        <v/>
      </c>
      <c r="I360" s="6" t="str">
        <f>IF('Used data'!I360="No","",IF('Used data'!L360&lt;10,1.1-'Used data'!L360*0.01,IF('Used data'!L360&lt;120,POWER(1.003,'Used data'!L360)/POWER(1.003,10),1.4)))</f>
        <v/>
      </c>
      <c r="J360" s="6" t="str">
        <f>IF('Used data'!I360="No","",IF('Used data'!M360&gt;9,1.41,IF('Used data'!M360&lt;2,0.96+'Used data'!M360*0.02,POWER(1.05,'Used data'!M360)/POWER(1.05,2))))</f>
        <v/>
      </c>
      <c r="K360" s="6" t="str">
        <f>IF('Used data'!I360="No","",IF('Used data'!M360&gt;9,1.15,IF('Used data'!M360&lt;2,0.98+'Used data'!M360*0.01,POWER(1.02,'Used data'!M360)/POWER(1.02,2))))</f>
        <v/>
      </c>
      <c r="L360" s="6" t="str">
        <f>IF('Used data'!I360="No","",IF('Used data'!N360="Partly",0.9,IF('Used data'!N360="Yes",0.75,1)))</f>
        <v/>
      </c>
      <c r="M360" s="6" t="str">
        <f>IF('Used data'!I360="No","",IF('Used data'!N360="Partly",0.97,IF('Used data'!N360="Yes",0.95,1)))</f>
        <v/>
      </c>
      <c r="N360" s="6" t="str">
        <f>IF('Used data'!I360="No","",IF('Used data'!O360&gt;4.25,1.06,IF('Used data'!O360&lt;3.75,1.84-'Used data'!O360*0.24,0.04+'Used data'!O360*0.24)))</f>
        <v/>
      </c>
      <c r="O360" s="6" t="str">
        <f>IF('Used data'!I360="No","",IF('Used data'!P360&gt;1.99,0.81,IF('Used data'!P360&lt;0.2,1.12,1.05-'Used data'!P360*0.1)))</f>
        <v/>
      </c>
      <c r="P360" s="6" t="str">
        <f>IF('Used data'!I360="No","",IF('Used data'!Q360&gt;3,0.96,IF('Used data'!Q360&lt;2,1.12-0.06*'Used data'!Q360,1.08-0.04*'Used data'!Q360)))</f>
        <v/>
      </c>
      <c r="Q360" s="6" t="str">
        <f>IF('Used data'!I360="No","",IF('Used data'!R360="Yes",0.91,1))</f>
        <v/>
      </c>
      <c r="R360" s="6" t="str">
        <f>IF('Used data'!I360="No","",IF('Used data'!R360="Yes",0.96,1))</f>
        <v/>
      </c>
      <c r="S360" s="6" t="str">
        <f>IF('Used data'!I360="No","",IF('Used data'!R360="Yes",0.82,1))</f>
        <v/>
      </c>
      <c r="T360" s="6" t="str">
        <f>IF('Used data'!I360="No","",IF('Used data'!R360="Yes",0.9,1))</f>
        <v/>
      </c>
      <c r="U360" s="6" t="str">
        <f>IF('Used data'!I360="No","",IF('Used data'!R360="Yes",0.93,1))</f>
        <v/>
      </c>
      <c r="V360" s="6" t="str">
        <f>IF('Used data'!I360="No","",IF('Used data'!S360="Yes",0.85,1))</f>
        <v/>
      </c>
      <c r="W360" s="6" t="str">
        <f>IF('Used data'!I360="No","",IF('Used data'!T360&gt;5,1.4,1+0.08*'Used data'!T360))</f>
        <v/>
      </c>
      <c r="X360" s="6" t="str">
        <f>IF('Used data'!I360="No","",IF('Used data'!U360=80,1,POWER((80-0.0058*('Used data'!U360-80)^2+0.2781*('Used data'!U360-80)-0.2343)/80,1.6)))</f>
        <v/>
      </c>
      <c r="Y360" s="6" t="str">
        <f>IF('Used data'!I360="No","",IF('Used data'!U360=80,1,POWER((80-0.0058*('Used data'!U360-80)^2+0.2781*('Used data'!U360-80)-0.2343)/80,1.5)))</f>
        <v/>
      </c>
      <c r="Z360" s="6" t="str">
        <f>IF('Used data'!I360="No","",IF('Used data'!U360=80,1,POWER((80-0.0058*('Used data'!U360-80)^2+0.2781*('Used data'!U360-80)-0.2343)/80,4.6)))</f>
        <v/>
      </c>
      <c r="AA360" s="6" t="str">
        <f>IF('Used data'!I360="No","",IF('Used data'!U360=80,1,POWER((80-0.0058*('Used data'!U360-80)^2+0.2781*('Used data'!U360-80)-0.2343)/80,3.5)))</f>
        <v/>
      </c>
      <c r="AB360" s="6" t="str">
        <f>IF('Used data'!I360="No","",IF('Used data'!U360=80,1,POWER((80-0.0058*('Used data'!U360-80)^2+0.2781*('Used data'!U360-80)-0.2343)/80,1.4)))</f>
        <v/>
      </c>
      <c r="AC360" s="6"/>
      <c r="AD360" s="7" t="str">
        <f>IF('Used data'!I360="No","",EXP(-10.0958)*POWER(H360,0.8138))</f>
        <v/>
      </c>
      <c r="AE360" s="7" t="str">
        <f>IF('Used data'!I360="No","",EXP(-9.9896)*POWER(H360,0.8381))</f>
        <v/>
      </c>
      <c r="AF360" s="7" t="str">
        <f>IF('Used data'!I360="No","",EXP(-12.5826)*POWER(H360,1.148))</f>
        <v/>
      </c>
      <c r="AG360" s="7" t="str">
        <f>IF('Used data'!I360="No","",EXP(-11.3408)*POWER(H360,0.7373))</f>
        <v/>
      </c>
      <c r="AH360" s="7" t="str">
        <f>IF('Used data'!I360="No","",EXP(-10.8985)*POWER(H360,0.841))</f>
        <v/>
      </c>
      <c r="AI360" s="7" t="str">
        <f>IF('Used data'!I360="No","",EXP(-12.4273)*POWER(H360,1.0197))</f>
        <v/>
      </c>
      <c r="AJ360" s="9" t="str">
        <f>IF('Used data'!I360="No","",SUM(AD360:AE360)*740934+AG360*29492829+AH360*4654307+AI360*608667)</f>
        <v/>
      </c>
    </row>
    <row r="361" spans="1:36" x14ac:dyDescent="0.3">
      <c r="A361" s="4" t="str">
        <f>IF('Input data'!A367="","",'Input data'!A367)</f>
        <v/>
      </c>
      <c r="B361" s="4" t="str">
        <f>IF('Input data'!B367="","",'Input data'!B367)</f>
        <v/>
      </c>
      <c r="C361" s="4" t="str">
        <f>IF('Input data'!C367="","",'Input data'!C367)</f>
        <v/>
      </c>
      <c r="D361" s="4" t="str">
        <f>IF('Input data'!D367="","",'Input data'!D367)</f>
        <v/>
      </c>
      <c r="E361" s="4" t="str">
        <f>IF('Input data'!E367="","",'Input data'!E367)</f>
        <v/>
      </c>
      <c r="F361" s="4" t="str">
        <f>IF('Input data'!F367="","",'Input data'!F367)</f>
        <v/>
      </c>
      <c r="G361" s="20" t="str">
        <f>IF('Input data'!G367=0,"",'Input data'!G367)</f>
        <v/>
      </c>
      <c r="H361" s="9" t="str">
        <f>IF('Input data'!H367="","",'Input data'!H367)</f>
        <v/>
      </c>
      <c r="I361" s="6" t="str">
        <f>IF('Used data'!I361="No","",IF('Used data'!L361&lt;10,1.1-'Used data'!L361*0.01,IF('Used data'!L361&lt;120,POWER(1.003,'Used data'!L361)/POWER(1.003,10),1.4)))</f>
        <v/>
      </c>
      <c r="J361" s="6" t="str">
        <f>IF('Used data'!I361="No","",IF('Used data'!M361&gt;9,1.41,IF('Used data'!M361&lt;2,0.96+'Used data'!M361*0.02,POWER(1.05,'Used data'!M361)/POWER(1.05,2))))</f>
        <v/>
      </c>
      <c r="K361" s="6" t="str">
        <f>IF('Used data'!I361="No","",IF('Used data'!M361&gt;9,1.15,IF('Used data'!M361&lt;2,0.98+'Used data'!M361*0.01,POWER(1.02,'Used data'!M361)/POWER(1.02,2))))</f>
        <v/>
      </c>
      <c r="L361" s="6" t="str">
        <f>IF('Used data'!I361="No","",IF('Used data'!N361="Partly",0.9,IF('Used data'!N361="Yes",0.75,1)))</f>
        <v/>
      </c>
      <c r="M361" s="6" t="str">
        <f>IF('Used data'!I361="No","",IF('Used data'!N361="Partly",0.97,IF('Used data'!N361="Yes",0.95,1)))</f>
        <v/>
      </c>
      <c r="N361" s="6" t="str">
        <f>IF('Used data'!I361="No","",IF('Used data'!O361&gt;4.25,1.06,IF('Used data'!O361&lt;3.75,1.84-'Used data'!O361*0.24,0.04+'Used data'!O361*0.24)))</f>
        <v/>
      </c>
      <c r="O361" s="6" t="str">
        <f>IF('Used data'!I361="No","",IF('Used data'!P361&gt;1.99,0.81,IF('Used data'!P361&lt;0.2,1.12,1.05-'Used data'!P361*0.1)))</f>
        <v/>
      </c>
      <c r="P361" s="6" t="str">
        <f>IF('Used data'!I361="No","",IF('Used data'!Q361&gt;3,0.96,IF('Used data'!Q361&lt;2,1.12-0.06*'Used data'!Q361,1.08-0.04*'Used data'!Q361)))</f>
        <v/>
      </c>
      <c r="Q361" s="6" t="str">
        <f>IF('Used data'!I361="No","",IF('Used data'!R361="Yes",0.91,1))</f>
        <v/>
      </c>
      <c r="R361" s="6" t="str">
        <f>IF('Used data'!I361="No","",IF('Used data'!R361="Yes",0.96,1))</f>
        <v/>
      </c>
      <c r="S361" s="6" t="str">
        <f>IF('Used data'!I361="No","",IF('Used data'!R361="Yes",0.82,1))</f>
        <v/>
      </c>
      <c r="T361" s="6" t="str">
        <f>IF('Used data'!I361="No","",IF('Used data'!R361="Yes",0.9,1))</f>
        <v/>
      </c>
      <c r="U361" s="6" t="str">
        <f>IF('Used data'!I361="No","",IF('Used data'!R361="Yes",0.93,1))</f>
        <v/>
      </c>
      <c r="V361" s="6" t="str">
        <f>IF('Used data'!I361="No","",IF('Used data'!S361="Yes",0.85,1))</f>
        <v/>
      </c>
      <c r="W361" s="6" t="str">
        <f>IF('Used data'!I361="No","",IF('Used data'!T361&gt;5,1.4,1+0.08*'Used data'!T361))</f>
        <v/>
      </c>
      <c r="X361" s="6" t="str">
        <f>IF('Used data'!I361="No","",IF('Used data'!U361=80,1,POWER((80-0.0058*('Used data'!U361-80)^2+0.2781*('Used data'!U361-80)-0.2343)/80,1.6)))</f>
        <v/>
      </c>
      <c r="Y361" s="6" t="str">
        <f>IF('Used data'!I361="No","",IF('Used data'!U361=80,1,POWER((80-0.0058*('Used data'!U361-80)^2+0.2781*('Used data'!U361-80)-0.2343)/80,1.5)))</f>
        <v/>
      </c>
      <c r="Z361" s="6" t="str">
        <f>IF('Used data'!I361="No","",IF('Used data'!U361=80,1,POWER((80-0.0058*('Used data'!U361-80)^2+0.2781*('Used data'!U361-80)-0.2343)/80,4.6)))</f>
        <v/>
      </c>
      <c r="AA361" s="6" t="str">
        <f>IF('Used data'!I361="No","",IF('Used data'!U361=80,1,POWER((80-0.0058*('Used data'!U361-80)^2+0.2781*('Used data'!U361-80)-0.2343)/80,3.5)))</f>
        <v/>
      </c>
      <c r="AB361" s="6" t="str">
        <f>IF('Used data'!I361="No","",IF('Used data'!U361=80,1,POWER((80-0.0058*('Used data'!U361-80)^2+0.2781*('Used data'!U361-80)-0.2343)/80,1.4)))</f>
        <v/>
      </c>
      <c r="AC361" s="6"/>
      <c r="AD361" s="7" t="str">
        <f>IF('Used data'!I361="No","",EXP(-10.0958)*POWER(H361,0.8138))</f>
        <v/>
      </c>
      <c r="AE361" s="7" t="str">
        <f>IF('Used data'!I361="No","",EXP(-9.9896)*POWER(H361,0.8381))</f>
        <v/>
      </c>
      <c r="AF361" s="7" t="str">
        <f>IF('Used data'!I361="No","",EXP(-12.5826)*POWER(H361,1.148))</f>
        <v/>
      </c>
      <c r="AG361" s="7" t="str">
        <f>IF('Used data'!I361="No","",EXP(-11.3408)*POWER(H361,0.7373))</f>
        <v/>
      </c>
      <c r="AH361" s="7" t="str">
        <f>IF('Used data'!I361="No","",EXP(-10.8985)*POWER(H361,0.841))</f>
        <v/>
      </c>
      <c r="AI361" s="7" t="str">
        <f>IF('Used data'!I361="No","",EXP(-12.4273)*POWER(H361,1.0197))</f>
        <v/>
      </c>
      <c r="AJ361" s="9" t="str">
        <f>IF('Used data'!I361="No","",SUM(AD361:AE361)*740934+AG361*29492829+AH361*4654307+AI361*608667)</f>
        <v/>
      </c>
    </row>
    <row r="362" spans="1:36" x14ac:dyDescent="0.3">
      <c r="A362" s="4" t="str">
        <f>IF('Input data'!A368="","",'Input data'!A368)</f>
        <v/>
      </c>
      <c r="B362" s="4" t="str">
        <f>IF('Input data'!B368="","",'Input data'!B368)</f>
        <v/>
      </c>
      <c r="C362" s="4" t="str">
        <f>IF('Input data'!C368="","",'Input data'!C368)</f>
        <v/>
      </c>
      <c r="D362" s="4" t="str">
        <f>IF('Input data'!D368="","",'Input data'!D368)</f>
        <v/>
      </c>
      <c r="E362" s="4" t="str">
        <f>IF('Input data'!E368="","",'Input data'!E368)</f>
        <v/>
      </c>
      <c r="F362" s="4" t="str">
        <f>IF('Input data'!F368="","",'Input data'!F368)</f>
        <v/>
      </c>
      <c r="G362" s="20" t="str">
        <f>IF('Input data'!G368=0,"",'Input data'!G368)</f>
        <v/>
      </c>
      <c r="H362" s="9" t="str">
        <f>IF('Input data'!H368="","",'Input data'!H368)</f>
        <v/>
      </c>
      <c r="I362" s="6" t="str">
        <f>IF('Used data'!I362="No","",IF('Used data'!L362&lt;10,1.1-'Used data'!L362*0.01,IF('Used data'!L362&lt;120,POWER(1.003,'Used data'!L362)/POWER(1.003,10),1.4)))</f>
        <v/>
      </c>
      <c r="J362" s="6" t="str">
        <f>IF('Used data'!I362="No","",IF('Used data'!M362&gt;9,1.41,IF('Used data'!M362&lt;2,0.96+'Used data'!M362*0.02,POWER(1.05,'Used data'!M362)/POWER(1.05,2))))</f>
        <v/>
      </c>
      <c r="K362" s="6" t="str">
        <f>IF('Used data'!I362="No","",IF('Used data'!M362&gt;9,1.15,IF('Used data'!M362&lt;2,0.98+'Used data'!M362*0.01,POWER(1.02,'Used data'!M362)/POWER(1.02,2))))</f>
        <v/>
      </c>
      <c r="L362" s="6" t="str">
        <f>IF('Used data'!I362="No","",IF('Used data'!N362="Partly",0.9,IF('Used data'!N362="Yes",0.75,1)))</f>
        <v/>
      </c>
      <c r="M362" s="6" t="str">
        <f>IF('Used data'!I362="No","",IF('Used data'!N362="Partly",0.97,IF('Used data'!N362="Yes",0.95,1)))</f>
        <v/>
      </c>
      <c r="N362" s="6" t="str">
        <f>IF('Used data'!I362="No","",IF('Used data'!O362&gt;4.25,1.06,IF('Used data'!O362&lt;3.75,1.84-'Used data'!O362*0.24,0.04+'Used data'!O362*0.24)))</f>
        <v/>
      </c>
      <c r="O362" s="6" t="str">
        <f>IF('Used data'!I362="No","",IF('Used data'!P362&gt;1.99,0.81,IF('Used data'!P362&lt;0.2,1.12,1.05-'Used data'!P362*0.1)))</f>
        <v/>
      </c>
      <c r="P362" s="6" t="str">
        <f>IF('Used data'!I362="No","",IF('Used data'!Q362&gt;3,0.96,IF('Used data'!Q362&lt;2,1.12-0.06*'Used data'!Q362,1.08-0.04*'Used data'!Q362)))</f>
        <v/>
      </c>
      <c r="Q362" s="6" t="str">
        <f>IF('Used data'!I362="No","",IF('Used data'!R362="Yes",0.91,1))</f>
        <v/>
      </c>
      <c r="R362" s="6" t="str">
        <f>IF('Used data'!I362="No","",IF('Used data'!R362="Yes",0.96,1))</f>
        <v/>
      </c>
      <c r="S362" s="6" t="str">
        <f>IF('Used data'!I362="No","",IF('Used data'!R362="Yes",0.82,1))</f>
        <v/>
      </c>
      <c r="T362" s="6" t="str">
        <f>IF('Used data'!I362="No","",IF('Used data'!R362="Yes",0.9,1))</f>
        <v/>
      </c>
      <c r="U362" s="6" t="str">
        <f>IF('Used data'!I362="No","",IF('Used data'!R362="Yes",0.93,1))</f>
        <v/>
      </c>
      <c r="V362" s="6" t="str">
        <f>IF('Used data'!I362="No","",IF('Used data'!S362="Yes",0.85,1))</f>
        <v/>
      </c>
      <c r="W362" s="6" t="str">
        <f>IF('Used data'!I362="No","",IF('Used data'!T362&gt;5,1.4,1+0.08*'Used data'!T362))</f>
        <v/>
      </c>
      <c r="X362" s="6" t="str">
        <f>IF('Used data'!I362="No","",IF('Used data'!U362=80,1,POWER((80-0.0058*('Used data'!U362-80)^2+0.2781*('Used data'!U362-80)-0.2343)/80,1.6)))</f>
        <v/>
      </c>
      <c r="Y362" s="6" t="str">
        <f>IF('Used data'!I362="No","",IF('Used data'!U362=80,1,POWER((80-0.0058*('Used data'!U362-80)^2+0.2781*('Used data'!U362-80)-0.2343)/80,1.5)))</f>
        <v/>
      </c>
      <c r="Z362" s="6" t="str">
        <f>IF('Used data'!I362="No","",IF('Used data'!U362=80,1,POWER((80-0.0058*('Used data'!U362-80)^2+0.2781*('Used data'!U362-80)-0.2343)/80,4.6)))</f>
        <v/>
      </c>
      <c r="AA362" s="6" t="str">
        <f>IF('Used data'!I362="No","",IF('Used data'!U362=80,1,POWER((80-0.0058*('Used data'!U362-80)^2+0.2781*('Used data'!U362-80)-0.2343)/80,3.5)))</f>
        <v/>
      </c>
      <c r="AB362" s="6" t="str">
        <f>IF('Used data'!I362="No","",IF('Used data'!U362=80,1,POWER((80-0.0058*('Used data'!U362-80)^2+0.2781*('Used data'!U362-80)-0.2343)/80,1.4)))</f>
        <v/>
      </c>
      <c r="AC362" s="6"/>
      <c r="AD362" s="7" t="str">
        <f>IF('Used data'!I362="No","",EXP(-10.0958)*POWER(H362,0.8138))</f>
        <v/>
      </c>
      <c r="AE362" s="7" t="str">
        <f>IF('Used data'!I362="No","",EXP(-9.9896)*POWER(H362,0.8381))</f>
        <v/>
      </c>
      <c r="AF362" s="7" t="str">
        <f>IF('Used data'!I362="No","",EXP(-12.5826)*POWER(H362,1.148))</f>
        <v/>
      </c>
      <c r="AG362" s="7" t="str">
        <f>IF('Used data'!I362="No","",EXP(-11.3408)*POWER(H362,0.7373))</f>
        <v/>
      </c>
      <c r="AH362" s="7" t="str">
        <f>IF('Used data'!I362="No","",EXP(-10.8985)*POWER(H362,0.841))</f>
        <v/>
      </c>
      <c r="AI362" s="7" t="str">
        <f>IF('Used data'!I362="No","",EXP(-12.4273)*POWER(H362,1.0197))</f>
        <v/>
      </c>
      <c r="AJ362" s="9" t="str">
        <f>IF('Used data'!I362="No","",SUM(AD362:AE362)*740934+AG362*29492829+AH362*4654307+AI362*608667)</f>
        <v/>
      </c>
    </row>
    <row r="363" spans="1:36" x14ac:dyDescent="0.3">
      <c r="A363" s="4" t="str">
        <f>IF('Input data'!A369="","",'Input data'!A369)</f>
        <v/>
      </c>
      <c r="B363" s="4" t="str">
        <f>IF('Input data'!B369="","",'Input data'!B369)</f>
        <v/>
      </c>
      <c r="C363" s="4" t="str">
        <f>IF('Input data'!C369="","",'Input data'!C369)</f>
        <v/>
      </c>
      <c r="D363" s="4" t="str">
        <f>IF('Input data'!D369="","",'Input data'!D369)</f>
        <v/>
      </c>
      <c r="E363" s="4" t="str">
        <f>IF('Input data'!E369="","",'Input data'!E369)</f>
        <v/>
      </c>
      <c r="F363" s="4" t="str">
        <f>IF('Input data'!F369="","",'Input data'!F369)</f>
        <v/>
      </c>
      <c r="G363" s="20" t="str">
        <f>IF('Input data'!G369=0,"",'Input data'!G369)</f>
        <v/>
      </c>
      <c r="H363" s="9" t="str">
        <f>IF('Input data'!H369="","",'Input data'!H369)</f>
        <v/>
      </c>
      <c r="I363" s="6" t="str">
        <f>IF('Used data'!I363="No","",IF('Used data'!L363&lt;10,1.1-'Used data'!L363*0.01,IF('Used data'!L363&lt;120,POWER(1.003,'Used data'!L363)/POWER(1.003,10),1.4)))</f>
        <v/>
      </c>
      <c r="J363" s="6" t="str">
        <f>IF('Used data'!I363="No","",IF('Used data'!M363&gt;9,1.41,IF('Used data'!M363&lt;2,0.96+'Used data'!M363*0.02,POWER(1.05,'Used data'!M363)/POWER(1.05,2))))</f>
        <v/>
      </c>
      <c r="K363" s="6" t="str">
        <f>IF('Used data'!I363="No","",IF('Used data'!M363&gt;9,1.15,IF('Used data'!M363&lt;2,0.98+'Used data'!M363*0.01,POWER(1.02,'Used data'!M363)/POWER(1.02,2))))</f>
        <v/>
      </c>
      <c r="L363" s="6" t="str">
        <f>IF('Used data'!I363="No","",IF('Used data'!N363="Partly",0.9,IF('Used data'!N363="Yes",0.75,1)))</f>
        <v/>
      </c>
      <c r="M363" s="6" t="str">
        <f>IF('Used data'!I363="No","",IF('Used data'!N363="Partly",0.97,IF('Used data'!N363="Yes",0.95,1)))</f>
        <v/>
      </c>
      <c r="N363" s="6" t="str">
        <f>IF('Used data'!I363="No","",IF('Used data'!O363&gt;4.25,1.06,IF('Used data'!O363&lt;3.75,1.84-'Used data'!O363*0.24,0.04+'Used data'!O363*0.24)))</f>
        <v/>
      </c>
      <c r="O363" s="6" t="str">
        <f>IF('Used data'!I363="No","",IF('Used data'!P363&gt;1.99,0.81,IF('Used data'!P363&lt;0.2,1.12,1.05-'Used data'!P363*0.1)))</f>
        <v/>
      </c>
      <c r="P363" s="6" t="str">
        <f>IF('Used data'!I363="No","",IF('Used data'!Q363&gt;3,0.96,IF('Used data'!Q363&lt;2,1.12-0.06*'Used data'!Q363,1.08-0.04*'Used data'!Q363)))</f>
        <v/>
      </c>
      <c r="Q363" s="6" t="str">
        <f>IF('Used data'!I363="No","",IF('Used data'!R363="Yes",0.91,1))</f>
        <v/>
      </c>
      <c r="R363" s="6" t="str">
        <f>IF('Used data'!I363="No","",IF('Used data'!R363="Yes",0.96,1))</f>
        <v/>
      </c>
      <c r="S363" s="6" t="str">
        <f>IF('Used data'!I363="No","",IF('Used data'!R363="Yes",0.82,1))</f>
        <v/>
      </c>
      <c r="T363" s="6" t="str">
        <f>IF('Used data'!I363="No","",IF('Used data'!R363="Yes",0.9,1))</f>
        <v/>
      </c>
      <c r="U363" s="6" t="str">
        <f>IF('Used data'!I363="No","",IF('Used data'!R363="Yes",0.93,1))</f>
        <v/>
      </c>
      <c r="V363" s="6" t="str">
        <f>IF('Used data'!I363="No","",IF('Used data'!S363="Yes",0.85,1))</f>
        <v/>
      </c>
      <c r="W363" s="6" t="str">
        <f>IF('Used data'!I363="No","",IF('Used data'!T363&gt;5,1.4,1+0.08*'Used data'!T363))</f>
        <v/>
      </c>
      <c r="X363" s="6" t="str">
        <f>IF('Used data'!I363="No","",IF('Used data'!U363=80,1,POWER((80-0.0058*('Used data'!U363-80)^2+0.2781*('Used data'!U363-80)-0.2343)/80,1.6)))</f>
        <v/>
      </c>
      <c r="Y363" s="6" t="str">
        <f>IF('Used data'!I363="No","",IF('Used data'!U363=80,1,POWER((80-0.0058*('Used data'!U363-80)^2+0.2781*('Used data'!U363-80)-0.2343)/80,1.5)))</f>
        <v/>
      </c>
      <c r="Z363" s="6" t="str">
        <f>IF('Used data'!I363="No","",IF('Used data'!U363=80,1,POWER((80-0.0058*('Used data'!U363-80)^2+0.2781*('Used data'!U363-80)-0.2343)/80,4.6)))</f>
        <v/>
      </c>
      <c r="AA363" s="6" t="str">
        <f>IF('Used data'!I363="No","",IF('Used data'!U363=80,1,POWER((80-0.0058*('Used data'!U363-80)^2+0.2781*('Used data'!U363-80)-0.2343)/80,3.5)))</f>
        <v/>
      </c>
      <c r="AB363" s="6" t="str">
        <f>IF('Used data'!I363="No","",IF('Used data'!U363=80,1,POWER((80-0.0058*('Used data'!U363-80)^2+0.2781*('Used data'!U363-80)-0.2343)/80,1.4)))</f>
        <v/>
      </c>
      <c r="AC363" s="6"/>
      <c r="AD363" s="7" t="str">
        <f>IF('Used data'!I363="No","",EXP(-10.0958)*POWER(H363,0.8138))</f>
        <v/>
      </c>
      <c r="AE363" s="7" t="str">
        <f>IF('Used data'!I363="No","",EXP(-9.9896)*POWER(H363,0.8381))</f>
        <v/>
      </c>
      <c r="AF363" s="7" t="str">
        <f>IF('Used data'!I363="No","",EXP(-12.5826)*POWER(H363,1.148))</f>
        <v/>
      </c>
      <c r="AG363" s="7" t="str">
        <f>IF('Used data'!I363="No","",EXP(-11.3408)*POWER(H363,0.7373))</f>
        <v/>
      </c>
      <c r="AH363" s="7" t="str">
        <f>IF('Used data'!I363="No","",EXP(-10.8985)*POWER(H363,0.841))</f>
        <v/>
      </c>
      <c r="AI363" s="7" t="str">
        <f>IF('Used data'!I363="No","",EXP(-12.4273)*POWER(H363,1.0197))</f>
        <v/>
      </c>
      <c r="AJ363" s="9" t="str">
        <f>IF('Used data'!I363="No","",SUM(AD363:AE363)*740934+AG363*29492829+AH363*4654307+AI363*608667)</f>
        <v/>
      </c>
    </row>
    <row r="364" spans="1:36" x14ac:dyDescent="0.3">
      <c r="A364" s="4" t="str">
        <f>IF('Input data'!A370="","",'Input data'!A370)</f>
        <v/>
      </c>
      <c r="B364" s="4" t="str">
        <f>IF('Input data'!B370="","",'Input data'!B370)</f>
        <v/>
      </c>
      <c r="C364" s="4" t="str">
        <f>IF('Input data'!C370="","",'Input data'!C370)</f>
        <v/>
      </c>
      <c r="D364" s="4" t="str">
        <f>IF('Input data'!D370="","",'Input data'!D370)</f>
        <v/>
      </c>
      <c r="E364" s="4" t="str">
        <f>IF('Input data'!E370="","",'Input data'!E370)</f>
        <v/>
      </c>
      <c r="F364" s="4" t="str">
        <f>IF('Input data'!F370="","",'Input data'!F370)</f>
        <v/>
      </c>
      <c r="G364" s="20" t="str">
        <f>IF('Input data'!G370=0,"",'Input data'!G370)</f>
        <v/>
      </c>
      <c r="H364" s="9" t="str">
        <f>IF('Input data'!H370="","",'Input data'!H370)</f>
        <v/>
      </c>
      <c r="I364" s="6" t="str">
        <f>IF('Used data'!I364="No","",IF('Used data'!L364&lt;10,1.1-'Used data'!L364*0.01,IF('Used data'!L364&lt;120,POWER(1.003,'Used data'!L364)/POWER(1.003,10),1.4)))</f>
        <v/>
      </c>
      <c r="J364" s="6" t="str">
        <f>IF('Used data'!I364="No","",IF('Used data'!M364&gt;9,1.41,IF('Used data'!M364&lt;2,0.96+'Used data'!M364*0.02,POWER(1.05,'Used data'!M364)/POWER(1.05,2))))</f>
        <v/>
      </c>
      <c r="K364" s="6" t="str">
        <f>IF('Used data'!I364="No","",IF('Used data'!M364&gt;9,1.15,IF('Used data'!M364&lt;2,0.98+'Used data'!M364*0.01,POWER(1.02,'Used data'!M364)/POWER(1.02,2))))</f>
        <v/>
      </c>
      <c r="L364" s="6" t="str">
        <f>IF('Used data'!I364="No","",IF('Used data'!N364="Partly",0.9,IF('Used data'!N364="Yes",0.75,1)))</f>
        <v/>
      </c>
      <c r="M364" s="6" t="str">
        <f>IF('Used data'!I364="No","",IF('Used data'!N364="Partly",0.97,IF('Used data'!N364="Yes",0.95,1)))</f>
        <v/>
      </c>
      <c r="N364" s="6" t="str">
        <f>IF('Used data'!I364="No","",IF('Used data'!O364&gt;4.25,1.06,IF('Used data'!O364&lt;3.75,1.84-'Used data'!O364*0.24,0.04+'Used data'!O364*0.24)))</f>
        <v/>
      </c>
      <c r="O364" s="6" t="str">
        <f>IF('Used data'!I364="No","",IF('Used data'!P364&gt;1.99,0.81,IF('Used data'!P364&lt;0.2,1.12,1.05-'Used data'!P364*0.1)))</f>
        <v/>
      </c>
      <c r="P364" s="6" t="str">
        <f>IF('Used data'!I364="No","",IF('Used data'!Q364&gt;3,0.96,IF('Used data'!Q364&lt;2,1.12-0.06*'Used data'!Q364,1.08-0.04*'Used data'!Q364)))</f>
        <v/>
      </c>
      <c r="Q364" s="6" t="str">
        <f>IF('Used data'!I364="No","",IF('Used data'!R364="Yes",0.91,1))</f>
        <v/>
      </c>
      <c r="R364" s="6" t="str">
        <f>IF('Used data'!I364="No","",IF('Used data'!R364="Yes",0.96,1))</f>
        <v/>
      </c>
      <c r="S364" s="6" t="str">
        <f>IF('Used data'!I364="No","",IF('Used data'!R364="Yes",0.82,1))</f>
        <v/>
      </c>
      <c r="T364" s="6" t="str">
        <f>IF('Used data'!I364="No","",IF('Used data'!R364="Yes",0.9,1))</f>
        <v/>
      </c>
      <c r="U364" s="6" t="str">
        <f>IF('Used data'!I364="No","",IF('Used data'!R364="Yes",0.93,1))</f>
        <v/>
      </c>
      <c r="V364" s="6" t="str">
        <f>IF('Used data'!I364="No","",IF('Used data'!S364="Yes",0.85,1))</f>
        <v/>
      </c>
      <c r="W364" s="6" t="str">
        <f>IF('Used data'!I364="No","",IF('Used data'!T364&gt;5,1.4,1+0.08*'Used data'!T364))</f>
        <v/>
      </c>
      <c r="X364" s="6" t="str">
        <f>IF('Used data'!I364="No","",IF('Used data'!U364=80,1,POWER((80-0.0058*('Used data'!U364-80)^2+0.2781*('Used data'!U364-80)-0.2343)/80,1.6)))</f>
        <v/>
      </c>
      <c r="Y364" s="6" t="str">
        <f>IF('Used data'!I364="No","",IF('Used data'!U364=80,1,POWER((80-0.0058*('Used data'!U364-80)^2+0.2781*('Used data'!U364-80)-0.2343)/80,1.5)))</f>
        <v/>
      </c>
      <c r="Z364" s="6" t="str">
        <f>IF('Used data'!I364="No","",IF('Used data'!U364=80,1,POWER((80-0.0058*('Used data'!U364-80)^2+0.2781*('Used data'!U364-80)-0.2343)/80,4.6)))</f>
        <v/>
      </c>
      <c r="AA364" s="6" t="str">
        <f>IF('Used data'!I364="No","",IF('Used data'!U364=80,1,POWER((80-0.0058*('Used data'!U364-80)^2+0.2781*('Used data'!U364-80)-0.2343)/80,3.5)))</f>
        <v/>
      </c>
      <c r="AB364" s="6" t="str">
        <f>IF('Used data'!I364="No","",IF('Used data'!U364=80,1,POWER((80-0.0058*('Used data'!U364-80)^2+0.2781*('Used data'!U364-80)-0.2343)/80,1.4)))</f>
        <v/>
      </c>
      <c r="AC364" s="6"/>
      <c r="AD364" s="7" t="str">
        <f>IF('Used data'!I364="No","",EXP(-10.0958)*POWER(H364,0.8138))</f>
        <v/>
      </c>
      <c r="AE364" s="7" t="str">
        <f>IF('Used data'!I364="No","",EXP(-9.9896)*POWER(H364,0.8381))</f>
        <v/>
      </c>
      <c r="AF364" s="7" t="str">
        <f>IF('Used data'!I364="No","",EXP(-12.5826)*POWER(H364,1.148))</f>
        <v/>
      </c>
      <c r="AG364" s="7" t="str">
        <f>IF('Used data'!I364="No","",EXP(-11.3408)*POWER(H364,0.7373))</f>
        <v/>
      </c>
      <c r="AH364" s="7" t="str">
        <f>IF('Used data'!I364="No","",EXP(-10.8985)*POWER(H364,0.841))</f>
        <v/>
      </c>
      <c r="AI364" s="7" t="str">
        <f>IF('Used data'!I364="No","",EXP(-12.4273)*POWER(H364,1.0197))</f>
        <v/>
      </c>
      <c r="AJ364" s="9" t="str">
        <f>IF('Used data'!I364="No","",SUM(AD364:AE364)*740934+AG364*29492829+AH364*4654307+AI364*608667)</f>
        <v/>
      </c>
    </row>
    <row r="365" spans="1:36" x14ac:dyDescent="0.3">
      <c r="A365" s="4" t="str">
        <f>IF('Input data'!A371="","",'Input data'!A371)</f>
        <v/>
      </c>
      <c r="B365" s="4" t="str">
        <f>IF('Input data'!B371="","",'Input data'!B371)</f>
        <v/>
      </c>
      <c r="C365" s="4" t="str">
        <f>IF('Input data'!C371="","",'Input data'!C371)</f>
        <v/>
      </c>
      <c r="D365" s="4" t="str">
        <f>IF('Input data'!D371="","",'Input data'!D371)</f>
        <v/>
      </c>
      <c r="E365" s="4" t="str">
        <f>IF('Input data'!E371="","",'Input data'!E371)</f>
        <v/>
      </c>
      <c r="F365" s="4" t="str">
        <f>IF('Input data'!F371="","",'Input data'!F371)</f>
        <v/>
      </c>
      <c r="G365" s="20" t="str">
        <f>IF('Input data'!G371=0,"",'Input data'!G371)</f>
        <v/>
      </c>
      <c r="H365" s="9" t="str">
        <f>IF('Input data'!H371="","",'Input data'!H371)</f>
        <v/>
      </c>
      <c r="I365" s="6" t="str">
        <f>IF('Used data'!I365="No","",IF('Used data'!L365&lt;10,1.1-'Used data'!L365*0.01,IF('Used data'!L365&lt;120,POWER(1.003,'Used data'!L365)/POWER(1.003,10),1.4)))</f>
        <v/>
      </c>
      <c r="J365" s="6" t="str">
        <f>IF('Used data'!I365="No","",IF('Used data'!M365&gt;9,1.41,IF('Used data'!M365&lt;2,0.96+'Used data'!M365*0.02,POWER(1.05,'Used data'!M365)/POWER(1.05,2))))</f>
        <v/>
      </c>
      <c r="K365" s="6" t="str">
        <f>IF('Used data'!I365="No","",IF('Used data'!M365&gt;9,1.15,IF('Used data'!M365&lt;2,0.98+'Used data'!M365*0.01,POWER(1.02,'Used data'!M365)/POWER(1.02,2))))</f>
        <v/>
      </c>
      <c r="L365" s="6" t="str">
        <f>IF('Used data'!I365="No","",IF('Used data'!N365="Partly",0.9,IF('Used data'!N365="Yes",0.75,1)))</f>
        <v/>
      </c>
      <c r="M365" s="6" t="str">
        <f>IF('Used data'!I365="No","",IF('Used data'!N365="Partly",0.97,IF('Used data'!N365="Yes",0.95,1)))</f>
        <v/>
      </c>
      <c r="N365" s="6" t="str">
        <f>IF('Used data'!I365="No","",IF('Used data'!O365&gt;4.25,1.06,IF('Used data'!O365&lt;3.75,1.84-'Used data'!O365*0.24,0.04+'Used data'!O365*0.24)))</f>
        <v/>
      </c>
      <c r="O365" s="6" t="str">
        <f>IF('Used data'!I365="No","",IF('Used data'!P365&gt;1.99,0.81,IF('Used data'!P365&lt;0.2,1.12,1.05-'Used data'!P365*0.1)))</f>
        <v/>
      </c>
      <c r="P365" s="6" t="str">
        <f>IF('Used data'!I365="No","",IF('Used data'!Q365&gt;3,0.96,IF('Used data'!Q365&lt;2,1.12-0.06*'Used data'!Q365,1.08-0.04*'Used data'!Q365)))</f>
        <v/>
      </c>
      <c r="Q365" s="6" t="str">
        <f>IF('Used data'!I365="No","",IF('Used data'!R365="Yes",0.91,1))</f>
        <v/>
      </c>
      <c r="R365" s="6" t="str">
        <f>IF('Used data'!I365="No","",IF('Used data'!R365="Yes",0.96,1))</f>
        <v/>
      </c>
      <c r="S365" s="6" t="str">
        <f>IF('Used data'!I365="No","",IF('Used data'!R365="Yes",0.82,1))</f>
        <v/>
      </c>
      <c r="T365" s="6" t="str">
        <f>IF('Used data'!I365="No","",IF('Used data'!R365="Yes",0.9,1))</f>
        <v/>
      </c>
      <c r="U365" s="6" t="str">
        <f>IF('Used data'!I365="No","",IF('Used data'!R365="Yes",0.93,1))</f>
        <v/>
      </c>
      <c r="V365" s="6" t="str">
        <f>IF('Used data'!I365="No","",IF('Used data'!S365="Yes",0.85,1))</f>
        <v/>
      </c>
      <c r="W365" s="6" t="str">
        <f>IF('Used data'!I365="No","",IF('Used data'!T365&gt;5,1.4,1+0.08*'Used data'!T365))</f>
        <v/>
      </c>
      <c r="X365" s="6" t="str">
        <f>IF('Used data'!I365="No","",IF('Used data'!U365=80,1,POWER((80-0.0058*('Used data'!U365-80)^2+0.2781*('Used data'!U365-80)-0.2343)/80,1.6)))</f>
        <v/>
      </c>
      <c r="Y365" s="6" t="str">
        <f>IF('Used data'!I365="No","",IF('Used data'!U365=80,1,POWER((80-0.0058*('Used data'!U365-80)^2+0.2781*('Used data'!U365-80)-0.2343)/80,1.5)))</f>
        <v/>
      </c>
      <c r="Z365" s="6" t="str">
        <f>IF('Used data'!I365="No","",IF('Used data'!U365=80,1,POWER((80-0.0058*('Used data'!U365-80)^2+0.2781*('Used data'!U365-80)-0.2343)/80,4.6)))</f>
        <v/>
      </c>
      <c r="AA365" s="6" t="str">
        <f>IF('Used data'!I365="No","",IF('Used data'!U365=80,1,POWER((80-0.0058*('Used data'!U365-80)^2+0.2781*('Used data'!U365-80)-0.2343)/80,3.5)))</f>
        <v/>
      </c>
      <c r="AB365" s="6" t="str">
        <f>IF('Used data'!I365="No","",IF('Used data'!U365=80,1,POWER((80-0.0058*('Used data'!U365-80)^2+0.2781*('Used data'!U365-80)-0.2343)/80,1.4)))</f>
        <v/>
      </c>
      <c r="AC365" s="6"/>
      <c r="AD365" s="7" t="str">
        <f>IF('Used data'!I365="No","",EXP(-10.0958)*POWER(H365,0.8138))</f>
        <v/>
      </c>
      <c r="AE365" s="7" t="str">
        <f>IF('Used data'!I365="No","",EXP(-9.9896)*POWER(H365,0.8381))</f>
        <v/>
      </c>
      <c r="AF365" s="7" t="str">
        <f>IF('Used data'!I365="No","",EXP(-12.5826)*POWER(H365,1.148))</f>
        <v/>
      </c>
      <c r="AG365" s="7" t="str">
        <f>IF('Used data'!I365="No","",EXP(-11.3408)*POWER(H365,0.7373))</f>
        <v/>
      </c>
      <c r="AH365" s="7" t="str">
        <f>IF('Used data'!I365="No","",EXP(-10.8985)*POWER(H365,0.841))</f>
        <v/>
      </c>
      <c r="AI365" s="7" t="str">
        <f>IF('Used data'!I365="No","",EXP(-12.4273)*POWER(H365,1.0197))</f>
        <v/>
      </c>
      <c r="AJ365" s="9" t="str">
        <f>IF('Used data'!I365="No","",SUM(AD365:AE365)*740934+AG365*29492829+AH365*4654307+AI365*608667)</f>
        <v/>
      </c>
    </row>
    <row r="366" spans="1:36" x14ac:dyDescent="0.3">
      <c r="A366" s="4" t="str">
        <f>IF('Input data'!A372="","",'Input data'!A372)</f>
        <v/>
      </c>
      <c r="B366" s="4" t="str">
        <f>IF('Input data'!B372="","",'Input data'!B372)</f>
        <v/>
      </c>
      <c r="C366" s="4" t="str">
        <f>IF('Input data'!C372="","",'Input data'!C372)</f>
        <v/>
      </c>
      <c r="D366" s="4" t="str">
        <f>IF('Input data'!D372="","",'Input data'!D372)</f>
        <v/>
      </c>
      <c r="E366" s="4" t="str">
        <f>IF('Input data'!E372="","",'Input data'!E372)</f>
        <v/>
      </c>
      <c r="F366" s="4" t="str">
        <f>IF('Input data'!F372="","",'Input data'!F372)</f>
        <v/>
      </c>
      <c r="G366" s="20" t="str">
        <f>IF('Input data'!G372=0,"",'Input data'!G372)</f>
        <v/>
      </c>
      <c r="H366" s="9" t="str">
        <f>IF('Input data'!H372="","",'Input data'!H372)</f>
        <v/>
      </c>
      <c r="I366" s="6" t="str">
        <f>IF('Used data'!I366="No","",IF('Used data'!L366&lt;10,1.1-'Used data'!L366*0.01,IF('Used data'!L366&lt;120,POWER(1.003,'Used data'!L366)/POWER(1.003,10),1.4)))</f>
        <v/>
      </c>
      <c r="J366" s="6" t="str">
        <f>IF('Used data'!I366="No","",IF('Used data'!M366&gt;9,1.41,IF('Used data'!M366&lt;2,0.96+'Used data'!M366*0.02,POWER(1.05,'Used data'!M366)/POWER(1.05,2))))</f>
        <v/>
      </c>
      <c r="K366" s="6" t="str">
        <f>IF('Used data'!I366="No","",IF('Used data'!M366&gt;9,1.15,IF('Used data'!M366&lt;2,0.98+'Used data'!M366*0.01,POWER(1.02,'Used data'!M366)/POWER(1.02,2))))</f>
        <v/>
      </c>
      <c r="L366" s="6" t="str">
        <f>IF('Used data'!I366="No","",IF('Used data'!N366="Partly",0.9,IF('Used data'!N366="Yes",0.75,1)))</f>
        <v/>
      </c>
      <c r="M366" s="6" t="str">
        <f>IF('Used data'!I366="No","",IF('Used data'!N366="Partly",0.97,IF('Used data'!N366="Yes",0.95,1)))</f>
        <v/>
      </c>
      <c r="N366" s="6" t="str">
        <f>IF('Used data'!I366="No","",IF('Used data'!O366&gt;4.25,1.06,IF('Used data'!O366&lt;3.75,1.84-'Used data'!O366*0.24,0.04+'Used data'!O366*0.24)))</f>
        <v/>
      </c>
      <c r="O366" s="6" t="str">
        <f>IF('Used data'!I366="No","",IF('Used data'!P366&gt;1.99,0.81,IF('Used data'!P366&lt;0.2,1.12,1.05-'Used data'!P366*0.1)))</f>
        <v/>
      </c>
      <c r="P366" s="6" t="str">
        <f>IF('Used data'!I366="No","",IF('Used data'!Q366&gt;3,0.96,IF('Used data'!Q366&lt;2,1.12-0.06*'Used data'!Q366,1.08-0.04*'Used data'!Q366)))</f>
        <v/>
      </c>
      <c r="Q366" s="6" t="str">
        <f>IF('Used data'!I366="No","",IF('Used data'!R366="Yes",0.91,1))</f>
        <v/>
      </c>
      <c r="R366" s="6" t="str">
        <f>IF('Used data'!I366="No","",IF('Used data'!R366="Yes",0.96,1))</f>
        <v/>
      </c>
      <c r="S366" s="6" t="str">
        <f>IF('Used data'!I366="No","",IF('Used data'!R366="Yes",0.82,1))</f>
        <v/>
      </c>
      <c r="T366" s="6" t="str">
        <f>IF('Used data'!I366="No","",IF('Used data'!R366="Yes",0.9,1))</f>
        <v/>
      </c>
      <c r="U366" s="6" t="str">
        <f>IF('Used data'!I366="No","",IF('Used data'!R366="Yes",0.93,1))</f>
        <v/>
      </c>
      <c r="V366" s="6" t="str">
        <f>IF('Used data'!I366="No","",IF('Used data'!S366="Yes",0.85,1))</f>
        <v/>
      </c>
      <c r="W366" s="6" t="str">
        <f>IF('Used data'!I366="No","",IF('Used data'!T366&gt;5,1.4,1+0.08*'Used data'!T366))</f>
        <v/>
      </c>
      <c r="X366" s="6" t="str">
        <f>IF('Used data'!I366="No","",IF('Used data'!U366=80,1,POWER((80-0.0058*('Used data'!U366-80)^2+0.2781*('Used data'!U366-80)-0.2343)/80,1.6)))</f>
        <v/>
      </c>
      <c r="Y366" s="6" t="str">
        <f>IF('Used data'!I366="No","",IF('Used data'!U366=80,1,POWER((80-0.0058*('Used data'!U366-80)^2+0.2781*('Used data'!U366-80)-0.2343)/80,1.5)))</f>
        <v/>
      </c>
      <c r="Z366" s="6" t="str">
        <f>IF('Used data'!I366="No","",IF('Used data'!U366=80,1,POWER((80-0.0058*('Used data'!U366-80)^2+0.2781*('Used data'!U366-80)-0.2343)/80,4.6)))</f>
        <v/>
      </c>
      <c r="AA366" s="6" t="str">
        <f>IF('Used data'!I366="No","",IF('Used data'!U366=80,1,POWER((80-0.0058*('Used data'!U366-80)^2+0.2781*('Used data'!U366-80)-0.2343)/80,3.5)))</f>
        <v/>
      </c>
      <c r="AB366" s="6" t="str">
        <f>IF('Used data'!I366="No","",IF('Used data'!U366=80,1,POWER((80-0.0058*('Used data'!U366-80)^2+0.2781*('Used data'!U366-80)-0.2343)/80,1.4)))</f>
        <v/>
      </c>
      <c r="AC366" s="6"/>
      <c r="AD366" s="7" t="str">
        <f>IF('Used data'!I366="No","",EXP(-10.0958)*POWER(H366,0.8138))</f>
        <v/>
      </c>
      <c r="AE366" s="7" t="str">
        <f>IF('Used data'!I366="No","",EXP(-9.9896)*POWER(H366,0.8381))</f>
        <v/>
      </c>
      <c r="AF366" s="7" t="str">
        <f>IF('Used data'!I366="No","",EXP(-12.5826)*POWER(H366,1.148))</f>
        <v/>
      </c>
      <c r="AG366" s="7" t="str">
        <f>IF('Used data'!I366="No","",EXP(-11.3408)*POWER(H366,0.7373))</f>
        <v/>
      </c>
      <c r="AH366" s="7" t="str">
        <f>IF('Used data'!I366="No","",EXP(-10.8985)*POWER(H366,0.841))</f>
        <v/>
      </c>
      <c r="AI366" s="7" t="str">
        <f>IF('Used data'!I366="No","",EXP(-12.4273)*POWER(H366,1.0197))</f>
        <v/>
      </c>
      <c r="AJ366" s="9" t="str">
        <f>IF('Used data'!I366="No","",SUM(AD366:AE366)*740934+AG366*29492829+AH366*4654307+AI366*608667)</f>
        <v/>
      </c>
    </row>
    <row r="367" spans="1:36" x14ac:dyDescent="0.3">
      <c r="A367" s="4" t="str">
        <f>IF('Input data'!A373="","",'Input data'!A373)</f>
        <v/>
      </c>
      <c r="B367" s="4" t="str">
        <f>IF('Input data'!B373="","",'Input data'!B373)</f>
        <v/>
      </c>
      <c r="C367" s="4" t="str">
        <f>IF('Input data'!C373="","",'Input data'!C373)</f>
        <v/>
      </c>
      <c r="D367" s="4" t="str">
        <f>IF('Input data'!D373="","",'Input data'!D373)</f>
        <v/>
      </c>
      <c r="E367" s="4" t="str">
        <f>IF('Input data'!E373="","",'Input data'!E373)</f>
        <v/>
      </c>
      <c r="F367" s="4" t="str">
        <f>IF('Input data'!F373="","",'Input data'!F373)</f>
        <v/>
      </c>
      <c r="G367" s="20" t="str">
        <f>IF('Input data'!G373=0,"",'Input data'!G373)</f>
        <v/>
      </c>
      <c r="H367" s="9" t="str">
        <f>IF('Input data'!H373="","",'Input data'!H373)</f>
        <v/>
      </c>
      <c r="I367" s="6" t="str">
        <f>IF('Used data'!I367="No","",IF('Used data'!L367&lt;10,1.1-'Used data'!L367*0.01,IF('Used data'!L367&lt;120,POWER(1.003,'Used data'!L367)/POWER(1.003,10),1.4)))</f>
        <v/>
      </c>
      <c r="J367" s="6" t="str">
        <f>IF('Used data'!I367="No","",IF('Used data'!M367&gt;9,1.41,IF('Used data'!M367&lt;2,0.96+'Used data'!M367*0.02,POWER(1.05,'Used data'!M367)/POWER(1.05,2))))</f>
        <v/>
      </c>
      <c r="K367" s="6" t="str">
        <f>IF('Used data'!I367="No","",IF('Used data'!M367&gt;9,1.15,IF('Used data'!M367&lt;2,0.98+'Used data'!M367*0.01,POWER(1.02,'Used data'!M367)/POWER(1.02,2))))</f>
        <v/>
      </c>
      <c r="L367" s="6" t="str">
        <f>IF('Used data'!I367="No","",IF('Used data'!N367="Partly",0.9,IF('Used data'!N367="Yes",0.75,1)))</f>
        <v/>
      </c>
      <c r="M367" s="6" t="str">
        <f>IF('Used data'!I367="No","",IF('Used data'!N367="Partly",0.97,IF('Used data'!N367="Yes",0.95,1)))</f>
        <v/>
      </c>
      <c r="N367" s="6" t="str">
        <f>IF('Used data'!I367="No","",IF('Used data'!O367&gt;4.25,1.06,IF('Used data'!O367&lt;3.75,1.84-'Used data'!O367*0.24,0.04+'Used data'!O367*0.24)))</f>
        <v/>
      </c>
      <c r="O367" s="6" t="str">
        <f>IF('Used data'!I367="No","",IF('Used data'!P367&gt;1.99,0.81,IF('Used data'!P367&lt;0.2,1.12,1.05-'Used data'!P367*0.1)))</f>
        <v/>
      </c>
      <c r="P367" s="6" t="str">
        <f>IF('Used data'!I367="No","",IF('Used data'!Q367&gt;3,0.96,IF('Used data'!Q367&lt;2,1.12-0.06*'Used data'!Q367,1.08-0.04*'Used data'!Q367)))</f>
        <v/>
      </c>
      <c r="Q367" s="6" t="str">
        <f>IF('Used data'!I367="No","",IF('Used data'!R367="Yes",0.91,1))</f>
        <v/>
      </c>
      <c r="R367" s="6" t="str">
        <f>IF('Used data'!I367="No","",IF('Used data'!R367="Yes",0.96,1))</f>
        <v/>
      </c>
      <c r="S367" s="6" t="str">
        <f>IF('Used data'!I367="No","",IF('Used data'!R367="Yes",0.82,1))</f>
        <v/>
      </c>
      <c r="T367" s="6" t="str">
        <f>IF('Used data'!I367="No","",IF('Used data'!R367="Yes",0.9,1))</f>
        <v/>
      </c>
      <c r="U367" s="6" t="str">
        <f>IF('Used data'!I367="No","",IF('Used data'!R367="Yes",0.93,1))</f>
        <v/>
      </c>
      <c r="V367" s="6" t="str">
        <f>IF('Used data'!I367="No","",IF('Used data'!S367="Yes",0.85,1))</f>
        <v/>
      </c>
      <c r="W367" s="6" t="str">
        <f>IF('Used data'!I367="No","",IF('Used data'!T367&gt;5,1.4,1+0.08*'Used data'!T367))</f>
        <v/>
      </c>
      <c r="X367" s="6" t="str">
        <f>IF('Used data'!I367="No","",IF('Used data'!U367=80,1,POWER((80-0.0058*('Used data'!U367-80)^2+0.2781*('Used data'!U367-80)-0.2343)/80,1.6)))</f>
        <v/>
      </c>
      <c r="Y367" s="6" t="str">
        <f>IF('Used data'!I367="No","",IF('Used data'!U367=80,1,POWER((80-0.0058*('Used data'!U367-80)^2+0.2781*('Used data'!U367-80)-0.2343)/80,1.5)))</f>
        <v/>
      </c>
      <c r="Z367" s="6" t="str">
        <f>IF('Used data'!I367="No","",IF('Used data'!U367=80,1,POWER((80-0.0058*('Used data'!U367-80)^2+0.2781*('Used data'!U367-80)-0.2343)/80,4.6)))</f>
        <v/>
      </c>
      <c r="AA367" s="6" t="str">
        <f>IF('Used data'!I367="No","",IF('Used data'!U367=80,1,POWER((80-0.0058*('Used data'!U367-80)^2+0.2781*('Used data'!U367-80)-0.2343)/80,3.5)))</f>
        <v/>
      </c>
      <c r="AB367" s="6" t="str">
        <f>IF('Used data'!I367="No","",IF('Used data'!U367=80,1,POWER((80-0.0058*('Used data'!U367-80)^2+0.2781*('Used data'!U367-80)-0.2343)/80,1.4)))</f>
        <v/>
      </c>
      <c r="AC367" s="6"/>
      <c r="AD367" s="7" t="str">
        <f>IF('Used data'!I367="No","",EXP(-10.0958)*POWER(H367,0.8138))</f>
        <v/>
      </c>
      <c r="AE367" s="7" t="str">
        <f>IF('Used data'!I367="No","",EXP(-9.9896)*POWER(H367,0.8381))</f>
        <v/>
      </c>
      <c r="AF367" s="7" t="str">
        <f>IF('Used data'!I367="No","",EXP(-12.5826)*POWER(H367,1.148))</f>
        <v/>
      </c>
      <c r="AG367" s="7" t="str">
        <f>IF('Used data'!I367="No","",EXP(-11.3408)*POWER(H367,0.7373))</f>
        <v/>
      </c>
      <c r="AH367" s="7" t="str">
        <f>IF('Used data'!I367="No","",EXP(-10.8985)*POWER(H367,0.841))</f>
        <v/>
      </c>
      <c r="AI367" s="7" t="str">
        <f>IF('Used data'!I367="No","",EXP(-12.4273)*POWER(H367,1.0197))</f>
        <v/>
      </c>
      <c r="AJ367" s="9" t="str">
        <f>IF('Used data'!I367="No","",SUM(AD367:AE367)*740934+AG367*29492829+AH367*4654307+AI367*608667)</f>
        <v/>
      </c>
    </row>
    <row r="368" spans="1:36" x14ac:dyDescent="0.3">
      <c r="A368" s="4" t="str">
        <f>IF('Input data'!A374="","",'Input data'!A374)</f>
        <v/>
      </c>
      <c r="B368" s="4" t="str">
        <f>IF('Input data'!B374="","",'Input data'!B374)</f>
        <v/>
      </c>
      <c r="C368" s="4" t="str">
        <f>IF('Input data'!C374="","",'Input data'!C374)</f>
        <v/>
      </c>
      <c r="D368" s="4" t="str">
        <f>IF('Input data'!D374="","",'Input data'!D374)</f>
        <v/>
      </c>
      <c r="E368" s="4" t="str">
        <f>IF('Input data'!E374="","",'Input data'!E374)</f>
        <v/>
      </c>
      <c r="F368" s="4" t="str">
        <f>IF('Input data'!F374="","",'Input data'!F374)</f>
        <v/>
      </c>
      <c r="G368" s="20" t="str">
        <f>IF('Input data'!G374=0,"",'Input data'!G374)</f>
        <v/>
      </c>
      <c r="H368" s="9" t="str">
        <f>IF('Input data'!H374="","",'Input data'!H374)</f>
        <v/>
      </c>
      <c r="I368" s="6" t="str">
        <f>IF('Used data'!I368="No","",IF('Used data'!L368&lt;10,1.1-'Used data'!L368*0.01,IF('Used data'!L368&lt;120,POWER(1.003,'Used data'!L368)/POWER(1.003,10),1.4)))</f>
        <v/>
      </c>
      <c r="J368" s="6" t="str">
        <f>IF('Used data'!I368="No","",IF('Used data'!M368&gt;9,1.41,IF('Used data'!M368&lt;2,0.96+'Used data'!M368*0.02,POWER(1.05,'Used data'!M368)/POWER(1.05,2))))</f>
        <v/>
      </c>
      <c r="K368" s="6" t="str">
        <f>IF('Used data'!I368="No","",IF('Used data'!M368&gt;9,1.15,IF('Used data'!M368&lt;2,0.98+'Used data'!M368*0.01,POWER(1.02,'Used data'!M368)/POWER(1.02,2))))</f>
        <v/>
      </c>
      <c r="L368" s="6" t="str">
        <f>IF('Used data'!I368="No","",IF('Used data'!N368="Partly",0.9,IF('Used data'!N368="Yes",0.75,1)))</f>
        <v/>
      </c>
      <c r="M368" s="6" t="str">
        <f>IF('Used data'!I368="No","",IF('Used data'!N368="Partly",0.97,IF('Used data'!N368="Yes",0.95,1)))</f>
        <v/>
      </c>
      <c r="N368" s="6" t="str">
        <f>IF('Used data'!I368="No","",IF('Used data'!O368&gt;4.25,1.06,IF('Used data'!O368&lt;3.75,1.84-'Used data'!O368*0.24,0.04+'Used data'!O368*0.24)))</f>
        <v/>
      </c>
      <c r="O368" s="6" t="str">
        <f>IF('Used data'!I368="No","",IF('Used data'!P368&gt;1.99,0.81,IF('Used data'!P368&lt;0.2,1.12,1.05-'Used data'!P368*0.1)))</f>
        <v/>
      </c>
      <c r="P368" s="6" t="str">
        <f>IF('Used data'!I368="No","",IF('Used data'!Q368&gt;3,0.96,IF('Used data'!Q368&lt;2,1.12-0.06*'Used data'!Q368,1.08-0.04*'Used data'!Q368)))</f>
        <v/>
      </c>
      <c r="Q368" s="6" t="str">
        <f>IF('Used data'!I368="No","",IF('Used data'!R368="Yes",0.91,1))</f>
        <v/>
      </c>
      <c r="R368" s="6" t="str">
        <f>IF('Used data'!I368="No","",IF('Used data'!R368="Yes",0.96,1))</f>
        <v/>
      </c>
      <c r="S368" s="6" t="str">
        <f>IF('Used data'!I368="No","",IF('Used data'!R368="Yes",0.82,1))</f>
        <v/>
      </c>
      <c r="T368" s="6" t="str">
        <f>IF('Used data'!I368="No","",IF('Used data'!R368="Yes",0.9,1))</f>
        <v/>
      </c>
      <c r="U368" s="6" t="str">
        <f>IF('Used data'!I368="No","",IF('Used data'!R368="Yes",0.93,1))</f>
        <v/>
      </c>
      <c r="V368" s="6" t="str">
        <f>IF('Used data'!I368="No","",IF('Used data'!S368="Yes",0.85,1))</f>
        <v/>
      </c>
      <c r="W368" s="6" t="str">
        <f>IF('Used data'!I368="No","",IF('Used data'!T368&gt;5,1.4,1+0.08*'Used data'!T368))</f>
        <v/>
      </c>
      <c r="X368" s="6" t="str">
        <f>IF('Used data'!I368="No","",IF('Used data'!U368=80,1,POWER((80-0.0058*('Used data'!U368-80)^2+0.2781*('Used data'!U368-80)-0.2343)/80,1.6)))</f>
        <v/>
      </c>
      <c r="Y368" s="6" t="str">
        <f>IF('Used data'!I368="No","",IF('Used data'!U368=80,1,POWER((80-0.0058*('Used data'!U368-80)^2+0.2781*('Used data'!U368-80)-0.2343)/80,1.5)))</f>
        <v/>
      </c>
      <c r="Z368" s="6" t="str">
        <f>IF('Used data'!I368="No","",IF('Used data'!U368=80,1,POWER((80-0.0058*('Used data'!U368-80)^2+0.2781*('Used data'!U368-80)-0.2343)/80,4.6)))</f>
        <v/>
      </c>
      <c r="AA368" s="6" t="str">
        <f>IF('Used data'!I368="No","",IF('Used data'!U368=80,1,POWER((80-0.0058*('Used data'!U368-80)^2+0.2781*('Used data'!U368-80)-0.2343)/80,3.5)))</f>
        <v/>
      </c>
      <c r="AB368" s="6" t="str">
        <f>IF('Used data'!I368="No","",IF('Used data'!U368=80,1,POWER((80-0.0058*('Used data'!U368-80)^2+0.2781*('Used data'!U368-80)-0.2343)/80,1.4)))</f>
        <v/>
      </c>
      <c r="AC368" s="6"/>
      <c r="AD368" s="7" t="str">
        <f>IF('Used data'!I368="No","",EXP(-10.0958)*POWER(H368,0.8138))</f>
        <v/>
      </c>
      <c r="AE368" s="7" t="str">
        <f>IF('Used data'!I368="No","",EXP(-9.9896)*POWER(H368,0.8381))</f>
        <v/>
      </c>
      <c r="AF368" s="7" t="str">
        <f>IF('Used data'!I368="No","",EXP(-12.5826)*POWER(H368,1.148))</f>
        <v/>
      </c>
      <c r="AG368" s="7" t="str">
        <f>IF('Used data'!I368="No","",EXP(-11.3408)*POWER(H368,0.7373))</f>
        <v/>
      </c>
      <c r="AH368" s="7" t="str">
        <f>IF('Used data'!I368="No","",EXP(-10.8985)*POWER(H368,0.841))</f>
        <v/>
      </c>
      <c r="AI368" s="7" t="str">
        <f>IF('Used data'!I368="No","",EXP(-12.4273)*POWER(H368,1.0197))</f>
        <v/>
      </c>
      <c r="AJ368" s="9" t="str">
        <f>IF('Used data'!I368="No","",SUM(AD368:AE368)*740934+AG368*29492829+AH368*4654307+AI368*608667)</f>
        <v/>
      </c>
    </row>
    <row r="369" spans="1:36" x14ac:dyDescent="0.3">
      <c r="A369" s="4" t="str">
        <f>IF('Input data'!A375="","",'Input data'!A375)</f>
        <v/>
      </c>
      <c r="B369" s="4" t="str">
        <f>IF('Input data'!B375="","",'Input data'!B375)</f>
        <v/>
      </c>
      <c r="C369" s="4" t="str">
        <f>IF('Input data'!C375="","",'Input data'!C375)</f>
        <v/>
      </c>
      <c r="D369" s="4" t="str">
        <f>IF('Input data'!D375="","",'Input data'!D375)</f>
        <v/>
      </c>
      <c r="E369" s="4" t="str">
        <f>IF('Input data'!E375="","",'Input data'!E375)</f>
        <v/>
      </c>
      <c r="F369" s="4" t="str">
        <f>IF('Input data'!F375="","",'Input data'!F375)</f>
        <v/>
      </c>
      <c r="G369" s="20" t="str">
        <f>IF('Input data'!G375=0,"",'Input data'!G375)</f>
        <v/>
      </c>
      <c r="H369" s="9" t="str">
        <f>IF('Input data'!H375="","",'Input data'!H375)</f>
        <v/>
      </c>
      <c r="I369" s="6" t="str">
        <f>IF('Used data'!I369="No","",IF('Used data'!L369&lt;10,1.1-'Used data'!L369*0.01,IF('Used data'!L369&lt;120,POWER(1.003,'Used data'!L369)/POWER(1.003,10),1.4)))</f>
        <v/>
      </c>
      <c r="J369" s="6" t="str">
        <f>IF('Used data'!I369="No","",IF('Used data'!M369&gt;9,1.41,IF('Used data'!M369&lt;2,0.96+'Used data'!M369*0.02,POWER(1.05,'Used data'!M369)/POWER(1.05,2))))</f>
        <v/>
      </c>
      <c r="K369" s="6" t="str">
        <f>IF('Used data'!I369="No","",IF('Used data'!M369&gt;9,1.15,IF('Used data'!M369&lt;2,0.98+'Used data'!M369*0.01,POWER(1.02,'Used data'!M369)/POWER(1.02,2))))</f>
        <v/>
      </c>
      <c r="L369" s="6" t="str">
        <f>IF('Used data'!I369="No","",IF('Used data'!N369="Partly",0.9,IF('Used data'!N369="Yes",0.75,1)))</f>
        <v/>
      </c>
      <c r="M369" s="6" t="str">
        <f>IF('Used data'!I369="No","",IF('Used data'!N369="Partly",0.97,IF('Used data'!N369="Yes",0.95,1)))</f>
        <v/>
      </c>
      <c r="N369" s="6" t="str">
        <f>IF('Used data'!I369="No","",IF('Used data'!O369&gt;4.25,1.06,IF('Used data'!O369&lt;3.75,1.84-'Used data'!O369*0.24,0.04+'Used data'!O369*0.24)))</f>
        <v/>
      </c>
      <c r="O369" s="6" t="str">
        <f>IF('Used data'!I369="No","",IF('Used data'!P369&gt;1.99,0.81,IF('Used data'!P369&lt;0.2,1.12,1.05-'Used data'!P369*0.1)))</f>
        <v/>
      </c>
      <c r="P369" s="6" t="str">
        <f>IF('Used data'!I369="No","",IF('Used data'!Q369&gt;3,0.96,IF('Used data'!Q369&lt;2,1.12-0.06*'Used data'!Q369,1.08-0.04*'Used data'!Q369)))</f>
        <v/>
      </c>
      <c r="Q369" s="6" t="str">
        <f>IF('Used data'!I369="No","",IF('Used data'!R369="Yes",0.91,1))</f>
        <v/>
      </c>
      <c r="R369" s="6" t="str">
        <f>IF('Used data'!I369="No","",IF('Used data'!R369="Yes",0.96,1))</f>
        <v/>
      </c>
      <c r="S369" s="6" t="str">
        <f>IF('Used data'!I369="No","",IF('Used data'!R369="Yes",0.82,1))</f>
        <v/>
      </c>
      <c r="T369" s="6" t="str">
        <f>IF('Used data'!I369="No","",IF('Used data'!R369="Yes",0.9,1))</f>
        <v/>
      </c>
      <c r="U369" s="6" t="str">
        <f>IF('Used data'!I369="No","",IF('Used data'!R369="Yes",0.93,1))</f>
        <v/>
      </c>
      <c r="V369" s="6" t="str">
        <f>IF('Used data'!I369="No","",IF('Used data'!S369="Yes",0.85,1))</f>
        <v/>
      </c>
      <c r="W369" s="6" t="str">
        <f>IF('Used data'!I369="No","",IF('Used data'!T369&gt;5,1.4,1+0.08*'Used data'!T369))</f>
        <v/>
      </c>
      <c r="X369" s="6" t="str">
        <f>IF('Used data'!I369="No","",IF('Used data'!U369=80,1,POWER((80-0.0058*('Used data'!U369-80)^2+0.2781*('Used data'!U369-80)-0.2343)/80,1.6)))</f>
        <v/>
      </c>
      <c r="Y369" s="6" t="str">
        <f>IF('Used data'!I369="No","",IF('Used data'!U369=80,1,POWER((80-0.0058*('Used data'!U369-80)^2+0.2781*('Used data'!U369-80)-0.2343)/80,1.5)))</f>
        <v/>
      </c>
      <c r="Z369" s="6" t="str">
        <f>IF('Used data'!I369="No","",IF('Used data'!U369=80,1,POWER((80-0.0058*('Used data'!U369-80)^2+0.2781*('Used data'!U369-80)-0.2343)/80,4.6)))</f>
        <v/>
      </c>
      <c r="AA369" s="6" t="str">
        <f>IF('Used data'!I369="No","",IF('Used data'!U369=80,1,POWER((80-0.0058*('Used data'!U369-80)^2+0.2781*('Used data'!U369-80)-0.2343)/80,3.5)))</f>
        <v/>
      </c>
      <c r="AB369" s="6" t="str">
        <f>IF('Used data'!I369="No","",IF('Used data'!U369=80,1,POWER((80-0.0058*('Used data'!U369-80)^2+0.2781*('Used data'!U369-80)-0.2343)/80,1.4)))</f>
        <v/>
      </c>
      <c r="AC369" s="6"/>
      <c r="AD369" s="7" t="str">
        <f>IF('Used data'!I369="No","",EXP(-10.0958)*POWER(H369,0.8138))</f>
        <v/>
      </c>
      <c r="AE369" s="7" t="str">
        <f>IF('Used data'!I369="No","",EXP(-9.9896)*POWER(H369,0.8381))</f>
        <v/>
      </c>
      <c r="AF369" s="7" t="str">
        <f>IF('Used data'!I369="No","",EXP(-12.5826)*POWER(H369,1.148))</f>
        <v/>
      </c>
      <c r="AG369" s="7" t="str">
        <f>IF('Used data'!I369="No","",EXP(-11.3408)*POWER(H369,0.7373))</f>
        <v/>
      </c>
      <c r="AH369" s="7" t="str">
        <f>IF('Used data'!I369="No","",EXP(-10.8985)*POWER(H369,0.841))</f>
        <v/>
      </c>
      <c r="AI369" s="7" t="str">
        <f>IF('Used data'!I369="No","",EXP(-12.4273)*POWER(H369,1.0197))</f>
        <v/>
      </c>
      <c r="AJ369" s="9" t="str">
        <f>IF('Used data'!I369="No","",SUM(AD369:AE369)*740934+AG369*29492829+AH369*4654307+AI369*608667)</f>
        <v/>
      </c>
    </row>
    <row r="370" spans="1:36" x14ac:dyDescent="0.3">
      <c r="A370" s="4" t="str">
        <f>IF('Input data'!A376="","",'Input data'!A376)</f>
        <v/>
      </c>
      <c r="B370" s="4" t="str">
        <f>IF('Input data'!B376="","",'Input data'!B376)</f>
        <v/>
      </c>
      <c r="C370" s="4" t="str">
        <f>IF('Input data'!C376="","",'Input data'!C376)</f>
        <v/>
      </c>
      <c r="D370" s="4" t="str">
        <f>IF('Input data'!D376="","",'Input data'!D376)</f>
        <v/>
      </c>
      <c r="E370" s="4" t="str">
        <f>IF('Input data'!E376="","",'Input data'!E376)</f>
        <v/>
      </c>
      <c r="F370" s="4" t="str">
        <f>IF('Input data'!F376="","",'Input data'!F376)</f>
        <v/>
      </c>
      <c r="G370" s="20" t="str">
        <f>IF('Input data'!G376=0,"",'Input data'!G376)</f>
        <v/>
      </c>
      <c r="H370" s="9" t="str">
        <f>IF('Input data'!H376="","",'Input data'!H376)</f>
        <v/>
      </c>
      <c r="I370" s="6" t="str">
        <f>IF('Used data'!I370="No","",IF('Used data'!L370&lt;10,1.1-'Used data'!L370*0.01,IF('Used data'!L370&lt;120,POWER(1.003,'Used data'!L370)/POWER(1.003,10),1.4)))</f>
        <v/>
      </c>
      <c r="J370" s="6" t="str">
        <f>IF('Used data'!I370="No","",IF('Used data'!M370&gt;9,1.41,IF('Used data'!M370&lt;2,0.96+'Used data'!M370*0.02,POWER(1.05,'Used data'!M370)/POWER(1.05,2))))</f>
        <v/>
      </c>
      <c r="K370" s="6" t="str">
        <f>IF('Used data'!I370="No","",IF('Used data'!M370&gt;9,1.15,IF('Used data'!M370&lt;2,0.98+'Used data'!M370*0.01,POWER(1.02,'Used data'!M370)/POWER(1.02,2))))</f>
        <v/>
      </c>
      <c r="L370" s="6" t="str">
        <f>IF('Used data'!I370="No","",IF('Used data'!N370="Partly",0.9,IF('Used data'!N370="Yes",0.75,1)))</f>
        <v/>
      </c>
      <c r="M370" s="6" t="str">
        <f>IF('Used data'!I370="No","",IF('Used data'!N370="Partly",0.97,IF('Used data'!N370="Yes",0.95,1)))</f>
        <v/>
      </c>
      <c r="N370" s="6" t="str">
        <f>IF('Used data'!I370="No","",IF('Used data'!O370&gt;4.25,1.06,IF('Used data'!O370&lt;3.75,1.84-'Used data'!O370*0.24,0.04+'Used data'!O370*0.24)))</f>
        <v/>
      </c>
      <c r="O370" s="6" t="str">
        <f>IF('Used data'!I370="No","",IF('Used data'!P370&gt;1.99,0.81,IF('Used data'!P370&lt;0.2,1.12,1.05-'Used data'!P370*0.1)))</f>
        <v/>
      </c>
      <c r="P370" s="6" t="str">
        <f>IF('Used data'!I370="No","",IF('Used data'!Q370&gt;3,0.96,IF('Used data'!Q370&lt;2,1.12-0.06*'Used data'!Q370,1.08-0.04*'Used data'!Q370)))</f>
        <v/>
      </c>
      <c r="Q370" s="6" t="str">
        <f>IF('Used data'!I370="No","",IF('Used data'!R370="Yes",0.91,1))</f>
        <v/>
      </c>
      <c r="R370" s="6" t="str">
        <f>IF('Used data'!I370="No","",IF('Used data'!R370="Yes",0.96,1))</f>
        <v/>
      </c>
      <c r="S370" s="6" t="str">
        <f>IF('Used data'!I370="No","",IF('Used data'!R370="Yes",0.82,1))</f>
        <v/>
      </c>
      <c r="T370" s="6" t="str">
        <f>IF('Used data'!I370="No","",IF('Used data'!R370="Yes",0.9,1))</f>
        <v/>
      </c>
      <c r="U370" s="6" t="str">
        <f>IF('Used data'!I370="No","",IF('Used data'!R370="Yes",0.93,1))</f>
        <v/>
      </c>
      <c r="V370" s="6" t="str">
        <f>IF('Used data'!I370="No","",IF('Used data'!S370="Yes",0.85,1))</f>
        <v/>
      </c>
      <c r="W370" s="6" t="str">
        <f>IF('Used data'!I370="No","",IF('Used data'!T370&gt;5,1.4,1+0.08*'Used data'!T370))</f>
        <v/>
      </c>
      <c r="X370" s="6" t="str">
        <f>IF('Used data'!I370="No","",IF('Used data'!U370=80,1,POWER((80-0.0058*('Used data'!U370-80)^2+0.2781*('Used data'!U370-80)-0.2343)/80,1.6)))</f>
        <v/>
      </c>
      <c r="Y370" s="6" t="str">
        <f>IF('Used data'!I370="No","",IF('Used data'!U370=80,1,POWER((80-0.0058*('Used data'!U370-80)^2+0.2781*('Used data'!U370-80)-0.2343)/80,1.5)))</f>
        <v/>
      </c>
      <c r="Z370" s="6" t="str">
        <f>IF('Used data'!I370="No","",IF('Used data'!U370=80,1,POWER((80-0.0058*('Used data'!U370-80)^2+0.2781*('Used data'!U370-80)-0.2343)/80,4.6)))</f>
        <v/>
      </c>
      <c r="AA370" s="6" t="str">
        <f>IF('Used data'!I370="No","",IF('Used data'!U370=80,1,POWER((80-0.0058*('Used data'!U370-80)^2+0.2781*('Used data'!U370-80)-0.2343)/80,3.5)))</f>
        <v/>
      </c>
      <c r="AB370" s="6" t="str">
        <f>IF('Used data'!I370="No","",IF('Used data'!U370=80,1,POWER((80-0.0058*('Used data'!U370-80)^2+0.2781*('Used data'!U370-80)-0.2343)/80,1.4)))</f>
        <v/>
      </c>
      <c r="AC370" s="6"/>
      <c r="AD370" s="7" t="str">
        <f>IF('Used data'!I370="No","",EXP(-10.0958)*POWER(H370,0.8138))</f>
        <v/>
      </c>
      <c r="AE370" s="7" t="str">
        <f>IF('Used data'!I370="No","",EXP(-9.9896)*POWER(H370,0.8381))</f>
        <v/>
      </c>
      <c r="AF370" s="7" t="str">
        <f>IF('Used data'!I370="No","",EXP(-12.5826)*POWER(H370,1.148))</f>
        <v/>
      </c>
      <c r="AG370" s="7" t="str">
        <f>IF('Used data'!I370="No","",EXP(-11.3408)*POWER(H370,0.7373))</f>
        <v/>
      </c>
      <c r="AH370" s="7" t="str">
        <f>IF('Used data'!I370="No","",EXP(-10.8985)*POWER(H370,0.841))</f>
        <v/>
      </c>
      <c r="AI370" s="7" t="str">
        <f>IF('Used data'!I370="No","",EXP(-12.4273)*POWER(H370,1.0197))</f>
        <v/>
      </c>
      <c r="AJ370" s="9" t="str">
        <f>IF('Used data'!I370="No","",SUM(AD370:AE370)*740934+AG370*29492829+AH370*4654307+AI370*608667)</f>
        <v/>
      </c>
    </row>
    <row r="371" spans="1:36" x14ac:dyDescent="0.3">
      <c r="A371" s="4" t="str">
        <f>IF('Input data'!A377="","",'Input data'!A377)</f>
        <v/>
      </c>
      <c r="B371" s="4" t="str">
        <f>IF('Input data'!B377="","",'Input data'!B377)</f>
        <v/>
      </c>
      <c r="C371" s="4" t="str">
        <f>IF('Input data'!C377="","",'Input data'!C377)</f>
        <v/>
      </c>
      <c r="D371" s="4" t="str">
        <f>IF('Input data'!D377="","",'Input data'!D377)</f>
        <v/>
      </c>
      <c r="E371" s="4" t="str">
        <f>IF('Input data'!E377="","",'Input data'!E377)</f>
        <v/>
      </c>
      <c r="F371" s="4" t="str">
        <f>IF('Input data'!F377="","",'Input data'!F377)</f>
        <v/>
      </c>
      <c r="G371" s="20" t="str">
        <f>IF('Input data'!G377=0,"",'Input data'!G377)</f>
        <v/>
      </c>
      <c r="H371" s="9" t="str">
        <f>IF('Input data'!H377="","",'Input data'!H377)</f>
        <v/>
      </c>
      <c r="I371" s="6" t="str">
        <f>IF('Used data'!I371="No","",IF('Used data'!L371&lt;10,1.1-'Used data'!L371*0.01,IF('Used data'!L371&lt;120,POWER(1.003,'Used data'!L371)/POWER(1.003,10),1.4)))</f>
        <v/>
      </c>
      <c r="J371" s="6" t="str">
        <f>IF('Used data'!I371="No","",IF('Used data'!M371&gt;9,1.41,IF('Used data'!M371&lt;2,0.96+'Used data'!M371*0.02,POWER(1.05,'Used data'!M371)/POWER(1.05,2))))</f>
        <v/>
      </c>
      <c r="K371" s="6" t="str">
        <f>IF('Used data'!I371="No","",IF('Used data'!M371&gt;9,1.15,IF('Used data'!M371&lt;2,0.98+'Used data'!M371*0.01,POWER(1.02,'Used data'!M371)/POWER(1.02,2))))</f>
        <v/>
      </c>
      <c r="L371" s="6" t="str">
        <f>IF('Used data'!I371="No","",IF('Used data'!N371="Partly",0.9,IF('Used data'!N371="Yes",0.75,1)))</f>
        <v/>
      </c>
      <c r="M371" s="6" t="str">
        <f>IF('Used data'!I371="No","",IF('Used data'!N371="Partly",0.97,IF('Used data'!N371="Yes",0.95,1)))</f>
        <v/>
      </c>
      <c r="N371" s="6" t="str">
        <f>IF('Used data'!I371="No","",IF('Used data'!O371&gt;4.25,1.06,IF('Used data'!O371&lt;3.75,1.84-'Used data'!O371*0.24,0.04+'Used data'!O371*0.24)))</f>
        <v/>
      </c>
      <c r="O371" s="6" t="str">
        <f>IF('Used data'!I371="No","",IF('Used data'!P371&gt;1.99,0.81,IF('Used data'!P371&lt;0.2,1.12,1.05-'Used data'!P371*0.1)))</f>
        <v/>
      </c>
      <c r="P371" s="6" t="str">
        <f>IF('Used data'!I371="No","",IF('Used data'!Q371&gt;3,0.96,IF('Used data'!Q371&lt;2,1.12-0.06*'Used data'!Q371,1.08-0.04*'Used data'!Q371)))</f>
        <v/>
      </c>
      <c r="Q371" s="6" t="str">
        <f>IF('Used data'!I371="No","",IF('Used data'!R371="Yes",0.91,1))</f>
        <v/>
      </c>
      <c r="R371" s="6" t="str">
        <f>IF('Used data'!I371="No","",IF('Used data'!R371="Yes",0.96,1))</f>
        <v/>
      </c>
      <c r="S371" s="6" t="str">
        <f>IF('Used data'!I371="No","",IF('Used data'!R371="Yes",0.82,1))</f>
        <v/>
      </c>
      <c r="T371" s="6" t="str">
        <f>IF('Used data'!I371="No","",IF('Used data'!R371="Yes",0.9,1))</f>
        <v/>
      </c>
      <c r="U371" s="6" t="str">
        <f>IF('Used data'!I371="No","",IF('Used data'!R371="Yes",0.93,1))</f>
        <v/>
      </c>
      <c r="V371" s="6" t="str">
        <f>IF('Used data'!I371="No","",IF('Used data'!S371="Yes",0.85,1))</f>
        <v/>
      </c>
      <c r="W371" s="6" t="str">
        <f>IF('Used data'!I371="No","",IF('Used data'!T371&gt;5,1.4,1+0.08*'Used data'!T371))</f>
        <v/>
      </c>
      <c r="X371" s="6" t="str">
        <f>IF('Used data'!I371="No","",IF('Used data'!U371=80,1,POWER((80-0.0058*('Used data'!U371-80)^2+0.2781*('Used data'!U371-80)-0.2343)/80,1.6)))</f>
        <v/>
      </c>
      <c r="Y371" s="6" t="str">
        <f>IF('Used data'!I371="No","",IF('Used data'!U371=80,1,POWER((80-0.0058*('Used data'!U371-80)^2+0.2781*('Used data'!U371-80)-0.2343)/80,1.5)))</f>
        <v/>
      </c>
      <c r="Z371" s="6" t="str">
        <f>IF('Used data'!I371="No","",IF('Used data'!U371=80,1,POWER((80-0.0058*('Used data'!U371-80)^2+0.2781*('Used data'!U371-80)-0.2343)/80,4.6)))</f>
        <v/>
      </c>
      <c r="AA371" s="6" t="str">
        <f>IF('Used data'!I371="No","",IF('Used data'!U371=80,1,POWER((80-0.0058*('Used data'!U371-80)^2+0.2781*('Used data'!U371-80)-0.2343)/80,3.5)))</f>
        <v/>
      </c>
      <c r="AB371" s="6" t="str">
        <f>IF('Used data'!I371="No","",IF('Used data'!U371=80,1,POWER((80-0.0058*('Used data'!U371-80)^2+0.2781*('Used data'!U371-80)-0.2343)/80,1.4)))</f>
        <v/>
      </c>
      <c r="AC371" s="6"/>
      <c r="AD371" s="7" t="str">
        <f>IF('Used data'!I371="No","",EXP(-10.0958)*POWER(H371,0.8138))</f>
        <v/>
      </c>
      <c r="AE371" s="7" t="str">
        <f>IF('Used data'!I371="No","",EXP(-9.9896)*POWER(H371,0.8381))</f>
        <v/>
      </c>
      <c r="AF371" s="7" t="str">
        <f>IF('Used data'!I371="No","",EXP(-12.5826)*POWER(H371,1.148))</f>
        <v/>
      </c>
      <c r="AG371" s="7" t="str">
        <f>IF('Used data'!I371="No","",EXP(-11.3408)*POWER(H371,0.7373))</f>
        <v/>
      </c>
      <c r="AH371" s="7" t="str">
        <f>IF('Used data'!I371="No","",EXP(-10.8985)*POWER(H371,0.841))</f>
        <v/>
      </c>
      <c r="AI371" s="7" t="str">
        <f>IF('Used data'!I371="No","",EXP(-12.4273)*POWER(H371,1.0197))</f>
        <v/>
      </c>
      <c r="AJ371" s="9" t="str">
        <f>IF('Used data'!I371="No","",SUM(AD371:AE371)*740934+AG371*29492829+AH371*4654307+AI371*608667)</f>
        <v/>
      </c>
    </row>
    <row r="372" spans="1:36" x14ac:dyDescent="0.3">
      <c r="A372" s="4" t="str">
        <f>IF('Input data'!A378="","",'Input data'!A378)</f>
        <v/>
      </c>
      <c r="B372" s="4" t="str">
        <f>IF('Input data'!B378="","",'Input data'!B378)</f>
        <v/>
      </c>
      <c r="C372" s="4" t="str">
        <f>IF('Input data'!C378="","",'Input data'!C378)</f>
        <v/>
      </c>
      <c r="D372" s="4" t="str">
        <f>IF('Input data'!D378="","",'Input data'!D378)</f>
        <v/>
      </c>
      <c r="E372" s="4" t="str">
        <f>IF('Input data'!E378="","",'Input data'!E378)</f>
        <v/>
      </c>
      <c r="F372" s="4" t="str">
        <f>IF('Input data'!F378="","",'Input data'!F378)</f>
        <v/>
      </c>
      <c r="G372" s="20" t="str">
        <f>IF('Input data'!G378=0,"",'Input data'!G378)</f>
        <v/>
      </c>
      <c r="H372" s="9" t="str">
        <f>IF('Input data'!H378="","",'Input data'!H378)</f>
        <v/>
      </c>
      <c r="I372" s="6" t="str">
        <f>IF('Used data'!I372="No","",IF('Used data'!L372&lt;10,1.1-'Used data'!L372*0.01,IF('Used data'!L372&lt;120,POWER(1.003,'Used data'!L372)/POWER(1.003,10),1.4)))</f>
        <v/>
      </c>
      <c r="J372" s="6" t="str">
        <f>IF('Used data'!I372="No","",IF('Used data'!M372&gt;9,1.41,IF('Used data'!M372&lt;2,0.96+'Used data'!M372*0.02,POWER(1.05,'Used data'!M372)/POWER(1.05,2))))</f>
        <v/>
      </c>
      <c r="K372" s="6" t="str">
        <f>IF('Used data'!I372="No","",IF('Used data'!M372&gt;9,1.15,IF('Used data'!M372&lt;2,0.98+'Used data'!M372*0.01,POWER(1.02,'Used data'!M372)/POWER(1.02,2))))</f>
        <v/>
      </c>
      <c r="L372" s="6" t="str">
        <f>IF('Used data'!I372="No","",IF('Used data'!N372="Partly",0.9,IF('Used data'!N372="Yes",0.75,1)))</f>
        <v/>
      </c>
      <c r="M372" s="6" t="str">
        <f>IF('Used data'!I372="No","",IF('Used data'!N372="Partly",0.97,IF('Used data'!N372="Yes",0.95,1)))</f>
        <v/>
      </c>
      <c r="N372" s="6" t="str">
        <f>IF('Used data'!I372="No","",IF('Used data'!O372&gt;4.25,1.06,IF('Used data'!O372&lt;3.75,1.84-'Used data'!O372*0.24,0.04+'Used data'!O372*0.24)))</f>
        <v/>
      </c>
      <c r="O372" s="6" t="str">
        <f>IF('Used data'!I372="No","",IF('Used data'!P372&gt;1.99,0.81,IF('Used data'!P372&lt;0.2,1.12,1.05-'Used data'!P372*0.1)))</f>
        <v/>
      </c>
      <c r="P372" s="6" t="str">
        <f>IF('Used data'!I372="No","",IF('Used data'!Q372&gt;3,0.96,IF('Used data'!Q372&lt;2,1.12-0.06*'Used data'!Q372,1.08-0.04*'Used data'!Q372)))</f>
        <v/>
      </c>
      <c r="Q372" s="6" t="str">
        <f>IF('Used data'!I372="No","",IF('Used data'!R372="Yes",0.91,1))</f>
        <v/>
      </c>
      <c r="R372" s="6" t="str">
        <f>IF('Used data'!I372="No","",IF('Used data'!R372="Yes",0.96,1))</f>
        <v/>
      </c>
      <c r="S372" s="6" t="str">
        <f>IF('Used data'!I372="No","",IF('Used data'!R372="Yes",0.82,1))</f>
        <v/>
      </c>
      <c r="T372" s="6" t="str">
        <f>IF('Used data'!I372="No","",IF('Used data'!R372="Yes",0.9,1))</f>
        <v/>
      </c>
      <c r="U372" s="6" t="str">
        <f>IF('Used data'!I372="No","",IF('Used data'!R372="Yes",0.93,1))</f>
        <v/>
      </c>
      <c r="V372" s="6" t="str">
        <f>IF('Used data'!I372="No","",IF('Used data'!S372="Yes",0.85,1))</f>
        <v/>
      </c>
      <c r="W372" s="6" t="str">
        <f>IF('Used data'!I372="No","",IF('Used data'!T372&gt;5,1.4,1+0.08*'Used data'!T372))</f>
        <v/>
      </c>
      <c r="X372" s="6" t="str">
        <f>IF('Used data'!I372="No","",IF('Used data'!U372=80,1,POWER((80-0.0058*('Used data'!U372-80)^2+0.2781*('Used data'!U372-80)-0.2343)/80,1.6)))</f>
        <v/>
      </c>
      <c r="Y372" s="6" t="str">
        <f>IF('Used data'!I372="No","",IF('Used data'!U372=80,1,POWER((80-0.0058*('Used data'!U372-80)^2+0.2781*('Used data'!U372-80)-0.2343)/80,1.5)))</f>
        <v/>
      </c>
      <c r="Z372" s="6" t="str">
        <f>IF('Used data'!I372="No","",IF('Used data'!U372=80,1,POWER((80-0.0058*('Used data'!U372-80)^2+0.2781*('Used data'!U372-80)-0.2343)/80,4.6)))</f>
        <v/>
      </c>
      <c r="AA372" s="6" t="str">
        <f>IF('Used data'!I372="No","",IF('Used data'!U372=80,1,POWER((80-0.0058*('Used data'!U372-80)^2+0.2781*('Used data'!U372-80)-0.2343)/80,3.5)))</f>
        <v/>
      </c>
      <c r="AB372" s="6" t="str">
        <f>IF('Used data'!I372="No","",IF('Used data'!U372=80,1,POWER((80-0.0058*('Used data'!U372-80)^2+0.2781*('Used data'!U372-80)-0.2343)/80,1.4)))</f>
        <v/>
      </c>
      <c r="AC372" s="6"/>
      <c r="AD372" s="7" t="str">
        <f>IF('Used data'!I372="No","",EXP(-10.0958)*POWER(H372,0.8138))</f>
        <v/>
      </c>
      <c r="AE372" s="7" t="str">
        <f>IF('Used data'!I372="No","",EXP(-9.9896)*POWER(H372,0.8381))</f>
        <v/>
      </c>
      <c r="AF372" s="7" t="str">
        <f>IF('Used data'!I372="No","",EXP(-12.5826)*POWER(H372,1.148))</f>
        <v/>
      </c>
      <c r="AG372" s="7" t="str">
        <f>IF('Used data'!I372="No","",EXP(-11.3408)*POWER(H372,0.7373))</f>
        <v/>
      </c>
      <c r="AH372" s="7" t="str">
        <f>IF('Used data'!I372="No","",EXP(-10.8985)*POWER(H372,0.841))</f>
        <v/>
      </c>
      <c r="AI372" s="7" t="str">
        <f>IF('Used data'!I372="No","",EXP(-12.4273)*POWER(H372,1.0197))</f>
        <v/>
      </c>
      <c r="AJ372" s="9" t="str">
        <f>IF('Used data'!I372="No","",SUM(AD372:AE372)*740934+AG372*29492829+AH372*4654307+AI372*608667)</f>
        <v/>
      </c>
    </row>
    <row r="373" spans="1:36" x14ac:dyDescent="0.3">
      <c r="A373" s="4" t="str">
        <f>IF('Input data'!A379="","",'Input data'!A379)</f>
        <v/>
      </c>
      <c r="B373" s="4" t="str">
        <f>IF('Input data'!B379="","",'Input data'!B379)</f>
        <v/>
      </c>
      <c r="C373" s="4" t="str">
        <f>IF('Input data'!C379="","",'Input data'!C379)</f>
        <v/>
      </c>
      <c r="D373" s="4" t="str">
        <f>IF('Input data'!D379="","",'Input data'!D379)</f>
        <v/>
      </c>
      <c r="E373" s="4" t="str">
        <f>IF('Input data'!E379="","",'Input data'!E379)</f>
        <v/>
      </c>
      <c r="F373" s="4" t="str">
        <f>IF('Input data'!F379="","",'Input data'!F379)</f>
        <v/>
      </c>
      <c r="G373" s="20" t="str">
        <f>IF('Input data'!G379=0,"",'Input data'!G379)</f>
        <v/>
      </c>
      <c r="H373" s="9" t="str">
        <f>IF('Input data'!H379="","",'Input data'!H379)</f>
        <v/>
      </c>
      <c r="I373" s="6" t="str">
        <f>IF('Used data'!I373="No","",IF('Used data'!L373&lt;10,1.1-'Used data'!L373*0.01,IF('Used data'!L373&lt;120,POWER(1.003,'Used data'!L373)/POWER(1.003,10),1.4)))</f>
        <v/>
      </c>
      <c r="J373" s="6" t="str">
        <f>IF('Used data'!I373="No","",IF('Used data'!M373&gt;9,1.41,IF('Used data'!M373&lt;2,0.96+'Used data'!M373*0.02,POWER(1.05,'Used data'!M373)/POWER(1.05,2))))</f>
        <v/>
      </c>
      <c r="K373" s="6" t="str">
        <f>IF('Used data'!I373="No","",IF('Used data'!M373&gt;9,1.15,IF('Used data'!M373&lt;2,0.98+'Used data'!M373*0.01,POWER(1.02,'Used data'!M373)/POWER(1.02,2))))</f>
        <v/>
      </c>
      <c r="L373" s="6" t="str">
        <f>IF('Used data'!I373="No","",IF('Used data'!N373="Partly",0.9,IF('Used data'!N373="Yes",0.75,1)))</f>
        <v/>
      </c>
      <c r="M373" s="6" t="str">
        <f>IF('Used data'!I373="No","",IF('Used data'!N373="Partly",0.97,IF('Used data'!N373="Yes",0.95,1)))</f>
        <v/>
      </c>
      <c r="N373" s="6" t="str">
        <f>IF('Used data'!I373="No","",IF('Used data'!O373&gt;4.25,1.06,IF('Used data'!O373&lt;3.75,1.84-'Used data'!O373*0.24,0.04+'Used data'!O373*0.24)))</f>
        <v/>
      </c>
      <c r="O373" s="6" t="str">
        <f>IF('Used data'!I373="No","",IF('Used data'!P373&gt;1.99,0.81,IF('Used data'!P373&lt;0.2,1.12,1.05-'Used data'!P373*0.1)))</f>
        <v/>
      </c>
      <c r="P373" s="6" t="str">
        <f>IF('Used data'!I373="No","",IF('Used data'!Q373&gt;3,0.96,IF('Used data'!Q373&lt;2,1.12-0.06*'Used data'!Q373,1.08-0.04*'Used data'!Q373)))</f>
        <v/>
      </c>
      <c r="Q373" s="6" t="str">
        <f>IF('Used data'!I373="No","",IF('Used data'!R373="Yes",0.91,1))</f>
        <v/>
      </c>
      <c r="R373" s="6" t="str">
        <f>IF('Used data'!I373="No","",IF('Used data'!R373="Yes",0.96,1))</f>
        <v/>
      </c>
      <c r="S373" s="6" t="str">
        <f>IF('Used data'!I373="No","",IF('Used data'!R373="Yes",0.82,1))</f>
        <v/>
      </c>
      <c r="T373" s="6" t="str">
        <f>IF('Used data'!I373="No","",IF('Used data'!R373="Yes",0.9,1))</f>
        <v/>
      </c>
      <c r="U373" s="6" t="str">
        <f>IF('Used data'!I373="No","",IF('Used data'!R373="Yes",0.93,1))</f>
        <v/>
      </c>
      <c r="V373" s="6" t="str">
        <f>IF('Used data'!I373="No","",IF('Used data'!S373="Yes",0.85,1))</f>
        <v/>
      </c>
      <c r="W373" s="6" t="str">
        <f>IF('Used data'!I373="No","",IF('Used data'!T373&gt;5,1.4,1+0.08*'Used data'!T373))</f>
        <v/>
      </c>
      <c r="X373" s="6" t="str">
        <f>IF('Used data'!I373="No","",IF('Used data'!U373=80,1,POWER((80-0.0058*('Used data'!U373-80)^2+0.2781*('Used data'!U373-80)-0.2343)/80,1.6)))</f>
        <v/>
      </c>
      <c r="Y373" s="6" t="str">
        <f>IF('Used data'!I373="No","",IF('Used data'!U373=80,1,POWER((80-0.0058*('Used data'!U373-80)^2+0.2781*('Used data'!U373-80)-0.2343)/80,1.5)))</f>
        <v/>
      </c>
      <c r="Z373" s="6" t="str">
        <f>IF('Used data'!I373="No","",IF('Used data'!U373=80,1,POWER((80-0.0058*('Used data'!U373-80)^2+0.2781*('Used data'!U373-80)-0.2343)/80,4.6)))</f>
        <v/>
      </c>
      <c r="AA373" s="6" t="str">
        <f>IF('Used data'!I373="No","",IF('Used data'!U373=80,1,POWER((80-0.0058*('Used data'!U373-80)^2+0.2781*('Used data'!U373-80)-0.2343)/80,3.5)))</f>
        <v/>
      </c>
      <c r="AB373" s="6" t="str">
        <f>IF('Used data'!I373="No","",IF('Used data'!U373=80,1,POWER((80-0.0058*('Used data'!U373-80)^2+0.2781*('Used data'!U373-80)-0.2343)/80,1.4)))</f>
        <v/>
      </c>
      <c r="AC373" s="6"/>
      <c r="AD373" s="7" t="str">
        <f>IF('Used data'!I373="No","",EXP(-10.0958)*POWER(H373,0.8138))</f>
        <v/>
      </c>
      <c r="AE373" s="7" t="str">
        <f>IF('Used data'!I373="No","",EXP(-9.9896)*POWER(H373,0.8381))</f>
        <v/>
      </c>
      <c r="AF373" s="7" t="str">
        <f>IF('Used data'!I373="No","",EXP(-12.5826)*POWER(H373,1.148))</f>
        <v/>
      </c>
      <c r="AG373" s="7" t="str">
        <f>IF('Used data'!I373="No","",EXP(-11.3408)*POWER(H373,0.7373))</f>
        <v/>
      </c>
      <c r="AH373" s="7" t="str">
        <f>IF('Used data'!I373="No","",EXP(-10.8985)*POWER(H373,0.841))</f>
        <v/>
      </c>
      <c r="AI373" s="7" t="str">
        <f>IF('Used data'!I373="No","",EXP(-12.4273)*POWER(H373,1.0197))</f>
        <v/>
      </c>
      <c r="AJ373" s="9" t="str">
        <f>IF('Used data'!I373="No","",SUM(AD373:AE373)*740934+AG373*29492829+AH373*4654307+AI373*608667)</f>
        <v/>
      </c>
    </row>
    <row r="374" spans="1:36" x14ac:dyDescent="0.3">
      <c r="A374" s="4" t="str">
        <f>IF('Input data'!A380="","",'Input data'!A380)</f>
        <v/>
      </c>
      <c r="B374" s="4" t="str">
        <f>IF('Input data'!B380="","",'Input data'!B380)</f>
        <v/>
      </c>
      <c r="C374" s="4" t="str">
        <f>IF('Input data'!C380="","",'Input data'!C380)</f>
        <v/>
      </c>
      <c r="D374" s="4" t="str">
        <f>IF('Input data'!D380="","",'Input data'!D380)</f>
        <v/>
      </c>
      <c r="E374" s="4" t="str">
        <f>IF('Input data'!E380="","",'Input data'!E380)</f>
        <v/>
      </c>
      <c r="F374" s="4" t="str">
        <f>IF('Input data'!F380="","",'Input data'!F380)</f>
        <v/>
      </c>
      <c r="G374" s="20" t="str">
        <f>IF('Input data'!G380=0,"",'Input data'!G380)</f>
        <v/>
      </c>
      <c r="H374" s="9" t="str">
        <f>IF('Input data'!H380="","",'Input data'!H380)</f>
        <v/>
      </c>
      <c r="I374" s="6" t="str">
        <f>IF('Used data'!I374="No","",IF('Used data'!L374&lt;10,1.1-'Used data'!L374*0.01,IF('Used data'!L374&lt;120,POWER(1.003,'Used data'!L374)/POWER(1.003,10),1.4)))</f>
        <v/>
      </c>
      <c r="J374" s="6" t="str">
        <f>IF('Used data'!I374="No","",IF('Used data'!M374&gt;9,1.41,IF('Used data'!M374&lt;2,0.96+'Used data'!M374*0.02,POWER(1.05,'Used data'!M374)/POWER(1.05,2))))</f>
        <v/>
      </c>
      <c r="K374" s="6" t="str">
        <f>IF('Used data'!I374="No","",IF('Used data'!M374&gt;9,1.15,IF('Used data'!M374&lt;2,0.98+'Used data'!M374*0.01,POWER(1.02,'Used data'!M374)/POWER(1.02,2))))</f>
        <v/>
      </c>
      <c r="L374" s="6" t="str">
        <f>IF('Used data'!I374="No","",IF('Used data'!N374="Partly",0.9,IF('Used data'!N374="Yes",0.75,1)))</f>
        <v/>
      </c>
      <c r="M374" s="6" t="str">
        <f>IF('Used data'!I374="No","",IF('Used data'!N374="Partly",0.97,IF('Used data'!N374="Yes",0.95,1)))</f>
        <v/>
      </c>
      <c r="N374" s="6" t="str">
        <f>IF('Used data'!I374="No","",IF('Used data'!O374&gt;4.25,1.06,IF('Used data'!O374&lt;3.75,1.84-'Used data'!O374*0.24,0.04+'Used data'!O374*0.24)))</f>
        <v/>
      </c>
      <c r="O374" s="6" t="str">
        <f>IF('Used data'!I374="No","",IF('Used data'!P374&gt;1.99,0.81,IF('Used data'!P374&lt;0.2,1.12,1.05-'Used data'!P374*0.1)))</f>
        <v/>
      </c>
      <c r="P374" s="6" t="str">
        <f>IF('Used data'!I374="No","",IF('Used data'!Q374&gt;3,0.96,IF('Used data'!Q374&lt;2,1.12-0.06*'Used data'!Q374,1.08-0.04*'Used data'!Q374)))</f>
        <v/>
      </c>
      <c r="Q374" s="6" t="str">
        <f>IF('Used data'!I374="No","",IF('Used data'!R374="Yes",0.91,1))</f>
        <v/>
      </c>
      <c r="R374" s="6" t="str">
        <f>IF('Used data'!I374="No","",IF('Used data'!R374="Yes",0.96,1))</f>
        <v/>
      </c>
      <c r="S374" s="6" t="str">
        <f>IF('Used data'!I374="No","",IF('Used data'!R374="Yes",0.82,1))</f>
        <v/>
      </c>
      <c r="T374" s="6" t="str">
        <f>IF('Used data'!I374="No","",IF('Used data'!R374="Yes",0.9,1))</f>
        <v/>
      </c>
      <c r="U374" s="6" t="str">
        <f>IF('Used data'!I374="No","",IF('Used data'!R374="Yes",0.93,1))</f>
        <v/>
      </c>
      <c r="V374" s="6" t="str">
        <f>IF('Used data'!I374="No","",IF('Used data'!S374="Yes",0.85,1))</f>
        <v/>
      </c>
      <c r="W374" s="6" t="str">
        <f>IF('Used data'!I374="No","",IF('Used data'!T374&gt;5,1.4,1+0.08*'Used data'!T374))</f>
        <v/>
      </c>
      <c r="X374" s="6" t="str">
        <f>IF('Used data'!I374="No","",IF('Used data'!U374=80,1,POWER((80-0.0058*('Used data'!U374-80)^2+0.2781*('Used data'!U374-80)-0.2343)/80,1.6)))</f>
        <v/>
      </c>
      <c r="Y374" s="6" t="str">
        <f>IF('Used data'!I374="No","",IF('Used data'!U374=80,1,POWER((80-0.0058*('Used data'!U374-80)^2+0.2781*('Used data'!U374-80)-0.2343)/80,1.5)))</f>
        <v/>
      </c>
      <c r="Z374" s="6" t="str">
        <f>IF('Used data'!I374="No","",IF('Used data'!U374=80,1,POWER((80-0.0058*('Used data'!U374-80)^2+0.2781*('Used data'!U374-80)-0.2343)/80,4.6)))</f>
        <v/>
      </c>
      <c r="AA374" s="6" t="str">
        <f>IF('Used data'!I374="No","",IF('Used data'!U374=80,1,POWER((80-0.0058*('Used data'!U374-80)^2+0.2781*('Used data'!U374-80)-0.2343)/80,3.5)))</f>
        <v/>
      </c>
      <c r="AB374" s="6" t="str">
        <f>IF('Used data'!I374="No","",IF('Used data'!U374=80,1,POWER((80-0.0058*('Used data'!U374-80)^2+0.2781*('Used data'!U374-80)-0.2343)/80,1.4)))</f>
        <v/>
      </c>
      <c r="AC374" s="6"/>
      <c r="AD374" s="7" t="str">
        <f>IF('Used data'!I374="No","",EXP(-10.0958)*POWER(H374,0.8138))</f>
        <v/>
      </c>
      <c r="AE374" s="7" t="str">
        <f>IF('Used data'!I374="No","",EXP(-9.9896)*POWER(H374,0.8381))</f>
        <v/>
      </c>
      <c r="AF374" s="7" t="str">
        <f>IF('Used data'!I374="No","",EXP(-12.5826)*POWER(H374,1.148))</f>
        <v/>
      </c>
      <c r="AG374" s="7" t="str">
        <f>IF('Used data'!I374="No","",EXP(-11.3408)*POWER(H374,0.7373))</f>
        <v/>
      </c>
      <c r="AH374" s="7" t="str">
        <f>IF('Used data'!I374="No","",EXP(-10.8985)*POWER(H374,0.841))</f>
        <v/>
      </c>
      <c r="AI374" s="7" t="str">
        <f>IF('Used data'!I374="No","",EXP(-12.4273)*POWER(H374,1.0197))</f>
        <v/>
      </c>
      <c r="AJ374" s="9" t="str">
        <f>IF('Used data'!I374="No","",SUM(AD374:AE374)*740934+AG374*29492829+AH374*4654307+AI374*608667)</f>
        <v/>
      </c>
    </row>
    <row r="375" spans="1:36" x14ac:dyDescent="0.3">
      <c r="A375" s="4" t="str">
        <f>IF('Input data'!A381="","",'Input data'!A381)</f>
        <v/>
      </c>
      <c r="B375" s="4" t="str">
        <f>IF('Input data'!B381="","",'Input data'!B381)</f>
        <v/>
      </c>
      <c r="C375" s="4" t="str">
        <f>IF('Input data'!C381="","",'Input data'!C381)</f>
        <v/>
      </c>
      <c r="D375" s="4" t="str">
        <f>IF('Input data'!D381="","",'Input data'!D381)</f>
        <v/>
      </c>
      <c r="E375" s="4" t="str">
        <f>IF('Input data'!E381="","",'Input data'!E381)</f>
        <v/>
      </c>
      <c r="F375" s="4" t="str">
        <f>IF('Input data'!F381="","",'Input data'!F381)</f>
        <v/>
      </c>
      <c r="G375" s="20" t="str">
        <f>IF('Input data'!G381=0,"",'Input data'!G381)</f>
        <v/>
      </c>
      <c r="H375" s="9" t="str">
        <f>IF('Input data'!H381="","",'Input data'!H381)</f>
        <v/>
      </c>
      <c r="I375" s="6" t="str">
        <f>IF('Used data'!I375="No","",IF('Used data'!L375&lt;10,1.1-'Used data'!L375*0.01,IF('Used data'!L375&lt;120,POWER(1.003,'Used data'!L375)/POWER(1.003,10),1.4)))</f>
        <v/>
      </c>
      <c r="J375" s="6" t="str">
        <f>IF('Used data'!I375="No","",IF('Used data'!M375&gt;9,1.41,IF('Used data'!M375&lt;2,0.96+'Used data'!M375*0.02,POWER(1.05,'Used data'!M375)/POWER(1.05,2))))</f>
        <v/>
      </c>
      <c r="K375" s="6" t="str">
        <f>IF('Used data'!I375="No","",IF('Used data'!M375&gt;9,1.15,IF('Used data'!M375&lt;2,0.98+'Used data'!M375*0.01,POWER(1.02,'Used data'!M375)/POWER(1.02,2))))</f>
        <v/>
      </c>
      <c r="L375" s="6" t="str">
        <f>IF('Used data'!I375="No","",IF('Used data'!N375="Partly",0.9,IF('Used data'!N375="Yes",0.75,1)))</f>
        <v/>
      </c>
      <c r="M375" s="6" t="str">
        <f>IF('Used data'!I375="No","",IF('Used data'!N375="Partly",0.97,IF('Used data'!N375="Yes",0.95,1)))</f>
        <v/>
      </c>
      <c r="N375" s="6" t="str">
        <f>IF('Used data'!I375="No","",IF('Used data'!O375&gt;4.25,1.06,IF('Used data'!O375&lt;3.75,1.84-'Used data'!O375*0.24,0.04+'Used data'!O375*0.24)))</f>
        <v/>
      </c>
      <c r="O375" s="6" t="str">
        <f>IF('Used data'!I375="No","",IF('Used data'!P375&gt;1.99,0.81,IF('Used data'!P375&lt;0.2,1.12,1.05-'Used data'!P375*0.1)))</f>
        <v/>
      </c>
      <c r="P375" s="6" t="str">
        <f>IF('Used data'!I375="No","",IF('Used data'!Q375&gt;3,0.96,IF('Used data'!Q375&lt;2,1.12-0.06*'Used data'!Q375,1.08-0.04*'Used data'!Q375)))</f>
        <v/>
      </c>
      <c r="Q375" s="6" t="str">
        <f>IF('Used data'!I375="No","",IF('Used data'!R375="Yes",0.91,1))</f>
        <v/>
      </c>
      <c r="R375" s="6" t="str">
        <f>IF('Used data'!I375="No","",IF('Used data'!R375="Yes",0.96,1))</f>
        <v/>
      </c>
      <c r="S375" s="6" t="str">
        <f>IF('Used data'!I375="No","",IF('Used data'!R375="Yes",0.82,1))</f>
        <v/>
      </c>
      <c r="T375" s="6" t="str">
        <f>IF('Used data'!I375="No","",IF('Used data'!R375="Yes",0.9,1))</f>
        <v/>
      </c>
      <c r="U375" s="6" t="str">
        <f>IF('Used data'!I375="No","",IF('Used data'!R375="Yes",0.93,1))</f>
        <v/>
      </c>
      <c r="V375" s="6" t="str">
        <f>IF('Used data'!I375="No","",IF('Used data'!S375="Yes",0.85,1))</f>
        <v/>
      </c>
      <c r="W375" s="6" t="str">
        <f>IF('Used data'!I375="No","",IF('Used data'!T375&gt;5,1.4,1+0.08*'Used data'!T375))</f>
        <v/>
      </c>
      <c r="X375" s="6" t="str">
        <f>IF('Used data'!I375="No","",IF('Used data'!U375=80,1,POWER((80-0.0058*('Used data'!U375-80)^2+0.2781*('Used data'!U375-80)-0.2343)/80,1.6)))</f>
        <v/>
      </c>
      <c r="Y375" s="6" t="str">
        <f>IF('Used data'!I375="No","",IF('Used data'!U375=80,1,POWER((80-0.0058*('Used data'!U375-80)^2+0.2781*('Used data'!U375-80)-0.2343)/80,1.5)))</f>
        <v/>
      </c>
      <c r="Z375" s="6" t="str">
        <f>IF('Used data'!I375="No","",IF('Used data'!U375=80,1,POWER((80-0.0058*('Used data'!U375-80)^2+0.2781*('Used data'!U375-80)-0.2343)/80,4.6)))</f>
        <v/>
      </c>
      <c r="AA375" s="6" t="str">
        <f>IF('Used data'!I375="No","",IF('Used data'!U375=80,1,POWER((80-0.0058*('Used data'!U375-80)^2+0.2781*('Used data'!U375-80)-0.2343)/80,3.5)))</f>
        <v/>
      </c>
      <c r="AB375" s="6" t="str">
        <f>IF('Used data'!I375="No","",IF('Used data'!U375=80,1,POWER((80-0.0058*('Used data'!U375-80)^2+0.2781*('Used data'!U375-80)-0.2343)/80,1.4)))</f>
        <v/>
      </c>
      <c r="AC375" s="6"/>
      <c r="AD375" s="7" t="str">
        <f>IF('Used data'!I375="No","",EXP(-10.0958)*POWER(H375,0.8138))</f>
        <v/>
      </c>
      <c r="AE375" s="7" t="str">
        <f>IF('Used data'!I375="No","",EXP(-9.9896)*POWER(H375,0.8381))</f>
        <v/>
      </c>
      <c r="AF375" s="7" t="str">
        <f>IF('Used data'!I375="No","",EXP(-12.5826)*POWER(H375,1.148))</f>
        <v/>
      </c>
      <c r="AG375" s="7" t="str">
        <f>IF('Used data'!I375="No","",EXP(-11.3408)*POWER(H375,0.7373))</f>
        <v/>
      </c>
      <c r="AH375" s="7" t="str">
        <f>IF('Used data'!I375="No","",EXP(-10.8985)*POWER(H375,0.841))</f>
        <v/>
      </c>
      <c r="AI375" s="7" t="str">
        <f>IF('Used data'!I375="No","",EXP(-12.4273)*POWER(H375,1.0197))</f>
        <v/>
      </c>
      <c r="AJ375" s="9" t="str">
        <f>IF('Used data'!I375="No","",SUM(AD375:AE375)*740934+AG375*29492829+AH375*4654307+AI375*608667)</f>
        <v/>
      </c>
    </row>
    <row r="376" spans="1:36" x14ac:dyDescent="0.3">
      <c r="A376" s="4" t="str">
        <f>IF('Input data'!A382="","",'Input data'!A382)</f>
        <v/>
      </c>
      <c r="B376" s="4" t="str">
        <f>IF('Input data'!B382="","",'Input data'!B382)</f>
        <v/>
      </c>
      <c r="C376" s="4" t="str">
        <f>IF('Input data'!C382="","",'Input data'!C382)</f>
        <v/>
      </c>
      <c r="D376" s="4" t="str">
        <f>IF('Input data'!D382="","",'Input data'!D382)</f>
        <v/>
      </c>
      <c r="E376" s="4" t="str">
        <f>IF('Input data'!E382="","",'Input data'!E382)</f>
        <v/>
      </c>
      <c r="F376" s="4" t="str">
        <f>IF('Input data'!F382="","",'Input data'!F382)</f>
        <v/>
      </c>
      <c r="G376" s="20" t="str">
        <f>IF('Input data'!G382=0,"",'Input data'!G382)</f>
        <v/>
      </c>
      <c r="H376" s="9" t="str">
        <f>IF('Input data'!H382="","",'Input data'!H382)</f>
        <v/>
      </c>
      <c r="I376" s="6" t="str">
        <f>IF('Used data'!I376="No","",IF('Used data'!L376&lt;10,1.1-'Used data'!L376*0.01,IF('Used data'!L376&lt;120,POWER(1.003,'Used data'!L376)/POWER(1.003,10),1.4)))</f>
        <v/>
      </c>
      <c r="J376" s="6" t="str">
        <f>IF('Used data'!I376="No","",IF('Used data'!M376&gt;9,1.41,IF('Used data'!M376&lt;2,0.96+'Used data'!M376*0.02,POWER(1.05,'Used data'!M376)/POWER(1.05,2))))</f>
        <v/>
      </c>
      <c r="K376" s="6" t="str">
        <f>IF('Used data'!I376="No","",IF('Used data'!M376&gt;9,1.15,IF('Used data'!M376&lt;2,0.98+'Used data'!M376*0.01,POWER(1.02,'Used data'!M376)/POWER(1.02,2))))</f>
        <v/>
      </c>
      <c r="L376" s="6" t="str">
        <f>IF('Used data'!I376="No","",IF('Used data'!N376="Partly",0.9,IF('Used data'!N376="Yes",0.75,1)))</f>
        <v/>
      </c>
      <c r="M376" s="6" t="str">
        <f>IF('Used data'!I376="No","",IF('Used data'!N376="Partly",0.97,IF('Used data'!N376="Yes",0.95,1)))</f>
        <v/>
      </c>
      <c r="N376" s="6" t="str">
        <f>IF('Used data'!I376="No","",IF('Used data'!O376&gt;4.25,1.06,IF('Used data'!O376&lt;3.75,1.84-'Used data'!O376*0.24,0.04+'Used data'!O376*0.24)))</f>
        <v/>
      </c>
      <c r="O376" s="6" t="str">
        <f>IF('Used data'!I376="No","",IF('Used data'!P376&gt;1.99,0.81,IF('Used data'!P376&lt;0.2,1.12,1.05-'Used data'!P376*0.1)))</f>
        <v/>
      </c>
      <c r="P376" s="6" t="str">
        <f>IF('Used data'!I376="No","",IF('Used data'!Q376&gt;3,0.96,IF('Used data'!Q376&lt;2,1.12-0.06*'Used data'!Q376,1.08-0.04*'Used data'!Q376)))</f>
        <v/>
      </c>
      <c r="Q376" s="6" t="str">
        <f>IF('Used data'!I376="No","",IF('Used data'!R376="Yes",0.91,1))</f>
        <v/>
      </c>
      <c r="R376" s="6" t="str">
        <f>IF('Used data'!I376="No","",IF('Used data'!R376="Yes",0.96,1))</f>
        <v/>
      </c>
      <c r="S376" s="6" t="str">
        <f>IF('Used data'!I376="No","",IF('Used data'!R376="Yes",0.82,1))</f>
        <v/>
      </c>
      <c r="T376" s="6" t="str">
        <f>IF('Used data'!I376="No","",IF('Used data'!R376="Yes",0.9,1))</f>
        <v/>
      </c>
      <c r="U376" s="6" t="str">
        <f>IF('Used data'!I376="No","",IF('Used data'!R376="Yes",0.93,1))</f>
        <v/>
      </c>
      <c r="V376" s="6" t="str">
        <f>IF('Used data'!I376="No","",IF('Used data'!S376="Yes",0.85,1))</f>
        <v/>
      </c>
      <c r="W376" s="6" t="str">
        <f>IF('Used data'!I376="No","",IF('Used data'!T376&gt;5,1.4,1+0.08*'Used data'!T376))</f>
        <v/>
      </c>
      <c r="X376" s="6" t="str">
        <f>IF('Used data'!I376="No","",IF('Used data'!U376=80,1,POWER((80-0.0058*('Used data'!U376-80)^2+0.2781*('Used data'!U376-80)-0.2343)/80,1.6)))</f>
        <v/>
      </c>
      <c r="Y376" s="6" t="str">
        <f>IF('Used data'!I376="No","",IF('Used data'!U376=80,1,POWER((80-0.0058*('Used data'!U376-80)^2+0.2781*('Used data'!U376-80)-0.2343)/80,1.5)))</f>
        <v/>
      </c>
      <c r="Z376" s="6" t="str">
        <f>IF('Used data'!I376="No","",IF('Used data'!U376=80,1,POWER((80-0.0058*('Used data'!U376-80)^2+0.2781*('Used data'!U376-80)-0.2343)/80,4.6)))</f>
        <v/>
      </c>
      <c r="AA376" s="6" t="str">
        <f>IF('Used data'!I376="No","",IF('Used data'!U376=80,1,POWER((80-0.0058*('Used data'!U376-80)^2+0.2781*('Used data'!U376-80)-0.2343)/80,3.5)))</f>
        <v/>
      </c>
      <c r="AB376" s="6" t="str">
        <f>IF('Used data'!I376="No","",IF('Used data'!U376=80,1,POWER((80-0.0058*('Used data'!U376-80)^2+0.2781*('Used data'!U376-80)-0.2343)/80,1.4)))</f>
        <v/>
      </c>
      <c r="AC376" s="6"/>
      <c r="AD376" s="7" t="str">
        <f>IF('Used data'!I376="No","",EXP(-10.0958)*POWER(H376,0.8138))</f>
        <v/>
      </c>
      <c r="AE376" s="7" t="str">
        <f>IF('Used data'!I376="No","",EXP(-9.9896)*POWER(H376,0.8381))</f>
        <v/>
      </c>
      <c r="AF376" s="7" t="str">
        <f>IF('Used data'!I376="No","",EXP(-12.5826)*POWER(H376,1.148))</f>
        <v/>
      </c>
      <c r="AG376" s="7" t="str">
        <f>IF('Used data'!I376="No","",EXP(-11.3408)*POWER(H376,0.7373))</f>
        <v/>
      </c>
      <c r="AH376" s="7" t="str">
        <f>IF('Used data'!I376="No","",EXP(-10.8985)*POWER(H376,0.841))</f>
        <v/>
      </c>
      <c r="AI376" s="7" t="str">
        <f>IF('Used data'!I376="No","",EXP(-12.4273)*POWER(H376,1.0197))</f>
        <v/>
      </c>
      <c r="AJ376" s="9" t="str">
        <f>IF('Used data'!I376="No","",SUM(AD376:AE376)*740934+AG376*29492829+AH376*4654307+AI376*608667)</f>
        <v/>
      </c>
    </row>
    <row r="377" spans="1:36" x14ac:dyDescent="0.3">
      <c r="A377" s="4" t="str">
        <f>IF('Input data'!A383="","",'Input data'!A383)</f>
        <v/>
      </c>
      <c r="B377" s="4" t="str">
        <f>IF('Input data'!B383="","",'Input data'!B383)</f>
        <v/>
      </c>
      <c r="C377" s="4" t="str">
        <f>IF('Input data'!C383="","",'Input data'!C383)</f>
        <v/>
      </c>
      <c r="D377" s="4" t="str">
        <f>IF('Input data'!D383="","",'Input data'!D383)</f>
        <v/>
      </c>
      <c r="E377" s="4" t="str">
        <f>IF('Input data'!E383="","",'Input data'!E383)</f>
        <v/>
      </c>
      <c r="F377" s="4" t="str">
        <f>IF('Input data'!F383="","",'Input data'!F383)</f>
        <v/>
      </c>
      <c r="G377" s="20" t="str">
        <f>IF('Input data'!G383=0,"",'Input data'!G383)</f>
        <v/>
      </c>
      <c r="H377" s="9" t="str">
        <f>IF('Input data'!H383="","",'Input data'!H383)</f>
        <v/>
      </c>
      <c r="I377" s="6" t="str">
        <f>IF('Used data'!I377="No","",IF('Used data'!L377&lt;10,1.1-'Used data'!L377*0.01,IF('Used data'!L377&lt;120,POWER(1.003,'Used data'!L377)/POWER(1.003,10),1.4)))</f>
        <v/>
      </c>
      <c r="J377" s="6" t="str">
        <f>IF('Used data'!I377="No","",IF('Used data'!M377&gt;9,1.41,IF('Used data'!M377&lt;2,0.96+'Used data'!M377*0.02,POWER(1.05,'Used data'!M377)/POWER(1.05,2))))</f>
        <v/>
      </c>
      <c r="K377" s="6" t="str">
        <f>IF('Used data'!I377="No","",IF('Used data'!M377&gt;9,1.15,IF('Used data'!M377&lt;2,0.98+'Used data'!M377*0.01,POWER(1.02,'Used data'!M377)/POWER(1.02,2))))</f>
        <v/>
      </c>
      <c r="L377" s="6" t="str">
        <f>IF('Used data'!I377="No","",IF('Used data'!N377="Partly",0.9,IF('Used data'!N377="Yes",0.75,1)))</f>
        <v/>
      </c>
      <c r="M377" s="6" t="str">
        <f>IF('Used data'!I377="No","",IF('Used data'!N377="Partly",0.97,IF('Used data'!N377="Yes",0.95,1)))</f>
        <v/>
      </c>
      <c r="N377" s="6" t="str">
        <f>IF('Used data'!I377="No","",IF('Used data'!O377&gt;4.25,1.06,IF('Used data'!O377&lt;3.75,1.84-'Used data'!O377*0.24,0.04+'Used data'!O377*0.24)))</f>
        <v/>
      </c>
      <c r="O377" s="6" t="str">
        <f>IF('Used data'!I377="No","",IF('Used data'!P377&gt;1.99,0.81,IF('Used data'!P377&lt;0.2,1.12,1.05-'Used data'!P377*0.1)))</f>
        <v/>
      </c>
      <c r="P377" s="6" t="str">
        <f>IF('Used data'!I377="No","",IF('Used data'!Q377&gt;3,0.96,IF('Used data'!Q377&lt;2,1.12-0.06*'Used data'!Q377,1.08-0.04*'Used data'!Q377)))</f>
        <v/>
      </c>
      <c r="Q377" s="6" t="str">
        <f>IF('Used data'!I377="No","",IF('Used data'!R377="Yes",0.91,1))</f>
        <v/>
      </c>
      <c r="R377" s="6" t="str">
        <f>IF('Used data'!I377="No","",IF('Used data'!R377="Yes",0.96,1))</f>
        <v/>
      </c>
      <c r="S377" s="6" t="str">
        <f>IF('Used data'!I377="No","",IF('Used data'!R377="Yes",0.82,1))</f>
        <v/>
      </c>
      <c r="T377" s="6" t="str">
        <f>IF('Used data'!I377="No","",IF('Used data'!R377="Yes",0.9,1))</f>
        <v/>
      </c>
      <c r="U377" s="6" t="str">
        <f>IF('Used data'!I377="No","",IF('Used data'!R377="Yes",0.93,1))</f>
        <v/>
      </c>
      <c r="V377" s="6" t="str">
        <f>IF('Used data'!I377="No","",IF('Used data'!S377="Yes",0.85,1))</f>
        <v/>
      </c>
      <c r="W377" s="6" t="str">
        <f>IF('Used data'!I377="No","",IF('Used data'!T377&gt;5,1.4,1+0.08*'Used data'!T377))</f>
        <v/>
      </c>
      <c r="X377" s="6" t="str">
        <f>IF('Used data'!I377="No","",IF('Used data'!U377=80,1,POWER((80-0.0058*('Used data'!U377-80)^2+0.2781*('Used data'!U377-80)-0.2343)/80,1.6)))</f>
        <v/>
      </c>
      <c r="Y377" s="6" t="str">
        <f>IF('Used data'!I377="No","",IF('Used data'!U377=80,1,POWER((80-0.0058*('Used data'!U377-80)^2+0.2781*('Used data'!U377-80)-0.2343)/80,1.5)))</f>
        <v/>
      </c>
      <c r="Z377" s="6" t="str">
        <f>IF('Used data'!I377="No","",IF('Used data'!U377=80,1,POWER((80-0.0058*('Used data'!U377-80)^2+0.2781*('Used data'!U377-80)-0.2343)/80,4.6)))</f>
        <v/>
      </c>
      <c r="AA377" s="6" t="str">
        <f>IF('Used data'!I377="No","",IF('Used data'!U377=80,1,POWER((80-0.0058*('Used data'!U377-80)^2+0.2781*('Used data'!U377-80)-0.2343)/80,3.5)))</f>
        <v/>
      </c>
      <c r="AB377" s="6" t="str">
        <f>IF('Used data'!I377="No","",IF('Used data'!U377=80,1,POWER((80-0.0058*('Used data'!U377-80)^2+0.2781*('Used data'!U377-80)-0.2343)/80,1.4)))</f>
        <v/>
      </c>
      <c r="AC377" s="6"/>
      <c r="AD377" s="7" t="str">
        <f>IF('Used data'!I377="No","",EXP(-10.0958)*POWER(H377,0.8138))</f>
        <v/>
      </c>
      <c r="AE377" s="7" t="str">
        <f>IF('Used data'!I377="No","",EXP(-9.9896)*POWER(H377,0.8381))</f>
        <v/>
      </c>
      <c r="AF377" s="7" t="str">
        <f>IF('Used data'!I377="No","",EXP(-12.5826)*POWER(H377,1.148))</f>
        <v/>
      </c>
      <c r="AG377" s="7" t="str">
        <f>IF('Used data'!I377="No","",EXP(-11.3408)*POWER(H377,0.7373))</f>
        <v/>
      </c>
      <c r="AH377" s="7" t="str">
        <f>IF('Used data'!I377="No","",EXP(-10.8985)*POWER(H377,0.841))</f>
        <v/>
      </c>
      <c r="AI377" s="7" t="str">
        <f>IF('Used data'!I377="No","",EXP(-12.4273)*POWER(H377,1.0197))</f>
        <v/>
      </c>
      <c r="AJ377" s="9" t="str">
        <f>IF('Used data'!I377="No","",SUM(AD377:AE377)*740934+AG377*29492829+AH377*4654307+AI377*608667)</f>
        <v/>
      </c>
    </row>
    <row r="378" spans="1:36" x14ac:dyDescent="0.3">
      <c r="A378" s="4" t="str">
        <f>IF('Input data'!A384="","",'Input data'!A384)</f>
        <v/>
      </c>
      <c r="B378" s="4" t="str">
        <f>IF('Input data'!B384="","",'Input data'!B384)</f>
        <v/>
      </c>
      <c r="C378" s="4" t="str">
        <f>IF('Input data'!C384="","",'Input data'!C384)</f>
        <v/>
      </c>
      <c r="D378" s="4" t="str">
        <f>IF('Input data'!D384="","",'Input data'!D384)</f>
        <v/>
      </c>
      <c r="E378" s="4" t="str">
        <f>IF('Input data'!E384="","",'Input data'!E384)</f>
        <v/>
      </c>
      <c r="F378" s="4" t="str">
        <f>IF('Input data'!F384="","",'Input data'!F384)</f>
        <v/>
      </c>
      <c r="G378" s="20" t="str">
        <f>IF('Input data'!G384=0,"",'Input data'!G384)</f>
        <v/>
      </c>
      <c r="H378" s="9" t="str">
        <f>IF('Input data'!H384="","",'Input data'!H384)</f>
        <v/>
      </c>
      <c r="I378" s="6" t="str">
        <f>IF('Used data'!I378="No","",IF('Used data'!L378&lt;10,1.1-'Used data'!L378*0.01,IF('Used data'!L378&lt;120,POWER(1.003,'Used data'!L378)/POWER(1.003,10),1.4)))</f>
        <v/>
      </c>
      <c r="J378" s="6" t="str">
        <f>IF('Used data'!I378="No","",IF('Used data'!M378&gt;9,1.41,IF('Used data'!M378&lt;2,0.96+'Used data'!M378*0.02,POWER(1.05,'Used data'!M378)/POWER(1.05,2))))</f>
        <v/>
      </c>
      <c r="K378" s="6" t="str">
        <f>IF('Used data'!I378="No","",IF('Used data'!M378&gt;9,1.15,IF('Used data'!M378&lt;2,0.98+'Used data'!M378*0.01,POWER(1.02,'Used data'!M378)/POWER(1.02,2))))</f>
        <v/>
      </c>
      <c r="L378" s="6" t="str">
        <f>IF('Used data'!I378="No","",IF('Used data'!N378="Partly",0.9,IF('Used data'!N378="Yes",0.75,1)))</f>
        <v/>
      </c>
      <c r="M378" s="6" t="str">
        <f>IF('Used data'!I378="No","",IF('Used data'!N378="Partly",0.97,IF('Used data'!N378="Yes",0.95,1)))</f>
        <v/>
      </c>
      <c r="N378" s="6" t="str">
        <f>IF('Used data'!I378="No","",IF('Used data'!O378&gt;4.25,1.06,IF('Used data'!O378&lt;3.75,1.84-'Used data'!O378*0.24,0.04+'Used data'!O378*0.24)))</f>
        <v/>
      </c>
      <c r="O378" s="6" t="str">
        <f>IF('Used data'!I378="No","",IF('Used data'!P378&gt;1.99,0.81,IF('Used data'!P378&lt;0.2,1.12,1.05-'Used data'!P378*0.1)))</f>
        <v/>
      </c>
      <c r="P378" s="6" t="str">
        <f>IF('Used data'!I378="No","",IF('Used data'!Q378&gt;3,0.96,IF('Used data'!Q378&lt;2,1.12-0.06*'Used data'!Q378,1.08-0.04*'Used data'!Q378)))</f>
        <v/>
      </c>
      <c r="Q378" s="6" t="str">
        <f>IF('Used data'!I378="No","",IF('Used data'!R378="Yes",0.91,1))</f>
        <v/>
      </c>
      <c r="R378" s="6" t="str">
        <f>IF('Used data'!I378="No","",IF('Used data'!R378="Yes",0.96,1))</f>
        <v/>
      </c>
      <c r="S378" s="6" t="str">
        <f>IF('Used data'!I378="No","",IF('Used data'!R378="Yes",0.82,1))</f>
        <v/>
      </c>
      <c r="T378" s="6" t="str">
        <f>IF('Used data'!I378="No","",IF('Used data'!R378="Yes",0.9,1))</f>
        <v/>
      </c>
      <c r="U378" s="6" t="str">
        <f>IF('Used data'!I378="No","",IF('Used data'!R378="Yes",0.93,1))</f>
        <v/>
      </c>
      <c r="V378" s="6" t="str">
        <f>IF('Used data'!I378="No","",IF('Used data'!S378="Yes",0.85,1))</f>
        <v/>
      </c>
      <c r="W378" s="6" t="str">
        <f>IF('Used data'!I378="No","",IF('Used data'!T378&gt;5,1.4,1+0.08*'Used data'!T378))</f>
        <v/>
      </c>
      <c r="X378" s="6" t="str">
        <f>IF('Used data'!I378="No","",IF('Used data'!U378=80,1,POWER((80-0.0058*('Used data'!U378-80)^2+0.2781*('Used data'!U378-80)-0.2343)/80,1.6)))</f>
        <v/>
      </c>
      <c r="Y378" s="6" t="str">
        <f>IF('Used data'!I378="No","",IF('Used data'!U378=80,1,POWER((80-0.0058*('Used data'!U378-80)^2+0.2781*('Used data'!U378-80)-0.2343)/80,1.5)))</f>
        <v/>
      </c>
      <c r="Z378" s="6" t="str">
        <f>IF('Used data'!I378="No","",IF('Used data'!U378=80,1,POWER((80-0.0058*('Used data'!U378-80)^2+0.2781*('Used data'!U378-80)-0.2343)/80,4.6)))</f>
        <v/>
      </c>
      <c r="AA378" s="6" t="str">
        <f>IF('Used data'!I378="No","",IF('Used data'!U378=80,1,POWER((80-0.0058*('Used data'!U378-80)^2+0.2781*('Used data'!U378-80)-0.2343)/80,3.5)))</f>
        <v/>
      </c>
      <c r="AB378" s="6" t="str">
        <f>IF('Used data'!I378="No","",IF('Used data'!U378=80,1,POWER((80-0.0058*('Used data'!U378-80)^2+0.2781*('Used data'!U378-80)-0.2343)/80,1.4)))</f>
        <v/>
      </c>
      <c r="AC378" s="6"/>
      <c r="AD378" s="7" t="str">
        <f>IF('Used data'!I378="No","",EXP(-10.0958)*POWER(H378,0.8138))</f>
        <v/>
      </c>
      <c r="AE378" s="7" t="str">
        <f>IF('Used data'!I378="No","",EXP(-9.9896)*POWER(H378,0.8381))</f>
        <v/>
      </c>
      <c r="AF378" s="7" t="str">
        <f>IF('Used data'!I378="No","",EXP(-12.5826)*POWER(H378,1.148))</f>
        <v/>
      </c>
      <c r="AG378" s="7" t="str">
        <f>IF('Used data'!I378="No","",EXP(-11.3408)*POWER(H378,0.7373))</f>
        <v/>
      </c>
      <c r="AH378" s="7" t="str">
        <f>IF('Used data'!I378="No","",EXP(-10.8985)*POWER(H378,0.841))</f>
        <v/>
      </c>
      <c r="AI378" s="7" t="str">
        <f>IF('Used data'!I378="No","",EXP(-12.4273)*POWER(H378,1.0197))</f>
        <v/>
      </c>
      <c r="AJ378" s="9" t="str">
        <f>IF('Used data'!I378="No","",SUM(AD378:AE378)*740934+AG378*29492829+AH378*4654307+AI378*608667)</f>
        <v/>
      </c>
    </row>
    <row r="379" spans="1:36" x14ac:dyDescent="0.3">
      <c r="A379" s="4" t="str">
        <f>IF('Input data'!A385="","",'Input data'!A385)</f>
        <v/>
      </c>
      <c r="B379" s="4" t="str">
        <f>IF('Input data'!B385="","",'Input data'!B385)</f>
        <v/>
      </c>
      <c r="C379" s="4" t="str">
        <f>IF('Input data'!C385="","",'Input data'!C385)</f>
        <v/>
      </c>
      <c r="D379" s="4" t="str">
        <f>IF('Input data'!D385="","",'Input data'!D385)</f>
        <v/>
      </c>
      <c r="E379" s="4" t="str">
        <f>IF('Input data'!E385="","",'Input data'!E385)</f>
        <v/>
      </c>
      <c r="F379" s="4" t="str">
        <f>IF('Input data'!F385="","",'Input data'!F385)</f>
        <v/>
      </c>
      <c r="G379" s="20" t="str">
        <f>IF('Input data'!G385=0,"",'Input data'!G385)</f>
        <v/>
      </c>
      <c r="H379" s="9" t="str">
        <f>IF('Input data'!H385="","",'Input data'!H385)</f>
        <v/>
      </c>
      <c r="I379" s="6" t="str">
        <f>IF('Used data'!I379="No","",IF('Used data'!L379&lt;10,1.1-'Used data'!L379*0.01,IF('Used data'!L379&lt;120,POWER(1.003,'Used data'!L379)/POWER(1.003,10),1.4)))</f>
        <v/>
      </c>
      <c r="J379" s="6" t="str">
        <f>IF('Used data'!I379="No","",IF('Used data'!M379&gt;9,1.41,IF('Used data'!M379&lt;2,0.96+'Used data'!M379*0.02,POWER(1.05,'Used data'!M379)/POWER(1.05,2))))</f>
        <v/>
      </c>
      <c r="K379" s="6" t="str">
        <f>IF('Used data'!I379="No","",IF('Used data'!M379&gt;9,1.15,IF('Used data'!M379&lt;2,0.98+'Used data'!M379*0.01,POWER(1.02,'Used data'!M379)/POWER(1.02,2))))</f>
        <v/>
      </c>
      <c r="L379" s="6" t="str">
        <f>IF('Used data'!I379="No","",IF('Used data'!N379="Partly",0.9,IF('Used data'!N379="Yes",0.75,1)))</f>
        <v/>
      </c>
      <c r="M379" s="6" t="str">
        <f>IF('Used data'!I379="No","",IF('Used data'!N379="Partly",0.97,IF('Used data'!N379="Yes",0.95,1)))</f>
        <v/>
      </c>
      <c r="N379" s="6" t="str">
        <f>IF('Used data'!I379="No","",IF('Used data'!O379&gt;4.25,1.06,IF('Used data'!O379&lt;3.75,1.84-'Used data'!O379*0.24,0.04+'Used data'!O379*0.24)))</f>
        <v/>
      </c>
      <c r="O379" s="6" t="str">
        <f>IF('Used data'!I379="No","",IF('Used data'!P379&gt;1.99,0.81,IF('Used data'!P379&lt;0.2,1.12,1.05-'Used data'!P379*0.1)))</f>
        <v/>
      </c>
      <c r="P379" s="6" t="str">
        <f>IF('Used data'!I379="No","",IF('Used data'!Q379&gt;3,0.96,IF('Used data'!Q379&lt;2,1.12-0.06*'Used data'!Q379,1.08-0.04*'Used data'!Q379)))</f>
        <v/>
      </c>
      <c r="Q379" s="6" t="str">
        <f>IF('Used data'!I379="No","",IF('Used data'!R379="Yes",0.91,1))</f>
        <v/>
      </c>
      <c r="R379" s="6" t="str">
        <f>IF('Used data'!I379="No","",IF('Used data'!R379="Yes",0.96,1))</f>
        <v/>
      </c>
      <c r="S379" s="6" t="str">
        <f>IF('Used data'!I379="No","",IF('Used data'!R379="Yes",0.82,1))</f>
        <v/>
      </c>
      <c r="T379" s="6" t="str">
        <f>IF('Used data'!I379="No","",IF('Used data'!R379="Yes",0.9,1))</f>
        <v/>
      </c>
      <c r="U379" s="6" t="str">
        <f>IF('Used data'!I379="No","",IF('Used data'!R379="Yes",0.93,1))</f>
        <v/>
      </c>
      <c r="V379" s="6" t="str">
        <f>IF('Used data'!I379="No","",IF('Used data'!S379="Yes",0.85,1))</f>
        <v/>
      </c>
      <c r="W379" s="6" t="str">
        <f>IF('Used data'!I379="No","",IF('Used data'!T379&gt;5,1.4,1+0.08*'Used data'!T379))</f>
        <v/>
      </c>
      <c r="X379" s="6" t="str">
        <f>IF('Used data'!I379="No","",IF('Used data'!U379=80,1,POWER((80-0.0058*('Used data'!U379-80)^2+0.2781*('Used data'!U379-80)-0.2343)/80,1.6)))</f>
        <v/>
      </c>
      <c r="Y379" s="6" t="str">
        <f>IF('Used data'!I379="No","",IF('Used data'!U379=80,1,POWER((80-0.0058*('Used data'!U379-80)^2+0.2781*('Used data'!U379-80)-0.2343)/80,1.5)))</f>
        <v/>
      </c>
      <c r="Z379" s="6" t="str">
        <f>IF('Used data'!I379="No","",IF('Used data'!U379=80,1,POWER((80-0.0058*('Used data'!U379-80)^2+0.2781*('Used data'!U379-80)-0.2343)/80,4.6)))</f>
        <v/>
      </c>
      <c r="AA379" s="6" t="str">
        <f>IF('Used data'!I379="No","",IF('Used data'!U379=80,1,POWER((80-0.0058*('Used data'!U379-80)^2+0.2781*('Used data'!U379-80)-0.2343)/80,3.5)))</f>
        <v/>
      </c>
      <c r="AB379" s="6" t="str">
        <f>IF('Used data'!I379="No","",IF('Used data'!U379=80,1,POWER((80-0.0058*('Used data'!U379-80)^2+0.2781*('Used data'!U379-80)-0.2343)/80,1.4)))</f>
        <v/>
      </c>
      <c r="AC379" s="6"/>
      <c r="AD379" s="7" t="str">
        <f>IF('Used data'!I379="No","",EXP(-10.0958)*POWER(H379,0.8138))</f>
        <v/>
      </c>
      <c r="AE379" s="7" t="str">
        <f>IF('Used data'!I379="No","",EXP(-9.9896)*POWER(H379,0.8381))</f>
        <v/>
      </c>
      <c r="AF379" s="7" t="str">
        <f>IF('Used data'!I379="No","",EXP(-12.5826)*POWER(H379,1.148))</f>
        <v/>
      </c>
      <c r="AG379" s="7" t="str">
        <f>IF('Used data'!I379="No","",EXP(-11.3408)*POWER(H379,0.7373))</f>
        <v/>
      </c>
      <c r="AH379" s="7" t="str">
        <f>IF('Used data'!I379="No","",EXP(-10.8985)*POWER(H379,0.841))</f>
        <v/>
      </c>
      <c r="AI379" s="7" t="str">
        <f>IF('Used data'!I379="No","",EXP(-12.4273)*POWER(H379,1.0197))</f>
        <v/>
      </c>
      <c r="AJ379" s="9" t="str">
        <f>IF('Used data'!I379="No","",SUM(AD379:AE379)*740934+AG379*29492829+AH379*4654307+AI379*608667)</f>
        <v/>
      </c>
    </row>
    <row r="380" spans="1:36" x14ac:dyDescent="0.3">
      <c r="A380" s="4" t="str">
        <f>IF('Input data'!A386="","",'Input data'!A386)</f>
        <v/>
      </c>
      <c r="B380" s="4" t="str">
        <f>IF('Input data'!B386="","",'Input data'!B386)</f>
        <v/>
      </c>
      <c r="C380" s="4" t="str">
        <f>IF('Input data'!C386="","",'Input data'!C386)</f>
        <v/>
      </c>
      <c r="D380" s="4" t="str">
        <f>IF('Input data'!D386="","",'Input data'!D386)</f>
        <v/>
      </c>
      <c r="E380" s="4" t="str">
        <f>IF('Input data'!E386="","",'Input data'!E386)</f>
        <v/>
      </c>
      <c r="F380" s="4" t="str">
        <f>IF('Input data'!F386="","",'Input data'!F386)</f>
        <v/>
      </c>
      <c r="G380" s="20" t="str">
        <f>IF('Input data'!G386=0,"",'Input data'!G386)</f>
        <v/>
      </c>
      <c r="H380" s="9" t="str">
        <f>IF('Input data'!H386="","",'Input data'!H386)</f>
        <v/>
      </c>
      <c r="I380" s="6" t="str">
        <f>IF('Used data'!I380="No","",IF('Used data'!L380&lt;10,1.1-'Used data'!L380*0.01,IF('Used data'!L380&lt;120,POWER(1.003,'Used data'!L380)/POWER(1.003,10),1.4)))</f>
        <v/>
      </c>
      <c r="J380" s="6" t="str">
        <f>IF('Used data'!I380="No","",IF('Used data'!M380&gt;9,1.41,IF('Used data'!M380&lt;2,0.96+'Used data'!M380*0.02,POWER(1.05,'Used data'!M380)/POWER(1.05,2))))</f>
        <v/>
      </c>
      <c r="K380" s="6" t="str">
        <f>IF('Used data'!I380="No","",IF('Used data'!M380&gt;9,1.15,IF('Used data'!M380&lt;2,0.98+'Used data'!M380*0.01,POWER(1.02,'Used data'!M380)/POWER(1.02,2))))</f>
        <v/>
      </c>
      <c r="L380" s="6" t="str">
        <f>IF('Used data'!I380="No","",IF('Used data'!N380="Partly",0.9,IF('Used data'!N380="Yes",0.75,1)))</f>
        <v/>
      </c>
      <c r="M380" s="6" t="str">
        <f>IF('Used data'!I380="No","",IF('Used data'!N380="Partly",0.97,IF('Used data'!N380="Yes",0.95,1)))</f>
        <v/>
      </c>
      <c r="N380" s="6" t="str">
        <f>IF('Used data'!I380="No","",IF('Used data'!O380&gt;4.25,1.06,IF('Used data'!O380&lt;3.75,1.84-'Used data'!O380*0.24,0.04+'Used data'!O380*0.24)))</f>
        <v/>
      </c>
      <c r="O380" s="6" t="str">
        <f>IF('Used data'!I380="No","",IF('Used data'!P380&gt;1.99,0.81,IF('Used data'!P380&lt;0.2,1.12,1.05-'Used data'!P380*0.1)))</f>
        <v/>
      </c>
      <c r="P380" s="6" t="str">
        <f>IF('Used data'!I380="No","",IF('Used data'!Q380&gt;3,0.96,IF('Used data'!Q380&lt;2,1.12-0.06*'Used data'!Q380,1.08-0.04*'Used data'!Q380)))</f>
        <v/>
      </c>
      <c r="Q380" s="6" t="str">
        <f>IF('Used data'!I380="No","",IF('Used data'!R380="Yes",0.91,1))</f>
        <v/>
      </c>
      <c r="R380" s="6" t="str">
        <f>IF('Used data'!I380="No","",IF('Used data'!R380="Yes",0.96,1))</f>
        <v/>
      </c>
      <c r="S380" s="6" t="str">
        <f>IF('Used data'!I380="No","",IF('Used data'!R380="Yes",0.82,1))</f>
        <v/>
      </c>
      <c r="T380" s="6" t="str">
        <f>IF('Used data'!I380="No","",IF('Used data'!R380="Yes",0.9,1))</f>
        <v/>
      </c>
      <c r="U380" s="6" t="str">
        <f>IF('Used data'!I380="No","",IF('Used data'!R380="Yes",0.93,1))</f>
        <v/>
      </c>
      <c r="V380" s="6" t="str">
        <f>IF('Used data'!I380="No","",IF('Used data'!S380="Yes",0.85,1))</f>
        <v/>
      </c>
      <c r="W380" s="6" t="str">
        <f>IF('Used data'!I380="No","",IF('Used data'!T380&gt;5,1.4,1+0.08*'Used data'!T380))</f>
        <v/>
      </c>
      <c r="X380" s="6" t="str">
        <f>IF('Used data'!I380="No","",IF('Used data'!U380=80,1,POWER((80-0.0058*('Used data'!U380-80)^2+0.2781*('Used data'!U380-80)-0.2343)/80,1.6)))</f>
        <v/>
      </c>
      <c r="Y380" s="6" t="str">
        <f>IF('Used data'!I380="No","",IF('Used data'!U380=80,1,POWER((80-0.0058*('Used data'!U380-80)^2+0.2781*('Used data'!U380-80)-0.2343)/80,1.5)))</f>
        <v/>
      </c>
      <c r="Z380" s="6" t="str">
        <f>IF('Used data'!I380="No","",IF('Used data'!U380=80,1,POWER((80-0.0058*('Used data'!U380-80)^2+0.2781*('Used data'!U380-80)-0.2343)/80,4.6)))</f>
        <v/>
      </c>
      <c r="AA380" s="6" t="str">
        <f>IF('Used data'!I380="No","",IF('Used data'!U380=80,1,POWER((80-0.0058*('Used data'!U380-80)^2+0.2781*('Used data'!U380-80)-0.2343)/80,3.5)))</f>
        <v/>
      </c>
      <c r="AB380" s="6" t="str">
        <f>IF('Used data'!I380="No","",IF('Used data'!U380=80,1,POWER((80-0.0058*('Used data'!U380-80)^2+0.2781*('Used data'!U380-80)-0.2343)/80,1.4)))</f>
        <v/>
      </c>
      <c r="AC380" s="6"/>
      <c r="AD380" s="7" t="str">
        <f>IF('Used data'!I380="No","",EXP(-10.0958)*POWER(H380,0.8138))</f>
        <v/>
      </c>
      <c r="AE380" s="7" t="str">
        <f>IF('Used data'!I380="No","",EXP(-9.9896)*POWER(H380,0.8381))</f>
        <v/>
      </c>
      <c r="AF380" s="7" t="str">
        <f>IF('Used data'!I380="No","",EXP(-12.5826)*POWER(H380,1.148))</f>
        <v/>
      </c>
      <c r="AG380" s="7" t="str">
        <f>IF('Used data'!I380="No","",EXP(-11.3408)*POWER(H380,0.7373))</f>
        <v/>
      </c>
      <c r="AH380" s="7" t="str">
        <f>IF('Used data'!I380="No","",EXP(-10.8985)*POWER(H380,0.841))</f>
        <v/>
      </c>
      <c r="AI380" s="7" t="str">
        <f>IF('Used data'!I380="No","",EXP(-12.4273)*POWER(H380,1.0197))</f>
        <v/>
      </c>
      <c r="AJ380" s="9" t="str">
        <f>IF('Used data'!I380="No","",SUM(AD380:AE380)*740934+AG380*29492829+AH380*4654307+AI380*608667)</f>
        <v/>
      </c>
    </row>
    <row r="381" spans="1:36" x14ac:dyDescent="0.3">
      <c r="A381" s="4" t="str">
        <f>IF('Input data'!A387="","",'Input data'!A387)</f>
        <v/>
      </c>
      <c r="B381" s="4" t="str">
        <f>IF('Input data'!B387="","",'Input data'!B387)</f>
        <v/>
      </c>
      <c r="C381" s="4" t="str">
        <f>IF('Input data'!C387="","",'Input data'!C387)</f>
        <v/>
      </c>
      <c r="D381" s="4" t="str">
        <f>IF('Input data'!D387="","",'Input data'!D387)</f>
        <v/>
      </c>
      <c r="E381" s="4" t="str">
        <f>IF('Input data'!E387="","",'Input data'!E387)</f>
        <v/>
      </c>
      <c r="F381" s="4" t="str">
        <f>IF('Input data'!F387="","",'Input data'!F387)</f>
        <v/>
      </c>
      <c r="G381" s="20" t="str">
        <f>IF('Input data'!G387=0,"",'Input data'!G387)</f>
        <v/>
      </c>
      <c r="H381" s="9" t="str">
        <f>IF('Input data'!H387="","",'Input data'!H387)</f>
        <v/>
      </c>
      <c r="I381" s="6" t="str">
        <f>IF('Used data'!I381="No","",IF('Used data'!L381&lt;10,1.1-'Used data'!L381*0.01,IF('Used data'!L381&lt;120,POWER(1.003,'Used data'!L381)/POWER(1.003,10),1.4)))</f>
        <v/>
      </c>
      <c r="J381" s="6" t="str">
        <f>IF('Used data'!I381="No","",IF('Used data'!M381&gt;9,1.41,IF('Used data'!M381&lt;2,0.96+'Used data'!M381*0.02,POWER(1.05,'Used data'!M381)/POWER(1.05,2))))</f>
        <v/>
      </c>
      <c r="K381" s="6" t="str">
        <f>IF('Used data'!I381="No","",IF('Used data'!M381&gt;9,1.15,IF('Used data'!M381&lt;2,0.98+'Used data'!M381*0.01,POWER(1.02,'Used data'!M381)/POWER(1.02,2))))</f>
        <v/>
      </c>
      <c r="L381" s="6" t="str">
        <f>IF('Used data'!I381="No","",IF('Used data'!N381="Partly",0.9,IF('Used data'!N381="Yes",0.75,1)))</f>
        <v/>
      </c>
      <c r="M381" s="6" t="str">
        <f>IF('Used data'!I381="No","",IF('Used data'!N381="Partly",0.97,IF('Used data'!N381="Yes",0.95,1)))</f>
        <v/>
      </c>
      <c r="N381" s="6" t="str">
        <f>IF('Used data'!I381="No","",IF('Used data'!O381&gt;4.25,1.06,IF('Used data'!O381&lt;3.75,1.84-'Used data'!O381*0.24,0.04+'Used data'!O381*0.24)))</f>
        <v/>
      </c>
      <c r="O381" s="6" t="str">
        <f>IF('Used data'!I381="No","",IF('Used data'!P381&gt;1.99,0.81,IF('Used data'!P381&lt;0.2,1.12,1.05-'Used data'!P381*0.1)))</f>
        <v/>
      </c>
      <c r="P381" s="6" t="str">
        <f>IF('Used data'!I381="No","",IF('Used data'!Q381&gt;3,0.96,IF('Used data'!Q381&lt;2,1.12-0.06*'Used data'!Q381,1.08-0.04*'Used data'!Q381)))</f>
        <v/>
      </c>
      <c r="Q381" s="6" t="str">
        <f>IF('Used data'!I381="No","",IF('Used data'!R381="Yes",0.91,1))</f>
        <v/>
      </c>
      <c r="R381" s="6" t="str">
        <f>IF('Used data'!I381="No","",IF('Used data'!R381="Yes",0.96,1))</f>
        <v/>
      </c>
      <c r="S381" s="6" t="str">
        <f>IF('Used data'!I381="No","",IF('Used data'!R381="Yes",0.82,1))</f>
        <v/>
      </c>
      <c r="T381" s="6" t="str">
        <f>IF('Used data'!I381="No","",IF('Used data'!R381="Yes",0.9,1))</f>
        <v/>
      </c>
      <c r="U381" s="6" t="str">
        <f>IF('Used data'!I381="No","",IF('Used data'!R381="Yes",0.93,1))</f>
        <v/>
      </c>
      <c r="V381" s="6" t="str">
        <f>IF('Used data'!I381="No","",IF('Used data'!S381="Yes",0.85,1))</f>
        <v/>
      </c>
      <c r="W381" s="6" t="str">
        <f>IF('Used data'!I381="No","",IF('Used data'!T381&gt;5,1.4,1+0.08*'Used data'!T381))</f>
        <v/>
      </c>
      <c r="X381" s="6" t="str">
        <f>IF('Used data'!I381="No","",IF('Used data'!U381=80,1,POWER((80-0.0058*('Used data'!U381-80)^2+0.2781*('Used data'!U381-80)-0.2343)/80,1.6)))</f>
        <v/>
      </c>
      <c r="Y381" s="6" t="str">
        <f>IF('Used data'!I381="No","",IF('Used data'!U381=80,1,POWER((80-0.0058*('Used data'!U381-80)^2+0.2781*('Used data'!U381-80)-0.2343)/80,1.5)))</f>
        <v/>
      </c>
      <c r="Z381" s="6" t="str">
        <f>IF('Used data'!I381="No","",IF('Used data'!U381=80,1,POWER((80-0.0058*('Used data'!U381-80)^2+0.2781*('Used data'!U381-80)-0.2343)/80,4.6)))</f>
        <v/>
      </c>
      <c r="AA381" s="6" t="str">
        <f>IF('Used data'!I381="No","",IF('Used data'!U381=80,1,POWER((80-0.0058*('Used data'!U381-80)^2+0.2781*('Used data'!U381-80)-0.2343)/80,3.5)))</f>
        <v/>
      </c>
      <c r="AB381" s="6" t="str">
        <f>IF('Used data'!I381="No","",IF('Used data'!U381=80,1,POWER((80-0.0058*('Used data'!U381-80)^2+0.2781*('Used data'!U381-80)-0.2343)/80,1.4)))</f>
        <v/>
      </c>
      <c r="AC381" s="6"/>
      <c r="AD381" s="7" t="str">
        <f>IF('Used data'!I381="No","",EXP(-10.0958)*POWER(H381,0.8138))</f>
        <v/>
      </c>
      <c r="AE381" s="7" t="str">
        <f>IF('Used data'!I381="No","",EXP(-9.9896)*POWER(H381,0.8381))</f>
        <v/>
      </c>
      <c r="AF381" s="7" t="str">
        <f>IF('Used data'!I381="No","",EXP(-12.5826)*POWER(H381,1.148))</f>
        <v/>
      </c>
      <c r="AG381" s="7" t="str">
        <f>IF('Used data'!I381="No","",EXP(-11.3408)*POWER(H381,0.7373))</f>
        <v/>
      </c>
      <c r="AH381" s="7" t="str">
        <f>IF('Used data'!I381="No","",EXP(-10.8985)*POWER(H381,0.841))</f>
        <v/>
      </c>
      <c r="AI381" s="7" t="str">
        <f>IF('Used data'!I381="No","",EXP(-12.4273)*POWER(H381,1.0197))</f>
        <v/>
      </c>
      <c r="AJ381" s="9" t="str">
        <f>IF('Used data'!I381="No","",SUM(AD381:AE381)*740934+AG381*29492829+AH381*4654307+AI381*608667)</f>
        <v/>
      </c>
    </row>
    <row r="382" spans="1:36" x14ac:dyDescent="0.3">
      <c r="A382" s="4" t="str">
        <f>IF('Input data'!A388="","",'Input data'!A388)</f>
        <v/>
      </c>
      <c r="B382" s="4" t="str">
        <f>IF('Input data'!B388="","",'Input data'!B388)</f>
        <v/>
      </c>
      <c r="C382" s="4" t="str">
        <f>IF('Input data'!C388="","",'Input data'!C388)</f>
        <v/>
      </c>
      <c r="D382" s="4" t="str">
        <f>IF('Input data'!D388="","",'Input data'!D388)</f>
        <v/>
      </c>
      <c r="E382" s="4" t="str">
        <f>IF('Input data'!E388="","",'Input data'!E388)</f>
        <v/>
      </c>
      <c r="F382" s="4" t="str">
        <f>IF('Input data'!F388="","",'Input data'!F388)</f>
        <v/>
      </c>
      <c r="G382" s="20" t="str">
        <f>IF('Input data'!G388=0,"",'Input data'!G388)</f>
        <v/>
      </c>
      <c r="H382" s="9" t="str">
        <f>IF('Input data'!H388="","",'Input data'!H388)</f>
        <v/>
      </c>
      <c r="I382" s="6" t="str">
        <f>IF('Used data'!I382="No","",IF('Used data'!L382&lt;10,1.1-'Used data'!L382*0.01,IF('Used data'!L382&lt;120,POWER(1.003,'Used data'!L382)/POWER(1.003,10),1.4)))</f>
        <v/>
      </c>
      <c r="J382" s="6" t="str">
        <f>IF('Used data'!I382="No","",IF('Used data'!M382&gt;9,1.41,IF('Used data'!M382&lt;2,0.96+'Used data'!M382*0.02,POWER(1.05,'Used data'!M382)/POWER(1.05,2))))</f>
        <v/>
      </c>
      <c r="K382" s="6" t="str">
        <f>IF('Used data'!I382="No","",IF('Used data'!M382&gt;9,1.15,IF('Used data'!M382&lt;2,0.98+'Used data'!M382*0.01,POWER(1.02,'Used data'!M382)/POWER(1.02,2))))</f>
        <v/>
      </c>
      <c r="L382" s="6" t="str">
        <f>IF('Used data'!I382="No","",IF('Used data'!N382="Partly",0.9,IF('Used data'!N382="Yes",0.75,1)))</f>
        <v/>
      </c>
      <c r="M382" s="6" t="str">
        <f>IF('Used data'!I382="No","",IF('Used data'!N382="Partly",0.97,IF('Used data'!N382="Yes",0.95,1)))</f>
        <v/>
      </c>
      <c r="N382" s="6" t="str">
        <f>IF('Used data'!I382="No","",IF('Used data'!O382&gt;4.25,1.06,IF('Used data'!O382&lt;3.75,1.84-'Used data'!O382*0.24,0.04+'Used data'!O382*0.24)))</f>
        <v/>
      </c>
      <c r="O382" s="6" t="str">
        <f>IF('Used data'!I382="No","",IF('Used data'!P382&gt;1.99,0.81,IF('Used data'!P382&lt;0.2,1.12,1.05-'Used data'!P382*0.1)))</f>
        <v/>
      </c>
      <c r="P382" s="6" t="str">
        <f>IF('Used data'!I382="No","",IF('Used data'!Q382&gt;3,0.96,IF('Used data'!Q382&lt;2,1.12-0.06*'Used data'!Q382,1.08-0.04*'Used data'!Q382)))</f>
        <v/>
      </c>
      <c r="Q382" s="6" t="str">
        <f>IF('Used data'!I382="No","",IF('Used data'!R382="Yes",0.91,1))</f>
        <v/>
      </c>
      <c r="R382" s="6" t="str">
        <f>IF('Used data'!I382="No","",IF('Used data'!R382="Yes",0.96,1))</f>
        <v/>
      </c>
      <c r="S382" s="6" t="str">
        <f>IF('Used data'!I382="No","",IF('Used data'!R382="Yes",0.82,1))</f>
        <v/>
      </c>
      <c r="T382" s="6" t="str">
        <f>IF('Used data'!I382="No","",IF('Used data'!R382="Yes",0.9,1))</f>
        <v/>
      </c>
      <c r="U382" s="6" t="str">
        <f>IF('Used data'!I382="No","",IF('Used data'!R382="Yes",0.93,1))</f>
        <v/>
      </c>
      <c r="V382" s="6" t="str">
        <f>IF('Used data'!I382="No","",IF('Used data'!S382="Yes",0.85,1))</f>
        <v/>
      </c>
      <c r="W382" s="6" t="str">
        <f>IF('Used data'!I382="No","",IF('Used data'!T382&gt;5,1.4,1+0.08*'Used data'!T382))</f>
        <v/>
      </c>
      <c r="X382" s="6" t="str">
        <f>IF('Used data'!I382="No","",IF('Used data'!U382=80,1,POWER((80-0.0058*('Used data'!U382-80)^2+0.2781*('Used data'!U382-80)-0.2343)/80,1.6)))</f>
        <v/>
      </c>
      <c r="Y382" s="6" t="str">
        <f>IF('Used data'!I382="No","",IF('Used data'!U382=80,1,POWER((80-0.0058*('Used data'!U382-80)^2+0.2781*('Used data'!U382-80)-0.2343)/80,1.5)))</f>
        <v/>
      </c>
      <c r="Z382" s="6" t="str">
        <f>IF('Used data'!I382="No","",IF('Used data'!U382=80,1,POWER((80-0.0058*('Used data'!U382-80)^2+0.2781*('Used data'!U382-80)-0.2343)/80,4.6)))</f>
        <v/>
      </c>
      <c r="AA382" s="6" t="str">
        <f>IF('Used data'!I382="No","",IF('Used data'!U382=80,1,POWER((80-0.0058*('Used data'!U382-80)^2+0.2781*('Used data'!U382-80)-0.2343)/80,3.5)))</f>
        <v/>
      </c>
      <c r="AB382" s="6" t="str">
        <f>IF('Used data'!I382="No","",IF('Used data'!U382=80,1,POWER((80-0.0058*('Used data'!U382-80)^2+0.2781*('Used data'!U382-80)-0.2343)/80,1.4)))</f>
        <v/>
      </c>
      <c r="AC382" s="6"/>
      <c r="AD382" s="7" t="str">
        <f>IF('Used data'!I382="No","",EXP(-10.0958)*POWER(H382,0.8138))</f>
        <v/>
      </c>
      <c r="AE382" s="7" t="str">
        <f>IF('Used data'!I382="No","",EXP(-9.9896)*POWER(H382,0.8381))</f>
        <v/>
      </c>
      <c r="AF382" s="7" t="str">
        <f>IF('Used data'!I382="No","",EXP(-12.5826)*POWER(H382,1.148))</f>
        <v/>
      </c>
      <c r="AG382" s="7" t="str">
        <f>IF('Used data'!I382="No","",EXP(-11.3408)*POWER(H382,0.7373))</f>
        <v/>
      </c>
      <c r="AH382" s="7" t="str">
        <f>IF('Used data'!I382="No","",EXP(-10.8985)*POWER(H382,0.841))</f>
        <v/>
      </c>
      <c r="AI382" s="7" t="str">
        <f>IF('Used data'!I382="No","",EXP(-12.4273)*POWER(H382,1.0197))</f>
        <v/>
      </c>
      <c r="AJ382" s="9" t="str">
        <f>IF('Used data'!I382="No","",SUM(AD382:AE382)*740934+AG382*29492829+AH382*4654307+AI382*608667)</f>
        <v/>
      </c>
    </row>
    <row r="383" spans="1:36" x14ac:dyDescent="0.3">
      <c r="A383" s="4" t="str">
        <f>IF('Input data'!A389="","",'Input data'!A389)</f>
        <v/>
      </c>
      <c r="B383" s="4" t="str">
        <f>IF('Input data'!B389="","",'Input data'!B389)</f>
        <v/>
      </c>
      <c r="C383" s="4" t="str">
        <f>IF('Input data'!C389="","",'Input data'!C389)</f>
        <v/>
      </c>
      <c r="D383" s="4" t="str">
        <f>IF('Input data'!D389="","",'Input data'!D389)</f>
        <v/>
      </c>
      <c r="E383" s="4" t="str">
        <f>IF('Input data'!E389="","",'Input data'!E389)</f>
        <v/>
      </c>
      <c r="F383" s="4" t="str">
        <f>IF('Input data'!F389="","",'Input data'!F389)</f>
        <v/>
      </c>
      <c r="G383" s="20" t="str">
        <f>IF('Input data'!G389=0,"",'Input data'!G389)</f>
        <v/>
      </c>
      <c r="H383" s="9" t="str">
        <f>IF('Input data'!H389="","",'Input data'!H389)</f>
        <v/>
      </c>
      <c r="I383" s="6" t="str">
        <f>IF('Used data'!I383="No","",IF('Used data'!L383&lt;10,1.1-'Used data'!L383*0.01,IF('Used data'!L383&lt;120,POWER(1.003,'Used data'!L383)/POWER(1.003,10),1.4)))</f>
        <v/>
      </c>
      <c r="J383" s="6" t="str">
        <f>IF('Used data'!I383="No","",IF('Used data'!M383&gt;9,1.41,IF('Used data'!M383&lt;2,0.96+'Used data'!M383*0.02,POWER(1.05,'Used data'!M383)/POWER(1.05,2))))</f>
        <v/>
      </c>
      <c r="K383" s="6" t="str">
        <f>IF('Used data'!I383="No","",IF('Used data'!M383&gt;9,1.15,IF('Used data'!M383&lt;2,0.98+'Used data'!M383*0.01,POWER(1.02,'Used data'!M383)/POWER(1.02,2))))</f>
        <v/>
      </c>
      <c r="L383" s="6" t="str">
        <f>IF('Used data'!I383="No","",IF('Used data'!N383="Partly",0.9,IF('Used data'!N383="Yes",0.75,1)))</f>
        <v/>
      </c>
      <c r="M383" s="6" t="str">
        <f>IF('Used data'!I383="No","",IF('Used data'!N383="Partly",0.97,IF('Used data'!N383="Yes",0.95,1)))</f>
        <v/>
      </c>
      <c r="N383" s="6" t="str">
        <f>IF('Used data'!I383="No","",IF('Used data'!O383&gt;4.25,1.06,IF('Used data'!O383&lt;3.75,1.84-'Used data'!O383*0.24,0.04+'Used data'!O383*0.24)))</f>
        <v/>
      </c>
      <c r="O383" s="6" t="str">
        <f>IF('Used data'!I383="No","",IF('Used data'!P383&gt;1.99,0.81,IF('Used data'!P383&lt;0.2,1.12,1.05-'Used data'!P383*0.1)))</f>
        <v/>
      </c>
      <c r="P383" s="6" t="str">
        <f>IF('Used data'!I383="No","",IF('Used data'!Q383&gt;3,0.96,IF('Used data'!Q383&lt;2,1.12-0.06*'Used data'!Q383,1.08-0.04*'Used data'!Q383)))</f>
        <v/>
      </c>
      <c r="Q383" s="6" t="str">
        <f>IF('Used data'!I383="No","",IF('Used data'!R383="Yes",0.91,1))</f>
        <v/>
      </c>
      <c r="R383" s="6" t="str">
        <f>IF('Used data'!I383="No","",IF('Used data'!R383="Yes",0.96,1))</f>
        <v/>
      </c>
      <c r="S383" s="6" t="str">
        <f>IF('Used data'!I383="No","",IF('Used data'!R383="Yes",0.82,1))</f>
        <v/>
      </c>
      <c r="T383" s="6" t="str">
        <f>IF('Used data'!I383="No","",IF('Used data'!R383="Yes",0.9,1))</f>
        <v/>
      </c>
      <c r="U383" s="6" t="str">
        <f>IF('Used data'!I383="No","",IF('Used data'!R383="Yes",0.93,1))</f>
        <v/>
      </c>
      <c r="V383" s="6" t="str">
        <f>IF('Used data'!I383="No","",IF('Used data'!S383="Yes",0.85,1))</f>
        <v/>
      </c>
      <c r="W383" s="6" t="str">
        <f>IF('Used data'!I383="No","",IF('Used data'!T383&gt;5,1.4,1+0.08*'Used data'!T383))</f>
        <v/>
      </c>
      <c r="X383" s="6" t="str">
        <f>IF('Used data'!I383="No","",IF('Used data'!U383=80,1,POWER((80-0.0058*('Used data'!U383-80)^2+0.2781*('Used data'!U383-80)-0.2343)/80,1.6)))</f>
        <v/>
      </c>
      <c r="Y383" s="6" t="str">
        <f>IF('Used data'!I383="No","",IF('Used data'!U383=80,1,POWER((80-0.0058*('Used data'!U383-80)^2+0.2781*('Used data'!U383-80)-0.2343)/80,1.5)))</f>
        <v/>
      </c>
      <c r="Z383" s="6" t="str">
        <f>IF('Used data'!I383="No","",IF('Used data'!U383=80,1,POWER((80-0.0058*('Used data'!U383-80)^2+0.2781*('Used data'!U383-80)-0.2343)/80,4.6)))</f>
        <v/>
      </c>
      <c r="AA383" s="6" t="str">
        <f>IF('Used data'!I383="No","",IF('Used data'!U383=80,1,POWER((80-0.0058*('Used data'!U383-80)^2+0.2781*('Used data'!U383-80)-0.2343)/80,3.5)))</f>
        <v/>
      </c>
      <c r="AB383" s="6" t="str">
        <f>IF('Used data'!I383="No","",IF('Used data'!U383=80,1,POWER((80-0.0058*('Used data'!U383-80)^2+0.2781*('Used data'!U383-80)-0.2343)/80,1.4)))</f>
        <v/>
      </c>
      <c r="AC383" s="6"/>
      <c r="AD383" s="7" t="str">
        <f>IF('Used data'!I383="No","",EXP(-10.0958)*POWER(H383,0.8138))</f>
        <v/>
      </c>
      <c r="AE383" s="7" t="str">
        <f>IF('Used data'!I383="No","",EXP(-9.9896)*POWER(H383,0.8381))</f>
        <v/>
      </c>
      <c r="AF383" s="7" t="str">
        <f>IF('Used data'!I383="No","",EXP(-12.5826)*POWER(H383,1.148))</f>
        <v/>
      </c>
      <c r="AG383" s="7" t="str">
        <f>IF('Used data'!I383="No","",EXP(-11.3408)*POWER(H383,0.7373))</f>
        <v/>
      </c>
      <c r="AH383" s="7" t="str">
        <f>IF('Used data'!I383="No","",EXP(-10.8985)*POWER(H383,0.841))</f>
        <v/>
      </c>
      <c r="AI383" s="7" t="str">
        <f>IF('Used data'!I383="No","",EXP(-12.4273)*POWER(H383,1.0197))</f>
        <v/>
      </c>
      <c r="AJ383" s="9" t="str">
        <f>IF('Used data'!I383="No","",SUM(AD383:AE383)*740934+AG383*29492829+AH383*4654307+AI383*608667)</f>
        <v/>
      </c>
    </row>
    <row r="384" spans="1:36" x14ac:dyDescent="0.3">
      <c r="A384" s="4" t="str">
        <f>IF('Input data'!A390="","",'Input data'!A390)</f>
        <v/>
      </c>
      <c r="B384" s="4" t="str">
        <f>IF('Input data'!B390="","",'Input data'!B390)</f>
        <v/>
      </c>
      <c r="C384" s="4" t="str">
        <f>IF('Input data'!C390="","",'Input data'!C390)</f>
        <v/>
      </c>
      <c r="D384" s="4" t="str">
        <f>IF('Input data'!D390="","",'Input data'!D390)</f>
        <v/>
      </c>
      <c r="E384" s="4" t="str">
        <f>IF('Input data'!E390="","",'Input data'!E390)</f>
        <v/>
      </c>
      <c r="F384" s="4" t="str">
        <f>IF('Input data'!F390="","",'Input data'!F390)</f>
        <v/>
      </c>
      <c r="G384" s="20" t="str">
        <f>IF('Input data'!G390=0,"",'Input data'!G390)</f>
        <v/>
      </c>
      <c r="H384" s="9" t="str">
        <f>IF('Input data'!H390="","",'Input data'!H390)</f>
        <v/>
      </c>
      <c r="I384" s="6" t="str">
        <f>IF('Used data'!I384="No","",IF('Used data'!L384&lt;10,1.1-'Used data'!L384*0.01,IF('Used data'!L384&lt;120,POWER(1.003,'Used data'!L384)/POWER(1.003,10),1.4)))</f>
        <v/>
      </c>
      <c r="J384" s="6" t="str">
        <f>IF('Used data'!I384="No","",IF('Used data'!M384&gt;9,1.41,IF('Used data'!M384&lt;2,0.96+'Used data'!M384*0.02,POWER(1.05,'Used data'!M384)/POWER(1.05,2))))</f>
        <v/>
      </c>
      <c r="K384" s="6" t="str">
        <f>IF('Used data'!I384="No","",IF('Used data'!M384&gt;9,1.15,IF('Used data'!M384&lt;2,0.98+'Used data'!M384*0.01,POWER(1.02,'Used data'!M384)/POWER(1.02,2))))</f>
        <v/>
      </c>
      <c r="L384" s="6" t="str">
        <f>IF('Used data'!I384="No","",IF('Used data'!N384="Partly",0.9,IF('Used data'!N384="Yes",0.75,1)))</f>
        <v/>
      </c>
      <c r="M384" s="6" t="str">
        <f>IF('Used data'!I384="No","",IF('Used data'!N384="Partly",0.97,IF('Used data'!N384="Yes",0.95,1)))</f>
        <v/>
      </c>
      <c r="N384" s="6" t="str">
        <f>IF('Used data'!I384="No","",IF('Used data'!O384&gt;4.25,1.06,IF('Used data'!O384&lt;3.75,1.84-'Used data'!O384*0.24,0.04+'Used data'!O384*0.24)))</f>
        <v/>
      </c>
      <c r="O384" s="6" t="str">
        <f>IF('Used data'!I384="No","",IF('Used data'!P384&gt;1.99,0.81,IF('Used data'!P384&lt;0.2,1.12,1.05-'Used data'!P384*0.1)))</f>
        <v/>
      </c>
      <c r="P384" s="6" t="str">
        <f>IF('Used data'!I384="No","",IF('Used data'!Q384&gt;3,0.96,IF('Used data'!Q384&lt;2,1.12-0.06*'Used data'!Q384,1.08-0.04*'Used data'!Q384)))</f>
        <v/>
      </c>
      <c r="Q384" s="6" t="str">
        <f>IF('Used data'!I384="No","",IF('Used data'!R384="Yes",0.91,1))</f>
        <v/>
      </c>
      <c r="R384" s="6" t="str">
        <f>IF('Used data'!I384="No","",IF('Used data'!R384="Yes",0.96,1))</f>
        <v/>
      </c>
      <c r="S384" s="6" t="str">
        <f>IF('Used data'!I384="No","",IF('Used data'!R384="Yes",0.82,1))</f>
        <v/>
      </c>
      <c r="T384" s="6" t="str">
        <f>IF('Used data'!I384="No","",IF('Used data'!R384="Yes",0.9,1))</f>
        <v/>
      </c>
      <c r="U384" s="6" t="str">
        <f>IF('Used data'!I384="No","",IF('Used data'!R384="Yes",0.93,1))</f>
        <v/>
      </c>
      <c r="V384" s="6" t="str">
        <f>IF('Used data'!I384="No","",IF('Used data'!S384="Yes",0.85,1))</f>
        <v/>
      </c>
      <c r="W384" s="6" t="str">
        <f>IF('Used data'!I384="No","",IF('Used data'!T384&gt;5,1.4,1+0.08*'Used data'!T384))</f>
        <v/>
      </c>
      <c r="X384" s="6" t="str">
        <f>IF('Used data'!I384="No","",IF('Used data'!U384=80,1,POWER((80-0.0058*('Used data'!U384-80)^2+0.2781*('Used data'!U384-80)-0.2343)/80,1.6)))</f>
        <v/>
      </c>
      <c r="Y384" s="6" t="str">
        <f>IF('Used data'!I384="No","",IF('Used data'!U384=80,1,POWER((80-0.0058*('Used data'!U384-80)^2+0.2781*('Used data'!U384-80)-0.2343)/80,1.5)))</f>
        <v/>
      </c>
      <c r="Z384" s="6" t="str">
        <f>IF('Used data'!I384="No","",IF('Used data'!U384=80,1,POWER((80-0.0058*('Used data'!U384-80)^2+0.2781*('Used data'!U384-80)-0.2343)/80,4.6)))</f>
        <v/>
      </c>
      <c r="AA384" s="6" t="str">
        <f>IF('Used data'!I384="No","",IF('Used data'!U384=80,1,POWER((80-0.0058*('Used data'!U384-80)^2+0.2781*('Used data'!U384-80)-0.2343)/80,3.5)))</f>
        <v/>
      </c>
      <c r="AB384" s="6" t="str">
        <f>IF('Used data'!I384="No","",IF('Used data'!U384=80,1,POWER((80-0.0058*('Used data'!U384-80)^2+0.2781*('Used data'!U384-80)-0.2343)/80,1.4)))</f>
        <v/>
      </c>
      <c r="AC384" s="6"/>
      <c r="AD384" s="7" t="str">
        <f>IF('Used data'!I384="No","",EXP(-10.0958)*POWER(H384,0.8138))</f>
        <v/>
      </c>
      <c r="AE384" s="7" t="str">
        <f>IF('Used data'!I384="No","",EXP(-9.9896)*POWER(H384,0.8381))</f>
        <v/>
      </c>
      <c r="AF384" s="7" t="str">
        <f>IF('Used data'!I384="No","",EXP(-12.5826)*POWER(H384,1.148))</f>
        <v/>
      </c>
      <c r="AG384" s="7" t="str">
        <f>IF('Used data'!I384="No","",EXP(-11.3408)*POWER(H384,0.7373))</f>
        <v/>
      </c>
      <c r="AH384" s="7" t="str">
        <f>IF('Used data'!I384="No","",EXP(-10.8985)*POWER(H384,0.841))</f>
        <v/>
      </c>
      <c r="AI384" s="7" t="str">
        <f>IF('Used data'!I384="No","",EXP(-12.4273)*POWER(H384,1.0197))</f>
        <v/>
      </c>
      <c r="AJ384" s="9" t="str">
        <f>IF('Used data'!I384="No","",SUM(AD384:AE384)*740934+AG384*29492829+AH384*4654307+AI384*608667)</f>
        <v/>
      </c>
    </row>
    <row r="385" spans="1:36" x14ac:dyDescent="0.3">
      <c r="A385" s="4" t="str">
        <f>IF('Input data'!A391="","",'Input data'!A391)</f>
        <v/>
      </c>
      <c r="B385" s="4" t="str">
        <f>IF('Input data'!B391="","",'Input data'!B391)</f>
        <v/>
      </c>
      <c r="C385" s="4" t="str">
        <f>IF('Input data'!C391="","",'Input data'!C391)</f>
        <v/>
      </c>
      <c r="D385" s="4" t="str">
        <f>IF('Input data'!D391="","",'Input data'!D391)</f>
        <v/>
      </c>
      <c r="E385" s="4" t="str">
        <f>IF('Input data'!E391="","",'Input data'!E391)</f>
        <v/>
      </c>
      <c r="F385" s="4" t="str">
        <f>IF('Input data'!F391="","",'Input data'!F391)</f>
        <v/>
      </c>
      <c r="G385" s="20" t="str">
        <f>IF('Input data'!G391=0,"",'Input data'!G391)</f>
        <v/>
      </c>
      <c r="H385" s="9" t="str">
        <f>IF('Input data'!H391="","",'Input data'!H391)</f>
        <v/>
      </c>
      <c r="I385" s="6" t="str">
        <f>IF('Used data'!I385="No","",IF('Used data'!L385&lt;10,1.1-'Used data'!L385*0.01,IF('Used data'!L385&lt;120,POWER(1.003,'Used data'!L385)/POWER(1.003,10),1.4)))</f>
        <v/>
      </c>
      <c r="J385" s="6" t="str">
        <f>IF('Used data'!I385="No","",IF('Used data'!M385&gt;9,1.41,IF('Used data'!M385&lt;2,0.96+'Used data'!M385*0.02,POWER(1.05,'Used data'!M385)/POWER(1.05,2))))</f>
        <v/>
      </c>
      <c r="K385" s="6" t="str">
        <f>IF('Used data'!I385="No","",IF('Used data'!M385&gt;9,1.15,IF('Used data'!M385&lt;2,0.98+'Used data'!M385*0.01,POWER(1.02,'Used data'!M385)/POWER(1.02,2))))</f>
        <v/>
      </c>
      <c r="L385" s="6" t="str">
        <f>IF('Used data'!I385="No","",IF('Used data'!N385="Partly",0.9,IF('Used data'!N385="Yes",0.75,1)))</f>
        <v/>
      </c>
      <c r="M385" s="6" t="str">
        <f>IF('Used data'!I385="No","",IF('Used data'!N385="Partly",0.97,IF('Used data'!N385="Yes",0.95,1)))</f>
        <v/>
      </c>
      <c r="N385" s="6" t="str">
        <f>IF('Used data'!I385="No","",IF('Used data'!O385&gt;4.25,1.06,IF('Used data'!O385&lt;3.75,1.84-'Used data'!O385*0.24,0.04+'Used data'!O385*0.24)))</f>
        <v/>
      </c>
      <c r="O385" s="6" t="str">
        <f>IF('Used data'!I385="No","",IF('Used data'!P385&gt;1.99,0.81,IF('Used data'!P385&lt;0.2,1.12,1.05-'Used data'!P385*0.1)))</f>
        <v/>
      </c>
      <c r="P385" s="6" t="str">
        <f>IF('Used data'!I385="No","",IF('Used data'!Q385&gt;3,0.96,IF('Used data'!Q385&lt;2,1.12-0.06*'Used data'!Q385,1.08-0.04*'Used data'!Q385)))</f>
        <v/>
      </c>
      <c r="Q385" s="6" t="str">
        <f>IF('Used data'!I385="No","",IF('Used data'!R385="Yes",0.91,1))</f>
        <v/>
      </c>
      <c r="R385" s="6" t="str">
        <f>IF('Used data'!I385="No","",IF('Used data'!R385="Yes",0.96,1))</f>
        <v/>
      </c>
      <c r="S385" s="6" t="str">
        <f>IF('Used data'!I385="No","",IF('Used data'!R385="Yes",0.82,1))</f>
        <v/>
      </c>
      <c r="T385" s="6" t="str">
        <f>IF('Used data'!I385="No","",IF('Used data'!R385="Yes",0.9,1))</f>
        <v/>
      </c>
      <c r="U385" s="6" t="str">
        <f>IF('Used data'!I385="No","",IF('Used data'!R385="Yes",0.93,1))</f>
        <v/>
      </c>
      <c r="V385" s="6" t="str">
        <f>IF('Used data'!I385="No","",IF('Used data'!S385="Yes",0.85,1))</f>
        <v/>
      </c>
      <c r="W385" s="6" t="str">
        <f>IF('Used data'!I385="No","",IF('Used data'!T385&gt;5,1.4,1+0.08*'Used data'!T385))</f>
        <v/>
      </c>
      <c r="X385" s="6" t="str">
        <f>IF('Used data'!I385="No","",IF('Used data'!U385=80,1,POWER((80-0.0058*('Used data'!U385-80)^2+0.2781*('Used data'!U385-80)-0.2343)/80,1.6)))</f>
        <v/>
      </c>
      <c r="Y385" s="6" t="str">
        <f>IF('Used data'!I385="No","",IF('Used data'!U385=80,1,POWER((80-0.0058*('Used data'!U385-80)^2+0.2781*('Used data'!U385-80)-0.2343)/80,1.5)))</f>
        <v/>
      </c>
      <c r="Z385" s="6" t="str">
        <f>IF('Used data'!I385="No","",IF('Used data'!U385=80,1,POWER((80-0.0058*('Used data'!U385-80)^2+0.2781*('Used data'!U385-80)-0.2343)/80,4.6)))</f>
        <v/>
      </c>
      <c r="AA385" s="6" t="str">
        <f>IF('Used data'!I385="No","",IF('Used data'!U385=80,1,POWER((80-0.0058*('Used data'!U385-80)^2+0.2781*('Used data'!U385-80)-0.2343)/80,3.5)))</f>
        <v/>
      </c>
      <c r="AB385" s="6" t="str">
        <f>IF('Used data'!I385="No","",IF('Used data'!U385=80,1,POWER((80-0.0058*('Used data'!U385-80)^2+0.2781*('Used data'!U385-80)-0.2343)/80,1.4)))</f>
        <v/>
      </c>
      <c r="AC385" s="6"/>
      <c r="AD385" s="7" t="str">
        <f>IF('Used data'!I385="No","",EXP(-10.0958)*POWER(H385,0.8138))</f>
        <v/>
      </c>
      <c r="AE385" s="7" t="str">
        <f>IF('Used data'!I385="No","",EXP(-9.9896)*POWER(H385,0.8381))</f>
        <v/>
      </c>
      <c r="AF385" s="7" t="str">
        <f>IF('Used data'!I385="No","",EXP(-12.5826)*POWER(H385,1.148))</f>
        <v/>
      </c>
      <c r="AG385" s="7" t="str">
        <f>IF('Used data'!I385="No","",EXP(-11.3408)*POWER(H385,0.7373))</f>
        <v/>
      </c>
      <c r="AH385" s="7" t="str">
        <f>IF('Used data'!I385="No","",EXP(-10.8985)*POWER(H385,0.841))</f>
        <v/>
      </c>
      <c r="AI385" s="7" t="str">
        <f>IF('Used data'!I385="No","",EXP(-12.4273)*POWER(H385,1.0197))</f>
        <v/>
      </c>
      <c r="AJ385" s="9" t="str">
        <f>IF('Used data'!I385="No","",SUM(AD385:AE385)*740934+AG385*29492829+AH385*4654307+AI385*608667)</f>
        <v/>
      </c>
    </row>
    <row r="386" spans="1:36" x14ac:dyDescent="0.3">
      <c r="A386" s="4" t="str">
        <f>IF('Input data'!A392="","",'Input data'!A392)</f>
        <v/>
      </c>
      <c r="B386" s="4" t="str">
        <f>IF('Input data'!B392="","",'Input data'!B392)</f>
        <v/>
      </c>
      <c r="C386" s="4" t="str">
        <f>IF('Input data'!C392="","",'Input data'!C392)</f>
        <v/>
      </c>
      <c r="D386" s="4" t="str">
        <f>IF('Input data'!D392="","",'Input data'!D392)</f>
        <v/>
      </c>
      <c r="E386" s="4" t="str">
        <f>IF('Input data'!E392="","",'Input data'!E392)</f>
        <v/>
      </c>
      <c r="F386" s="4" t="str">
        <f>IF('Input data'!F392="","",'Input data'!F392)</f>
        <v/>
      </c>
      <c r="G386" s="20" t="str">
        <f>IF('Input data'!G392=0,"",'Input data'!G392)</f>
        <v/>
      </c>
      <c r="H386" s="9" t="str">
        <f>IF('Input data'!H392="","",'Input data'!H392)</f>
        <v/>
      </c>
      <c r="I386" s="6" t="str">
        <f>IF('Used data'!I386="No","",IF('Used data'!L386&lt;10,1.1-'Used data'!L386*0.01,IF('Used data'!L386&lt;120,POWER(1.003,'Used data'!L386)/POWER(1.003,10),1.4)))</f>
        <v/>
      </c>
      <c r="J386" s="6" t="str">
        <f>IF('Used data'!I386="No","",IF('Used data'!M386&gt;9,1.41,IF('Used data'!M386&lt;2,0.96+'Used data'!M386*0.02,POWER(1.05,'Used data'!M386)/POWER(1.05,2))))</f>
        <v/>
      </c>
      <c r="K386" s="6" t="str">
        <f>IF('Used data'!I386="No","",IF('Used data'!M386&gt;9,1.15,IF('Used data'!M386&lt;2,0.98+'Used data'!M386*0.01,POWER(1.02,'Used data'!M386)/POWER(1.02,2))))</f>
        <v/>
      </c>
      <c r="L386" s="6" t="str">
        <f>IF('Used data'!I386="No","",IF('Used data'!N386="Partly",0.9,IF('Used data'!N386="Yes",0.75,1)))</f>
        <v/>
      </c>
      <c r="M386" s="6" t="str">
        <f>IF('Used data'!I386="No","",IF('Used data'!N386="Partly",0.97,IF('Used data'!N386="Yes",0.95,1)))</f>
        <v/>
      </c>
      <c r="N386" s="6" t="str">
        <f>IF('Used data'!I386="No","",IF('Used data'!O386&gt;4.25,1.06,IF('Used data'!O386&lt;3.75,1.84-'Used data'!O386*0.24,0.04+'Used data'!O386*0.24)))</f>
        <v/>
      </c>
      <c r="O386" s="6" t="str">
        <f>IF('Used data'!I386="No","",IF('Used data'!P386&gt;1.99,0.81,IF('Used data'!P386&lt;0.2,1.12,1.05-'Used data'!P386*0.1)))</f>
        <v/>
      </c>
      <c r="P386" s="6" t="str">
        <f>IF('Used data'!I386="No","",IF('Used data'!Q386&gt;3,0.96,IF('Used data'!Q386&lt;2,1.12-0.06*'Used data'!Q386,1.08-0.04*'Used data'!Q386)))</f>
        <v/>
      </c>
      <c r="Q386" s="6" t="str">
        <f>IF('Used data'!I386="No","",IF('Used data'!R386="Yes",0.91,1))</f>
        <v/>
      </c>
      <c r="R386" s="6" t="str">
        <f>IF('Used data'!I386="No","",IF('Used data'!R386="Yes",0.96,1))</f>
        <v/>
      </c>
      <c r="S386" s="6" t="str">
        <f>IF('Used data'!I386="No","",IF('Used data'!R386="Yes",0.82,1))</f>
        <v/>
      </c>
      <c r="T386" s="6" t="str">
        <f>IF('Used data'!I386="No","",IF('Used data'!R386="Yes",0.9,1))</f>
        <v/>
      </c>
      <c r="U386" s="6" t="str">
        <f>IF('Used data'!I386="No","",IF('Used data'!R386="Yes",0.93,1))</f>
        <v/>
      </c>
      <c r="V386" s="6" t="str">
        <f>IF('Used data'!I386="No","",IF('Used data'!S386="Yes",0.85,1))</f>
        <v/>
      </c>
      <c r="W386" s="6" t="str">
        <f>IF('Used data'!I386="No","",IF('Used data'!T386&gt;5,1.4,1+0.08*'Used data'!T386))</f>
        <v/>
      </c>
      <c r="X386" s="6" t="str">
        <f>IF('Used data'!I386="No","",IF('Used data'!U386=80,1,POWER((80-0.0058*('Used data'!U386-80)^2+0.2781*('Used data'!U386-80)-0.2343)/80,1.6)))</f>
        <v/>
      </c>
      <c r="Y386" s="6" t="str">
        <f>IF('Used data'!I386="No","",IF('Used data'!U386=80,1,POWER((80-0.0058*('Used data'!U386-80)^2+0.2781*('Used data'!U386-80)-0.2343)/80,1.5)))</f>
        <v/>
      </c>
      <c r="Z386" s="6" t="str">
        <f>IF('Used data'!I386="No","",IF('Used data'!U386=80,1,POWER((80-0.0058*('Used data'!U386-80)^2+0.2781*('Used data'!U386-80)-0.2343)/80,4.6)))</f>
        <v/>
      </c>
      <c r="AA386" s="6" t="str">
        <f>IF('Used data'!I386="No","",IF('Used data'!U386=80,1,POWER((80-0.0058*('Used data'!U386-80)^2+0.2781*('Used data'!U386-80)-0.2343)/80,3.5)))</f>
        <v/>
      </c>
      <c r="AB386" s="6" t="str">
        <f>IF('Used data'!I386="No","",IF('Used data'!U386=80,1,POWER((80-0.0058*('Used data'!U386-80)^2+0.2781*('Used data'!U386-80)-0.2343)/80,1.4)))</f>
        <v/>
      </c>
      <c r="AC386" s="6"/>
      <c r="AD386" s="7" t="str">
        <f>IF('Used data'!I386="No","",EXP(-10.0958)*POWER(H386,0.8138))</f>
        <v/>
      </c>
      <c r="AE386" s="7" t="str">
        <f>IF('Used data'!I386="No","",EXP(-9.9896)*POWER(H386,0.8381))</f>
        <v/>
      </c>
      <c r="AF386" s="7" t="str">
        <f>IF('Used data'!I386="No","",EXP(-12.5826)*POWER(H386,1.148))</f>
        <v/>
      </c>
      <c r="AG386" s="7" t="str">
        <f>IF('Used data'!I386="No","",EXP(-11.3408)*POWER(H386,0.7373))</f>
        <v/>
      </c>
      <c r="AH386" s="7" t="str">
        <f>IF('Used data'!I386="No","",EXP(-10.8985)*POWER(H386,0.841))</f>
        <v/>
      </c>
      <c r="AI386" s="7" t="str">
        <f>IF('Used data'!I386="No","",EXP(-12.4273)*POWER(H386,1.0197))</f>
        <v/>
      </c>
      <c r="AJ386" s="9" t="str">
        <f>IF('Used data'!I386="No","",SUM(AD386:AE386)*740934+AG386*29492829+AH386*4654307+AI386*608667)</f>
        <v/>
      </c>
    </row>
    <row r="387" spans="1:36" x14ac:dyDescent="0.3">
      <c r="A387" s="4" t="str">
        <f>IF('Input data'!A393="","",'Input data'!A393)</f>
        <v/>
      </c>
      <c r="B387" s="4" t="str">
        <f>IF('Input data'!B393="","",'Input data'!B393)</f>
        <v/>
      </c>
      <c r="C387" s="4" t="str">
        <f>IF('Input data'!C393="","",'Input data'!C393)</f>
        <v/>
      </c>
      <c r="D387" s="4" t="str">
        <f>IF('Input data'!D393="","",'Input data'!D393)</f>
        <v/>
      </c>
      <c r="E387" s="4" t="str">
        <f>IF('Input data'!E393="","",'Input data'!E393)</f>
        <v/>
      </c>
      <c r="F387" s="4" t="str">
        <f>IF('Input data'!F393="","",'Input data'!F393)</f>
        <v/>
      </c>
      <c r="G387" s="20" t="str">
        <f>IF('Input data'!G393=0,"",'Input data'!G393)</f>
        <v/>
      </c>
      <c r="H387" s="9" t="str">
        <f>IF('Input data'!H393="","",'Input data'!H393)</f>
        <v/>
      </c>
      <c r="I387" s="6" t="str">
        <f>IF('Used data'!I387="No","",IF('Used data'!L387&lt;10,1.1-'Used data'!L387*0.01,IF('Used data'!L387&lt;120,POWER(1.003,'Used data'!L387)/POWER(1.003,10),1.4)))</f>
        <v/>
      </c>
      <c r="J387" s="6" t="str">
        <f>IF('Used data'!I387="No","",IF('Used data'!M387&gt;9,1.41,IF('Used data'!M387&lt;2,0.96+'Used data'!M387*0.02,POWER(1.05,'Used data'!M387)/POWER(1.05,2))))</f>
        <v/>
      </c>
      <c r="K387" s="6" t="str">
        <f>IF('Used data'!I387="No","",IF('Used data'!M387&gt;9,1.15,IF('Used data'!M387&lt;2,0.98+'Used data'!M387*0.01,POWER(1.02,'Used data'!M387)/POWER(1.02,2))))</f>
        <v/>
      </c>
      <c r="L387" s="6" t="str">
        <f>IF('Used data'!I387="No","",IF('Used data'!N387="Partly",0.9,IF('Used data'!N387="Yes",0.75,1)))</f>
        <v/>
      </c>
      <c r="M387" s="6" t="str">
        <f>IF('Used data'!I387="No","",IF('Used data'!N387="Partly",0.97,IF('Used data'!N387="Yes",0.95,1)))</f>
        <v/>
      </c>
      <c r="N387" s="6" t="str">
        <f>IF('Used data'!I387="No","",IF('Used data'!O387&gt;4.25,1.06,IF('Used data'!O387&lt;3.75,1.84-'Used data'!O387*0.24,0.04+'Used data'!O387*0.24)))</f>
        <v/>
      </c>
      <c r="O387" s="6" t="str">
        <f>IF('Used data'!I387="No","",IF('Used data'!P387&gt;1.99,0.81,IF('Used data'!P387&lt;0.2,1.12,1.05-'Used data'!P387*0.1)))</f>
        <v/>
      </c>
      <c r="P387" s="6" t="str">
        <f>IF('Used data'!I387="No","",IF('Used data'!Q387&gt;3,0.96,IF('Used data'!Q387&lt;2,1.12-0.06*'Used data'!Q387,1.08-0.04*'Used data'!Q387)))</f>
        <v/>
      </c>
      <c r="Q387" s="6" t="str">
        <f>IF('Used data'!I387="No","",IF('Used data'!R387="Yes",0.91,1))</f>
        <v/>
      </c>
      <c r="R387" s="6" t="str">
        <f>IF('Used data'!I387="No","",IF('Used data'!R387="Yes",0.96,1))</f>
        <v/>
      </c>
      <c r="S387" s="6" t="str">
        <f>IF('Used data'!I387="No","",IF('Used data'!R387="Yes",0.82,1))</f>
        <v/>
      </c>
      <c r="T387" s="6" t="str">
        <f>IF('Used data'!I387="No","",IF('Used data'!R387="Yes",0.9,1))</f>
        <v/>
      </c>
      <c r="U387" s="6" t="str">
        <f>IF('Used data'!I387="No","",IF('Used data'!R387="Yes",0.93,1))</f>
        <v/>
      </c>
      <c r="V387" s="6" t="str">
        <f>IF('Used data'!I387="No","",IF('Used data'!S387="Yes",0.85,1))</f>
        <v/>
      </c>
      <c r="W387" s="6" t="str">
        <f>IF('Used data'!I387="No","",IF('Used data'!T387&gt;5,1.4,1+0.08*'Used data'!T387))</f>
        <v/>
      </c>
      <c r="X387" s="6" t="str">
        <f>IF('Used data'!I387="No","",IF('Used data'!U387=80,1,POWER((80-0.0058*('Used data'!U387-80)^2+0.2781*('Used data'!U387-80)-0.2343)/80,1.6)))</f>
        <v/>
      </c>
      <c r="Y387" s="6" t="str">
        <f>IF('Used data'!I387="No","",IF('Used data'!U387=80,1,POWER((80-0.0058*('Used data'!U387-80)^2+0.2781*('Used data'!U387-80)-0.2343)/80,1.5)))</f>
        <v/>
      </c>
      <c r="Z387" s="6" t="str">
        <f>IF('Used data'!I387="No","",IF('Used data'!U387=80,1,POWER((80-0.0058*('Used data'!U387-80)^2+0.2781*('Used data'!U387-80)-0.2343)/80,4.6)))</f>
        <v/>
      </c>
      <c r="AA387" s="6" t="str">
        <f>IF('Used data'!I387="No","",IF('Used data'!U387=80,1,POWER((80-0.0058*('Used data'!U387-80)^2+0.2781*('Used data'!U387-80)-0.2343)/80,3.5)))</f>
        <v/>
      </c>
      <c r="AB387" s="6" t="str">
        <f>IF('Used data'!I387="No","",IF('Used data'!U387=80,1,POWER((80-0.0058*('Used data'!U387-80)^2+0.2781*('Used data'!U387-80)-0.2343)/80,1.4)))</f>
        <v/>
      </c>
      <c r="AC387" s="6"/>
      <c r="AD387" s="7" t="str">
        <f>IF('Used data'!I387="No","",EXP(-10.0958)*POWER(H387,0.8138))</f>
        <v/>
      </c>
      <c r="AE387" s="7" t="str">
        <f>IF('Used data'!I387="No","",EXP(-9.9896)*POWER(H387,0.8381))</f>
        <v/>
      </c>
      <c r="AF387" s="7" t="str">
        <f>IF('Used data'!I387="No","",EXP(-12.5826)*POWER(H387,1.148))</f>
        <v/>
      </c>
      <c r="AG387" s="7" t="str">
        <f>IF('Used data'!I387="No","",EXP(-11.3408)*POWER(H387,0.7373))</f>
        <v/>
      </c>
      <c r="AH387" s="7" t="str">
        <f>IF('Used data'!I387="No","",EXP(-10.8985)*POWER(H387,0.841))</f>
        <v/>
      </c>
      <c r="AI387" s="7" t="str">
        <f>IF('Used data'!I387="No","",EXP(-12.4273)*POWER(H387,1.0197))</f>
        <v/>
      </c>
      <c r="AJ387" s="9" t="str">
        <f>IF('Used data'!I387="No","",SUM(AD387:AE387)*740934+AG387*29492829+AH387*4654307+AI387*608667)</f>
        <v/>
      </c>
    </row>
    <row r="388" spans="1:36" x14ac:dyDescent="0.3">
      <c r="A388" s="4" t="str">
        <f>IF('Input data'!A394="","",'Input data'!A394)</f>
        <v/>
      </c>
      <c r="B388" s="4" t="str">
        <f>IF('Input data'!B394="","",'Input data'!B394)</f>
        <v/>
      </c>
      <c r="C388" s="4" t="str">
        <f>IF('Input data'!C394="","",'Input data'!C394)</f>
        <v/>
      </c>
      <c r="D388" s="4" t="str">
        <f>IF('Input data'!D394="","",'Input data'!D394)</f>
        <v/>
      </c>
      <c r="E388" s="4" t="str">
        <f>IF('Input data'!E394="","",'Input data'!E394)</f>
        <v/>
      </c>
      <c r="F388" s="4" t="str">
        <f>IF('Input data'!F394="","",'Input data'!F394)</f>
        <v/>
      </c>
      <c r="G388" s="20" t="str">
        <f>IF('Input data'!G394=0,"",'Input data'!G394)</f>
        <v/>
      </c>
      <c r="H388" s="9" t="str">
        <f>IF('Input data'!H394="","",'Input data'!H394)</f>
        <v/>
      </c>
      <c r="I388" s="6" t="str">
        <f>IF('Used data'!I388="No","",IF('Used data'!L388&lt;10,1.1-'Used data'!L388*0.01,IF('Used data'!L388&lt;120,POWER(1.003,'Used data'!L388)/POWER(1.003,10),1.4)))</f>
        <v/>
      </c>
      <c r="J388" s="6" t="str">
        <f>IF('Used data'!I388="No","",IF('Used data'!M388&gt;9,1.41,IF('Used data'!M388&lt;2,0.96+'Used data'!M388*0.02,POWER(1.05,'Used data'!M388)/POWER(1.05,2))))</f>
        <v/>
      </c>
      <c r="K388" s="6" t="str">
        <f>IF('Used data'!I388="No","",IF('Used data'!M388&gt;9,1.15,IF('Used data'!M388&lt;2,0.98+'Used data'!M388*0.01,POWER(1.02,'Used data'!M388)/POWER(1.02,2))))</f>
        <v/>
      </c>
      <c r="L388" s="6" t="str">
        <f>IF('Used data'!I388="No","",IF('Used data'!N388="Partly",0.9,IF('Used data'!N388="Yes",0.75,1)))</f>
        <v/>
      </c>
      <c r="M388" s="6" t="str">
        <f>IF('Used data'!I388="No","",IF('Used data'!N388="Partly",0.97,IF('Used data'!N388="Yes",0.95,1)))</f>
        <v/>
      </c>
      <c r="N388" s="6" t="str">
        <f>IF('Used data'!I388="No","",IF('Used data'!O388&gt;4.25,1.06,IF('Used data'!O388&lt;3.75,1.84-'Used data'!O388*0.24,0.04+'Used data'!O388*0.24)))</f>
        <v/>
      </c>
      <c r="O388" s="6" t="str">
        <f>IF('Used data'!I388="No","",IF('Used data'!P388&gt;1.99,0.81,IF('Used data'!P388&lt;0.2,1.12,1.05-'Used data'!P388*0.1)))</f>
        <v/>
      </c>
      <c r="P388" s="6" t="str">
        <f>IF('Used data'!I388="No","",IF('Used data'!Q388&gt;3,0.96,IF('Used data'!Q388&lt;2,1.12-0.06*'Used data'!Q388,1.08-0.04*'Used data'!Q388)))</f>
        <v/>
      </c>
      <c r="Q388" s="6" t="str">
        <f>IF('Used data'!I388="No","",IF('Used data'!R388="Yes",0.91,1))</f>
        <v/>
      </c>
      <c r="R388" s="6" t="str">
        <f>IF('Used data'!I388="No","",IF('Used data'!R388="Yes",0.96,1))</f>
        <v/>
      </c>
      <c r="S388" s="6" t="str">
        <f>IF('Used data'!I388="No","",IF('Used data'!R388="Yes",0.82,1))</f>
        <v/>
      </c>
      <c r="T388" s="6" t="str">
        <f>IF('Used data'!I388="No","",IF('Used data'!R388="Yes",0.9,1))</f>
        <v/>
      </c>
      <c r="U388" s="6" t="str">
        <f>IF('Used data'!I388="No","",IF('Used data'!R388="Yes",0.93,1))</f>
        <v/>
      </c>
      <c r="V388" s="6" t="str">
        <f>IF('Used data'!I388="No","",IF('Used data'!S388="Yes",0.85,1))</f>
        <v/>
      </c>
      <c r="W388" s="6" t="str">
        <f>IF('Used data'!I388="No","",IF('Used data'!T388&gt;5,1.4,1+0.08*'Used data'!T388))</f>
        <v/>
      </c>
      <c r="X388" s="6" t="str">
        <f>IF('Used data'!I388="No","",IF('Used data'!U388=80,1,POWER((80-0.0058*('Used data'!U388-80)^2+0.2781*('Used data'!U388-80)-0.2343)/80,1.6)))</f>
        <v/>
      </c>
      <c r="Y388" s="6" t="str">
        <f>IF('Used data'!I388="No","",IF('Used data'!U388=80,1,POWER((80-0.0058*('Used data'!U388-80)^2+0.2781*('Used data'!U388-80)-0.2343)/80,1.5)))</f>
        <v/>
      </c>
      <c r="Z388" s="6" t="str">
        <f>IF('Used data'!I388="No","",IF('Used data'!U388=80,1,POWER((80-0.0058*('Used data'!U388-80)^2+0.2781*('Used data'!U388-80)-0.2343)/80,4.6)))</f>
        <v/>
      </c>
      <c r="AA388" s="6" t="str">
        <f>IF('Used data'!I388="No","",IF('Used data'!U388=80,1,POWER((80-0.0058*('Used data'!U388-80)^2+0.2781*('Used data'!U388-80)-0.2343)/80,3.5)))</f>
        <v/>
      </c>
      <c r="AB388" s="6" t="str">
        <f>IF('Used data'!I388="No","",IF('Used data'!U388=80,1,POWER((80-0.0058*('Used data'!U388-80)^2+0.2781*('Used data'!U388-80)-0.2343)/80,1.4)))</f>
        <v/>
      </c>
      <c r="AC388" s="6"/>
      <c r="AD388" s="7" t="str">
        <f>IF('Used data'!I388="No","",EXP(-10.0958)*POWER(H388,0.8138))</f>
        <v/>
      </c>
      <c r="AE388" s="7" t="str">
        <f>IF('Used data'!I388="No","",EXP(-9.9896)*POWER(H388,0.8381))</f>
        <v/>
      </c>
      <c r="AF388" s="7" t="str">
        <f>IF('Used data'!I388="No","",EXP(-12.5826)*POWER(H388,1.148))</f>
        <v/>
      </c>
      <c r="AG388" s="7" t="str">
        <f>IF('Used data'!I388="No","",EXP(-11.3408)*POWER(H388,0.7373))</f>
        <v/>
      </c>
      <c r="AH388" s="7" t="str">
        <f>IF('Used data'!I388="No","",EXP(-10.8985)*POWER(H388,0.841))</f>
        <v/>
      </c>
      <c r="AI388" s="7" t="str">
        <f>IF('Used data'!I388="No","",EXP(-12.4273)*POWER(H388,1.0197))</f>
        <v/>
      </c>
      <c r="AJ388" s="9" t="str">
        <f>IF('Used data'!I388="No","",SUM(AD388:AE388)*740934+AG388*29492829+AH388*4654307+AI388*608667)</f>
        <v/>
      </c>
    </row>
    <row r="389" spans="1:36" x14ac:dyDescent="0.3">
      <c r="A389" s="4" t="str">
        <f>IF('Input data'!A395="","",'Input data'!A395)</f>
        <v/>
      </c>
      <c r="B389" s="4" t="str">
        <f>IF('Input data'!B395="","",'Input data'!B395)</f>
        <v/>
      </c>
      <c r="C389" s="4" t="str">
        <f>IF('Input data'!C395="","",'Input data'!C395)</f>
        <v/>
      </c>
      <c r="D389" s="4" t="str">
        <f>IF('Input data'!D395="","",'Input data'!D395)</f>
        <v/>
      </c>
      <c r="E389" s="4" t="str">
        <f>IF('Input data'!E395="","",'Input data'!E395)</f>
        <v/>
      </c>
      <c r="F389" s="4" t="str">
        <f>IF('Input data'!F395="","",'Input data'!F395)</f>
        <v/>
      </c>
      <c r="G389" s="20" t="str">
        <f>IF('Input data'!G395=0,"",'Input data'!G395)</f>
        <v/>
      </c>
      <c r="H389" s="9" t="str">
        <f>IF('Input data'!H395="","",'Input data'!H395)</f>
        <v/>
      </c>
      <c r="I389" s="6" t="str">
        <f>IF('Used data'!I389="No","",IF('Used data'!L389&lt;10,1.1-'Used data'!L389*0.01,IF('Used data'!L389&lt;120,POWER(1.003,'Used data'!L389)/POWER(1.003,10),1.4)))</f>
        <v/>
      </c>
      <c r="J389" s="6" t="str">
        <f>IF('Used data'!I389="No","",IF('Used data'!M389&gt;9,1.41,IF('Used data'!M389&lt;2,0.96+'Used data'!M389*0.02,POWER(1.05,'Used data'!M389)/POWER(1.05,2))))</f>
        <v/>
      </c>
      <c r="K389" s="6" t="str">
        <f>IF('Used data'!I389="No","",IF('Used data'!M389&gt;9,1.15,IF('Used data'!M389&lt;2,0.98+'Used data'!M389*0.01,POWER(1.02,'Used data'!M389)/POWER(1.02,2))))</f>
        <v/>
      </c>
      <c r="L389" s="6" t="str">
        <f>IF('Used data'!I389="No","",IF('Used data'!N389="Partly",0.9,IF('Used data'!N389="Yes",0.75,1)))</f>
        <v/>
      </c>
      <c r="M389" s="6" t="str">
        <f>IF('Used data'!I389="No","",IF('Used data'!N389="Partly",0.97,IF('Used data'!N389="Yes",0.95,1)))</f>
        <v/>
      </c>
      <c r="N389" s="6" t="str">
        <f>IF('Used data'!I389="No","",IF('Used data'!O389&gt;4.25,1.06,IF('Used data'!O389&lt;3.75,1.84-'Used data'!O389*0.24,0.04+'Used data'!O389*0.24)))</f>
        <v/>
      </c>
      <c r="O389" s="6" t="str">
        <f>IF('Used data'!I389="No","",IF('Used data'!P389&gt;1.99,0.81,IF('Used data'!P389&lt;0.2,1.12,1.05-'Used data'!P389*0.1)))</f>
        <v/>
      </c>
      <c r="P389" s="6" t="str">
        <f>IF('Used data'!I389="No","",IF('Used data'!Q389&gt;3,0.96,IF('Used data'!Q389&lt;2,1.12-0.06*'Used data'!Q389,1.08-0.04*'Used data'!Q389)))</f>
        <v/>
      </c>
      <c r="Q389" s="6" t="str">
        <f>IF('Used data'!I389="No","",IF('Used data'!R389="Yes",0.91,1))</f>
        <v/>
      </c>
      <c r="R389" s="6" t="str">
        <f>IF('Used data'!I389="No","",IF('Used data'!R389="Yes",0.96,1))</f>
        <v/>
      </c>
      <c r="S389" s="6" t="str">
        <f>IF('Used data'!I389="No","",IF('Used data'!R389="Yes",0.82,1))</f>
        <v/>
      </c>
      <c r="T389" s="6" t="str">
        <f>IF('Used data'!I389="No","",IF('Used data'!R389="Yes",0.9,1))</f>
        <v/>
      </c>
      <c r="U389" s="6" t="str">
        <f>IF('Used data'!I389="No","",IF('Used data'!R389="Yes",0.93,1))</f>
        <v/>
      </c>
      <c r="V389" s="6" t="str">
        <f>IF('Used data'!I389="No","",IF('Used data'!S389="Yes",0.85,1))</f>
        <v/>
      </c>
      <c r="W389" s="6" t="str">
        <f>IF('Used data'!I389="No","",IF('Used data'!T389&gt;5,1.4,1+0.08*'Used data'!T389))</f>
        <v/>
      </c>
      <c r="X389" s="6" t="str">
        <f>IF('Used data'!I389="No","",IF('Used data'!U389=80,1,POWER((80-0.0058*('Used data'!U389-80)^2+0.2781*('Used data'!U389-80)-0.2343)/80,1.6)))</f>
        <v/>
      </c>
      <c r="Y389" s="6" t="str">
        <f>IF('Used data'!I389="No","",IF('Used data'!U389=80,1,POWER((80-0.0058*('Used data'!U389-80)^2+0.2781*('Used data'!U389-80)-0.2343)/80,1.5)))</f>
        <v/>
      </c>
      <c r="Z389" s="6" t="str">
        <f>IF('Used data'!I389="No","",IF('Used data'!U389=80,1,POWER((80-0.0058*('Used data'!U389-80)^2+0.2781*('Used data'!U389-80)-0.2343)/80,4.6)))</f>
        <v/>
      </c>
      <c r="AA389" s="6" t="str">
        <f>IF('Used data'!I389="No","",IF('Used data'!U389=80,1,POWER((80-0.0058*('Used data'!U389-80)^2+0.2781*('Used data'!U389-80)-0.2343)/80,3.5)))</f>
        <v/>
      </c>
      <c r="AB389" s="6" t="str">
        <f>IF('Used data'!I389="No","",IF('Used data'!U389=80,1,POWER((80-0.0058*('Used data'!U389-80)^2+0.2781*('Used data'!U389-80)-0.2343)/80,1.4)))</f>
        <v/>
      </c>
      <c r="AC389" s="6"/>
      <c r="AD389" s="7" t="str">
        <f>IF('Used data'!I389="No","",EXP(-10.0958)*POWER(H389,0.8138))</f>
        <v/>
      </c>
      <c r="AE389" s="7" t="str">
        <f>IF('Used data'!I389="No","",EXP(-9.9896)*POWER(H389,0.8381))</f>
        <v/>
      </c>
      <c r="AF389" s="7" t="str">
        <f>IF('Used data'!I389="No","",EXP(-12.5826)*POWER(H389,1.148))</f>
        <v/>
      </c>
      <c r="AG389" s="7" t="str">
        <f>IF('Used data'!I389="No","",EXP(-11.3408)*POWER(H389,0.7373))</f>
        <v/>
      </c>
      <c r="AH389" s="7" t="str">
        <f>IF('Used data'!I389="No","",EXP(-10.8985)*POWER(H389,0.841))</f>
        <v/>
      </c>
      <c r="AI389" s="7" t="str">
        <f>IF('Used data'!I389="No","",EXP(-12.4273)*POWER(H389,1.0197))</f>
        <v/>
      </c>
      <c r="AJ389" s="9" t="str">
        <f>IF('Used data'!I389="No","",SUM(AD389:AE389)*740934+AG389*29492829+AH389*4654307+AI389*608667)</f>
        <v/>
      </c>
    </row>
    <row r="390" spans="1:36" x14ac:dyDescent="0.3">
      <c r="A390" s="4" t="str">
        <f>IF('Input data'!A396="","",'Input data'!A396)</f>
        <v/>
      </c>
      <c r="B390" s="4" t="str">
        <f>IF('Input data'!B396="","",'Input data'!B396)</f>
        <v/>
      </c>
      <c r="C390" s="4" t="str">
        <f>IF('Input data'!C396="","",'Input data'!C396)</f>
        <v/>
      </c>
      <c r="D390" s="4" t="str">
        <f>IF('Input data'!D396="","",'Input data'!D396)</f>
        <v/>
      </c>
      <c r="E390" s="4" t="str">
        <f>IF('Input data'!E396="","",'Input data'!E396)</f>
        <v/>
      </c>
      <c r="F390" s="4" t="str">
        <f>IF('Input data'!F396="","",'Input data'!F396)</f>
        <v/>
      </c>
      <c r="G390" s="20" t="str">
        <f>IF('Input data'!G396=0,"",'Input data'!G396)</f>
        <v/>
      </c>
      <c r="H390" s="9" t="str">
        <f>IF('Input data'!H396="","",'Input data'!H396)</f>
        <v/>
      </c>
      <c r="I390" s="6" t="str">
        <f>IF('Used data'!I390="No","",IF('Used data'!L390&lt;10,1.1-'Used data'!L390*0.01,IF('Used data'!L390&lt;120,POWER(1.003,'Used data'!L390)/POWER(1.003,10),1.4)))</f>
        <v/>
      </c>
      <c r="J390" s="6" t="str">
        <f>IF('Used data'!I390="No","",IF('Used data'!M390&gt;9,1.41,IF('Used data'!M390&lt;2,0.96+'Used data'!M390*0.02,POWER(1.05,'Used data'!M390)/POWER(1.05,2))))</f>
        <v/>
      </c>
      <c r="K390" s="6" t="str">
        <f>IF('Used data'!I390="No","",IF('Used data'!M390&gt;9,1.15,IF('Used data'!M390&lt;2,0.98+'Used data'!M390*0.01,POWER(1.02,'Used data'!M390)/POWER(1.02,2))))</f>
        <v/>
      </c>
      <c r="L390" s="6" t="str">
        <f>IF('Used data'!I390="No","",IF('Used data'!N390="Partly",0.9,IF('Used data'!N390="Yes",0.75,1)))</f>
        <v/>
      </c>
      <c r="M390" s="6" t="str">
        <f>IF('Used data'!I390="No","",IF('Used data'!N390="Partly",0.97,IF('Used data'!N390="Yes",0.95,1)))</f>
        <v/>
      </c>
      <c r="N390" s="6" t="str">
        <f>IF('Used data'!I390="No","",IF('Used data'!O390&gt;4.25,1.06,IF('Used data'!O390&lt;3.75,1.84-'Used data'!O390*0.24,0.04+'Used data'!O390*0.24)))</f>
        <v/>
      </c>
      <c r="O390" s="6" t="str">
        <f>IF('Used data'!I390="No","",IF('Used data'!P390&gt;1.99,0.81,IF('Used data'!P390&lt;0.2,1.12,1.05-'Used data'!P390*0.1)))</f>
        <v/>
      </c>
      <c r="P390" s="6" t="str">
        <f>IF('Used data'!I390="No","",IF('Used data'!Q390&gt;3,0.96,IF('Used data'!Q390&lt;2,1.12-0.06*'Used data'!Q390,1.08-0.04*'Used data'!Q390)))</f>
        <v/>
      </c>
      <c r="Q390" s="6" t="str">
        <f>IF('Used data'!I390="No","",IF('Used data'!R390="Yes",0.91,1))</f>
        <v/>
      </c>
      <c r="R390" s="6" t="str">
        <f>IF('Used data'!I390="No","",IF('Used data'!R390="Yes",0.96,1))</f>
        <v/>
      </c>
      <c r="S390" s="6" t="str">
        <f>IF('Used data'!I390="No","",IF('Used data'!R390="Yes",0.82,1))</f>
        <v/>
      </c>
      <c r="T390" s="6" t="str">
        <f>IF('Used data'!I390="No","",IF('Used data'!R390="Yes",0.9,1))</f>
        <v/>
      </c>
      <c r="U390" s="6" t="str">
        <f>IF('Used data'!I390="No","",IF('Used data'!R390="Yes",0.93,1))</f>
        <v/>
      </c>
      <c r="V390" s="6" t="str">
        <f>IF('Used data'!I390="No","",IF('Used data'!S390="Yes",0.85,1))</f>
        <v/>
      </c>
      <c r="W390" s="6" t="str">
        <f>IF('Used data'!I390="No","",IF('Used data'!T390&gt;5,1.4,1+0.08*'Used data'!T390))</f>
        <v/>
      </c>
      <c r="X390" s="6" t="str">
        <f>IF('Used data'!I390="No","",IF('Used data'!U390=80,1,POWER((80-0.0058*('Used data'!U390-80)^2+0.2781*('Used data'!U390-80)-0.2343)/80,1.6)))</f>
        <v/>
      </c>
      <c r="Y390" s="6" t="str">
        <f>IF('Used data'!I390="No","",IF('Used data'!U390=80,1,POWER((80-0.0058*('Used data'!U390-80)^2+0.2781*('Used data'!U390-80)-0.2343)/80,1.5)))</f>
        <v/>
      </c>
      <c r="Z390" s="6" t="str">
        <f>IF('Used data'!I390="No","",IF('Used data'!U390=80,1,POWER((80-0.0058*('Used data'!U390-80)^2+0.2781*('Used data'!U390-80)-0.2343)/80,4.6)))</f>
        <v/>
      </c>
      <c r="AA390" s="6" t="str">
        <f>IF('Used data'!I390="No","",IF('Used data'!U390=80,1,POWER((80-0.0058*('Used data'!U390-80)^2+0.2781*('Used data'!U390-80)-0.2343)/80,3.5)))</f>
        <v/>
      </c>
      <c r="AB390" s="6" t="str">
        <f>IF('Used data'!I390="No","",IF('Used data'!U390=80,1,POWER((80-0.0058*('Used data'!U390-80)^2+0.2781*('Used data'!U390-80)-0.2343)/80,1.4)))</f>
        <v/>
      </c>
      <c r="AC390" s="6"/>
      <c r="AD390" s="7" t="str">
        <f>IF('Used data'!I390="No","",EXP(-10.0958)*POWER(H390,0.8138))</f>
        <v/>
      </c>
      <c r="AE390" s="7" t="str">
        <f>IF('Used data'!I390="No","",EXP(-9.9896)*POWER(H390,0.8381))</f>
        <v/>
      </c>
      <c r="AF390" s="7" t="str">
        <f>IF('Used data'!I390="No","",EXP(-12.5826)*POWER(H390,1.148))</f>
        <v/>
      </c>
      <c r="AG390" s="7" t="str">
        <f>IF('Used data'!I390="No","",EXP(-11.3408)*POWER(H390,0.7373))</f>
        <v/>
      </c>
      <c r="AH390" s="7" t="str">
        <f>IF('Used data'!I390="No","",EXP(-10.8985)*POWER(H390,0.841))</f>
        <v/>
      </c>
      <c r="AI390" s="7" t="str">
        <f>IF('Used data'!I390="No","",EXP(-12.4273)*POWER(H390,1.0197))</f>
        <v/>
      </c>
      <c r="AJ390" s="9" t="str">
        <f>IF('Used data'!I390="No","",SUM(AD390:AE390)*740934+AG390*29492829+AH390*4654307+AI390*608667)</f>
        <v/>
      </c>
    </row>
    <row r="391" spans="1:36" x14ac:dyDescent="0.3">
      <c r="A391" s="4" t="str">
        <f>IF('Input data'!A397="","",'Input data'!A397)</f>
        <v/>
      </c>
      <c r="B391" s="4" t="str">
        <f>IF('Input data'!B397="","",'Input data'!B397)</f>
        <v/>
      </c>
      <c r="C391" s="4" t="str">
        <f>IF('Input data'!C397="","",'Input data'!C397)</f>
        <v/>
      </c>
      <c r="D391" s="4" t="str">
        <f>IF('Input data'!D397="","",'Input data'!D397)</f>
        <v/>
      </c>
      <c r="E391" s="4" t="str">
        <f>IF('Input data'!E397="","",'Input data'!E397)</f>
        <v/>
      </c>
      <c r="F391" s="4" t="str">
        <f>IF('Input data'!F397="","",'Input data'!F397)</f>
        <v/>
      </c>
      <c r="G391" s="20" t="str">
        <f>IF('Input data'!G397=0,"",'Input data'!G397)</f>
        <v/>
      </c>
      <c r="H391" s="9" t="str">
        <f>IF('Input data'!H397="","",'Input data'!H397)</f>
        <v/>
      </c>
      <c r="I391" s="6" t="str">
        <f>IF('Used data'!I391="No","",IF('Used data'!L391&lt;10,1.1-'Used data'!L391*0.01,IF('Used data'!L391&lt;120,POWER(1.003,'Used data'!L391)/POWER(1.003,10),1.4)))</f>
        <v/>
      </c>
      <c r="J391" s="6" t="str">
        <f>IF('Used data'!I391="No","",IF('Used data'!M391&gt;9,1.41,IF('Used data'!M391&lt;2,0.96+'Used data'!M391*0.02,POWER(1.05,'Used data'!M391)/POWER(1.05,2))))</f>
        <v/>
      </c>
      <c r="K391" s="6" t="str">
        <f>IF('Used data'!I391="No","",IF('Used data'!M391&gt;9,1.15,IF('Used data'!M391&lt;2,0.98+'Used data'!M391*0.01,POWER(1.02,'Used data'!M391)/POWER(1.02,2))))</f>
        <v/>
      </c>
      <c r="L391" s="6" t="str">
        <f>IF('Used data'!I391="No","",IF('Used data'!N391="Partly",0.9,IF('Used data'!N391="Yes",0.75,1)))</f>
        <v/>
      </c>
      <c r="M391" s="6" t="str">
        <f>IF('Used data'!I391="No","",IF('Used data'!N391="Partly",0.97,IF('Used data'!N391="Yes",0.95,1)))</f>
        <v/>
      </c>
      <c r="N391" s="6" t="str">
        <f>IF('Used data'!I391="No","",IF('Used data'!O391&gt;4.25,1.06,IF('Used data'!O391&lt;3.75,1.84-'Used data'!O391*0.24,0.04+'Used data'!O391*0.24)))</f>
        <v/>
      </c>
      <c r="O391" s="6" t="str">
        <f>IF('Used data'!I391="No","",IF('Used data'!P391&gt;1.99,0.81,IF('Used data'!P391&lt;0.2,1.12,1.05-'Used data'!P391*0.1)))</f>
        <v/>
      </c>
      <c r="P391" s="6" t="str">
        <f>IF('Used data'!I391="No","",IF('Used data'!Q391&gt;3,0.96,IF('Used data'!Q391&lt;2,1.12-0.06*'Used data'!Q391,1.08-0.04*'Used data'!Q391)))</f>
        <v/>
      </c>
      <c r="Q391" s="6" t="str">
        <f>IF('Used data'!I391="No","",IF('Used data'!R391="Yes",0.91,1))</f>
        <v/>
      </c>
      <c r="R391" s="6" t="str">
        <f>IF('Used data'!I391="No","",IF('Used data'!R391="Yes",0.96,1))</f>
        <v/>
      </c>
      <c r="S391" s="6" t="str">
        <f>IF('Used data'!I391="No","",IF('Used data'!R391="Yes",0.82,1))</f>
        <v/>
      </c>
      <c r="T391" s="6" t="str">
        <f>IF('Used data'!I391="No","",IF('Used data'!R391="Yes",0.9,1))</f>
        <v/>
      </c>
      <c r="U391" s="6" t="str">
        <f>IF('Used data'!I391="No","",IF('Used data'!R391="Yes",0.93,1))</f>
        <v/>
      </c>
      <c r="V391" s="6" t="str">
        <f>IF('Used data'!I391="No","",IF('Used data'!S391="Yes",0.85,1))</f>
        <v/>
      </c>
      <c r="W391" s="6" t="str">
        <f>IF('Used data'!I391="No","",IF('Used data'!T391&gt;5,1.4,1+0.08*'Used data'!T391))</f>
        <v/>
      </c>
      <c r="X391" s="6" t="str">
        <f>IF('Used data'!I391="No","",IF('Used data'!U391=80,1,POWER((80-0.0058*('Used data'!U391-80)^2+0.2781*('Used data'!U391-80)-0.2343)/80,1.6)))</f>
        <v/>
      </c>
      <c r="Y391" s="6" t="str">
        <f>IF('Used data'!I391="No","",IF('Used data'!U391=80,1,POWER((80-0.0058*('Used data'!U391-80)^2+0.2781*('Used data'!U391-80)-0.2343)/80,1.5)))</f>
        <v/>
      </c>
      <c r="Z391" s="6" t="str">
        <f>IF('Used data'!I391="No","",IF('Used data'!U391=80,1,POWER((80-0.0058*('Used data'!U391-80)^2+0.2781*('Used data'!U391-80)-0.2343)/80,4.6)))</f>
        <v/>
      </c>
      <c r="AA391" s="6" t="str">
        <f>IF('Used data'!I391="No","",IF('Used data'!U391=80,1,POWER((80-0.0058*('Used data'!U391-80)^2+0.2781*('Used data'!U391-80)-0.2343)/80,3.5)))</f>
        <v/>
      </c>
      <c r="AB391" s="6" t="str">
        <f>IF('Used data'!I391="No","",IF('Used data'!U391=80,1,POWER((80-0.0058*('Used data'!U391-80)^2+0.2781*('Used data'!U391-80)-0.2343)/80,1.4)))</f>
        <v/>
      </c>
      <c r="AC391" s="6"/>
      <c r="AD391" s="7" t="str">
        <f>IF('Used data'!I391="No","",EXP(-10.0958)*POWER(H391,0.8138))</f>
        <v/>
      </c>
      <c r="AE391" s="7" t="str">
        <f>IF('Used data'!I391="No","",EXP(-9.9896)*POWER(H391,0.8381))</f>
        <v/>
      </c>
      <c r="AF391" s="7" t="str">
        <f>IF('Used data'!I391="No","",EXP(-12.5826)*POWER(H391,1.148))</f>
        <v/>
      </c>
      <c r="AG391" s="7" t="str">
        <f>IF('Used data'!I391="No","",EXP(-11.3408)*POWER(H391,0.7373))</f>
        <v/>
      </c>
      <c r="AH391" s="7" t="str">
        <f>IF('Used data'!I391="No","",EXP(-10.8985)*POWER(H391,0.841))</f>
        <v/>
      </c>
      <c r="AI391" s="7" t="str">
        <f>IF('Used data'!I391="No","",EXP(-12.4273)*POWER(H391,1.0197))</f>
        <v/>
      </c>
      <c r="AJ391" s="9" t="str">
        <f>IF('Used data'!I391="No","",SUM(AD391:AE391)*740934+AG391*29492829+AH391*4654307+AI391*608667)</f>
        <v/>
      </c>
    </row>
    <row r="392" spans="1:36" x14ac:dyDescent="0.3">
      <c r="A392" s="4" t="str">
        <f>IF('Input data'!A398="","",'Input data'!A398)</f>
        <v/>
      </c>
      <c r="B392" s="4" t="str">
        <f>IF('Input data'!B398="","",'Input data'!B398)</f>
        <v/>
      </c>
      <c r="C392" s="4" t="str">
        <f>IF('Input data'!C398="","",'Input data'!C398)</f>
        <v/>
      </c>
      <c r="D392" s="4" t="str">
        <f>IF('Input data'!D398="","",'Input data'!D398)</f>
        <v/>
      </c>
      <c r="E392" s="4" t="str">
        <f>IF('Input data'!E398="","",'Input data'!E398)</f>
        <v/>
      </c>
      <c r="F392" s="4" t="str">
        <f>IF('Input data'!F398="","",'Input data'!F398)</f>
        <v/>
      </c>
      <c r="G392" s="20" t="str">
        <f>IF('Input data'!G398=0,"",'Input data'!G398)</f>
        <v/>
      </c>
      <c r="H392" s="9" t="str">
        <f>IF('Input data'!H398="","",'Input data'!H398)</f>
        <v/>
      </c>
      <c r="I392" s="6" t="str">
        <f>IF('Used data'!I392="No","",IF('Used data'!L392&lt;10,1.1-'Used data'!L392*0.01,IF('Used data'!L392&lt;120,POWER(1.003,'Used data'!L392)/POWER(1.003,10),1.4)))</f>
        <v/>
      </c>
      <c r="J392" s="6" t="str">
        <f>IF('Used data'!I392="No","",IF('Used data'!M392&gt;9,1.41,IF('Used data'!M392&lt;2,0.96+'Used data'!M392*0.02,POWER(1.05,'Used data'!M392)/POWER(1.05,2))))</f>
        <v/>
      </c>
      <c r="K392" s="6" t="str">
        <f>IF('Used data'!I392="No","",IF('Used data'!M392&gt;9,1.15,IF('Used data'!M392&lt;2,0.98+'Used data'!M392*0.01,POWER(1.02,'Used data'!M392)/POWER(1.02,2))))</f>
        <v/>
      </c>
      <c r="L392" s="6" t="str">
        <f>IF('Used data'!I392="No","",IF('Used data'!N392="Partly",0.9,IF('Used data'!N392="Yes",0.75,1)))</f>
        <v/>
      </c>
      <c r="M392" s="6" t="str">
        <f>IF('Used data'!I392="No","",IF('Used data'!N392="Partly",0.97,IF('Used data'!N392="Yes",0.95,1)))</f>
        <v/>
      </c>
      <c r="N392" s="6" t="str">
        <f>IF('Used data'!I392="No","",IF('Used data'!O392&gt;4.25,1.06,IF('Used data'!O392&lt;3.75,1.84-'Used data'!O392*0.24,0.04+'Used data'!O392*0.24)))</f>
        <v/>
      </c>
      <c r="O392" s="6" t="str">
        <f>IF('Used data'!I392="No","",IF('Used data'!P392&gt;1.99,0.81,IF('Used data'!P392&lt;0.2,1.12,1.05-'Used data'!P392*0.1)))</f>
        <v/>
      </c>
      <c r="P392" s="6" t="str">
        <f>IF('Used data'!I392="No","",IF('Used data'!Q392&gt;3,0.96,IF('Used data'!Q392&lt;2,1.12-0.06*'Used data'!Q392,1.08-0.04*'Used data'!Q392)))</f>
        <v/>
      </c>
      <c r="Q392" s="6" t="str">
        <f>IF('Used data'!I392="No","",IF('Used data'!R392="Yes",0.91,1))</f>
        <v/>
      </c>
      <c r="R392" s="6" t="str">
        <f>IF('Used data'!I392="No","",IF('Used data'!R392="Yes",0.96,1))</f>
        <v/>
      </c>
      <c r="S392" s="6" t="str">
        <f>IF('Used data'!I392="No","",IF('Used data'!R392="Yes",0.82,1))</f>
        <v/>
      </c>
      <c r="T392" s="6" t="str">
        <f>IF('Used data'!I392="No","",IF('Used data'!R392="Yes",0.9,1))</f>
        <v/>
      </c>
      <c r="U392" s="6" t="str">
        <f>IF('Used data'!I392="No","",IF('Used data'!R392="Yes",0.93,1))</f>
        <v/>
      </c>
      <c r="V392" s="6" t="str">
        <f>IF('Used data'!I392="No","",IF('Used data'!S392="Yes",0.85,1))</f>
        <v/>
      </c>
      <c r="W392" s="6" t="str">
        <f>IF('Used data'!I392="No","",IF('Used data'!T392&gt;5,1.4,1+0.08*'Used data'!T392))</f>
        <v/>
      </c>
      <c r="X392" s="6" t="str">
        <f>IF('Used data'!I392="No","",IF('Used data'!U392=80,1,POWER((80-0.0058*('Used data'!U392-80)^2+0.2781*('Used data'!U392-80)-0.2343)/80,1.6)))</f>
        <v/>
      </c>
      <c r="Y392" s="6" t="str">
        <f>IF('Used data'!I392="No","",IF('Used data'!U392=80,1,POWER((80-0.0058*('Used data'!U392-80)^2+0.2781*('Used data'!U392-80)-0.2343)/80,1.5)))</f>
        <v/>
      </c>
      <c r="Z392" s="6" t="str">
        <f>IF('Used data'!I392="No","",IF('Used data'!U392=80,1,POWER((80-0.0058*('Used data'!U392-80)^2+0.2781*('Used data'!U392-80)-0.2343)/80,4.6)))</f>
        <v/>
      </c>
      <c r="AA392" s="6" t="str">
        <f>IF('Used data'!I392="No","",IF('Used data'!U392=80,1,POWER((80-0.0058*('Used data'!U392-80)^2+0.2781*('Used data'!U392-80)-0.2343)/80,3.5)))</f>
        <v/>
      </c>
      <c r="AB392" s="6" t="str">
        <f>IF('Used data'!I392="No","",IF('Used data'!U392=80,1,POWER((80-0.0058*('Used data'!U392-80)^2+0.2781*('Used data'!U392-80)-0.2343)/80,1.4)))</f>
        <v/>
      </c>
      <c r="AC392" s="6"/>
      <c r="AD392" s="7" t="str">
        <f>IF('Used data'!I392="No","",EXP(-10.0958)*POWER(H392,0.8138))</f>
        <v/>
      </c>
      <c r="AE392" s="7" t="str">
        <f>IF('Used data'!I392="No","",EXP(-9.9896)*POWER(H392,0.8381))</f>
        <v/>
      </c>
      <c r="AF392" s="7" t="str">
        <f>IF('Used data'!I392="No","",EXP(-12.5826)*POWER(H392,1.148))</f>
        <v/>
      </c>
      <c r="AG392" s="7" t="str">
        <f>IF('Used data'!I392="No","",EXP(-11.3408)*POWER(H392,0.7373))</f>
        <v/>
      </c>
      <c r="AH392" s="7" t="str">
        <f>IF('Used data'!I392="No","",EXP(-10.8985)*POWER(H392,0.841))</f>
        <v/>
      </c>
      <c r="AI392" s="7" t="str">
        <f>IF('Used data'!I392="No","",EXP(-12.4273)*POWER(H392,1.0197))</f>
        <v/>
      </c>
      <c r="AJ392" s="9" t="str">
        <f>IF('Used data'!I392="No","",SUM(AD392:AE392)*740934+AG392*29492829+AH392*4654307+AI392*608667)</f>
        <v/>
      </c>
    </row>
    <row r="393" spans="1:36" x14ac:dyDescent="0.3">
      <c r="A393" s="4" t="str">
        <f>IF('Input data'!A399="","",'Input data'!A399)</f>
        <v/>
      </c>
      <c r="B393" s="4" t="str">
        <f>IF('Input data'!B399="","",'Input data'!B399)</f>
        <v/>
      </c>
      <c r="C393" s="4" t="str">
        <f>IF('Input data'!C399="","",'Input data'!C399)</f>
        <v/>
      </c>
      <c r="D393" s="4" t="str">
        <f>IF('Input data'!D399="","",'Input data'!D399)</f>
        <v/>
      </c>
      <c r="E393" s="4" t="str">
        <f>IF('Input data'!E399="","",'Input data'!E399)</f>
        <v/>
      </c>
      <c r="F393" s="4" t="str">
        <f>IF('Input data'!F399="","",'Input data'!F399)</f>
        <v/>
      </c>
      <c r="G393" s="20" t="str">
        <f>IF('Input data'!G399=0,"",'Input data'!G399)</f>
        <v/>
      </c>
      <c r="H393" s="9" t="str">
        <f>IF('Input data'!H399="","",'Input data'!H399)</f>
        <v/>
      </c>
      <c r="I393" s="6" t="str">
        <f>IF('Used data'!I393="No","",IF('Used data'!L393&lt;10,1.1-'Used data'!L393*0.01,IF('Used data'!L393&lt;120,POWER(1.003,'Used data'!L393)/POWER(1.003,10),1.4)))</f>
        <v/>
      </c>
      <c r="J393" s="6" t="str">
        <f>IF('Used data'!I393="No","",IF('Used data'!M393&gt;9,1.41,IF('Used data'!M393&lt;2,0.96+'Used data'!M393*0.02,POWER(1.05,'Used data'!M393)/POWER(1.05,2))))</f>
        <v/>
      </c>
      <c r="K393" s="6" t="str">
        <f>IF('Used data'!I393="No","",IF('Used data'!M393&gt;9,1.15,IF('Used data'!M393&lt;2,0.98+'Used data'!M393*0.01,POWER(1.02,'Used data'!M393)/POWER(1.02,2))))</f>
        <v/>
      </c>
      <c r="L393" s="6" t="str">
        <f>IF('Used data'!I393="No","",IF('Used data'!N393="Partly",0.9,IF('Used data'!N393="Yes",0.75,1)))</f>
        <v/>
      </c>
      <c r="M393" s="6" t="str">
        <f>IF('Used data'!I393="No","",IF('Used data'!N393="Partly",0.97,IF('Used data'!N393="Yes",0.95,1)))</f>
        <v/>
      </c>
      <c r="N393" s="6" t="str">
        <f>IF('Used data'!I393="No","",IF('Used data'!O393&gt;4.25,1.06,IF('Used data'!O393&lt;3.75,1.84-'Used data'!O393*0.24,0.04+'Used data'!O393*0.24)))</f>
        <v/>
      </c>
      <c r="O393" s="6" t="str">
        <f>IF('Used data'!I393="No","",IF('Used data'!P393&gt;1.99,0.81,IF('Used data'!P393&lt;0.2,1.12,1.05-'Used data'!P393*0.1)))</f>
        <v/>
      </c>
      <c r="P393" s="6" t="str">
        <f>IF('Used data'!I393="No","",IF('Used data'!Q393&gt;3,0.96,IF('Used data'!Q393&lt;2,1.12-0.06*'Used data'!Q393,1.08-0.04*'Used data'!Q393)))</f>
        <v/>
      </c>
      <c r="Q393" s="6" t="str">
        <f>IF('Used data'!I393="No","",IF('Used data'!R393="Yes",0.91,1))</f>
        <v/>
      </c>
      <c r="R393" s="6" t="str">
        <f>IF('Used data'!I393="No","",IF('Used data'!R393="Yes",0.96,1))</f>
        <v/>
      </c>
      <c r="S393" s="6" t="str">
        <f>IF('Used data'!I393="No","",IF('Used data'!R393="Yes",0.82,1))</f>
        <v/>
      </c>
      <c r="T393" s="6" t="str">
        <f>IF('Used data'!I393="No","",IF('Used data'!R393="Yes",0.9,1))</f>
        <v/>
      </c>
      <c r="U393" s="6" t="str">
        <f>IF('Used data'!I393="No","",IF('Used data'!R393="Yes",0.93,1))</f>
        <v/>
      </c>
      <c r="V393" s="6" t="str">
        <f>IF('Used data'!I393="No","",IF('Used data'!S393="Yes",0.85,1))</f>
        <v/>
      </c>
      <c r="W393" s="6" t="str">
        <f>IF('Used data'!I393="No","",IF('Used data'!T393&gt;5,1.4,1+0.08*'Used data'!T393))</f>
        <v/>
      </c>
      <c r="X393" s="6" t="str">
        <f>IF('Used data'!I393="No","",IF('Used data'!U393=80,1,POWER((80-0.0058*('Used data'!U393-80)^2+0.2781*('Used data'!U393-80)-0.2343)/80,1.6)))</f>
        <v/>
      </c>
      <c r="Y393" s="6" t="str">
        <f>IF('Used data'!I393="No","",IF('Used data'!U393=80,1,POWER((80-0.0058*('Used data'!U393-80)^2+0.2781*('Used data'!U393-80)-0.2343)/80,1.5)))</f>
        <v/>
      </c>
      <c r="Z393" s="6" t="str">
        <f>IF('Used data'!I393="No","",IF('Used data'!U393=80,1,POWER((80-0.0058*('Used data'!U393-80)^2+0.2781*('Used data'!U393-80)-0.2343)/80,4.6)))</f>
        <v/>
      </c>
      <c r="AA393" s="6" t="str">
        <f>IF('Used data'!I393="No","",IF('Used data'!U393=80,1,POWER((80-0.0058*('Used data'!U393-80)^2+0.2781*('Used data'!U393-80)-0.2343)/80,3.5)))</f>
        <v/>
      </c>
      <c r="AB393" s="6" t="str">
        <f>IF('Used data'!I393="No","",IF('Used data'!U393=80,1,POWER((80-0.0058*('Used data'!U393-80)^2+0.2781*('Used data'!U393-80)-0.2343)/80,1.4)))</f>
        <v/>
      </c>
      <c r="AC393" s="6"/>
      <c r="AD393" s="7" t="str">
        <f>IF('Used data'!I393="No","",EXP(-10.0958)*POWER(H393,0.8138))</f>
        <v/>
      </c>
      <c r="AE393" s="7" t="str">
        <f>IF('Used data'!I393="No","",EXP(-9.9896)*POWER(H393,0.8381))</f>
        <v/>
      </c>
      <c r="AF393" s="7" t="str">
        <f>IF('Used data'!I393="No","",EXP(-12.5826)*POWER(H393,1.148))</f>
        <v/>
      </c>
      <c r="AG393" s="7" t="str">
        <f>IF('Used data'!I393="No","",EXP(-11.3408)*POWER(H393,0.7373))</f>
        <v/>
      </c>
      <c r="AH393" s="7" t="str">
        <f>IF('Used data'!I393="No","",EXP(-10.8985)*POWER(H393,0.841))</f>
        <v/>
      </c>
      <c r="AI393" s="7" t="str">
        <f>IF('Used data'!I393="No","",EXP(-12.4273)*POWER(H393,1.0197))</f>
        <v/>
      </c>
      <c r="AJ393" s="9" t="str">
        <f>IF('Used data'!I393="No","",SUM(AD393:AE393)*740934+AG393*29492829+AH393*4654307+AI393*608667)</f>
        <v/>
      </c>
    </row>
    <row r="394" spans="1:36" x14ac:dyDescent="0.3">
      <c r="A394" s="4" t="str">
        <f>IF('Input data'!A400="","",'Input data'!A400)</f>
        <v/>
      </c>
      <c r="B394" s="4" t="str">
        <f>IF('Input data'!B400="","",'Input data'!B400)</f>
        <v/>
      </c>
      <c r="C394" s="4" t="str">
        <f>IF('Input data'!C400="","",'Input data'!C400)</f>
        <v/>
      </c>
      <c r="D394" s="4" t="str">
        <f>IF('Input data'!D400="","",'Input data'!D400)</f>
        <v/>
      </c>
      <c r="E394" s="4" t="str">
        <f>IF('Input data'!E400="","",'Input data'!E400)</f>
        <v/>
      </c>
      <c r="F394" s="4" t="str">
        <f>IF('Input data'!F400="","",'Input data'!F400)</f>
        <v/>
      </c>
      <c r="G394" s="20" t="str">
        <f>IF('Input data'!G400=0,"",'Input data'!G400)</f>
        <v/>
      </c>
      <c r="H394" s="9" t="str">
        <f>IF('Input data'!H400="","",'Input data'!H400)</f>
        <v/>
      </c>
      <c r="I394" s="6" t="str">
        <f>IF('Used data'!I394="No","",IF('Used data'!L394&lt;10,1.1-'Used data'!L394*0.01,IF('Used data'!L394&lt;120,POWER(1.003,'Used data'!L394)/POWER(1.003,10),1.4)))</f>
        <v/>
      </c>
      <c r="J394" s="6" t="str">
        <f>IF('Used data'!I394="No","",IF('Used data'!M394&gt;9,1.41,IF('Used data'!M394&lt;2,0.96+'Used data'!M394*0.02,POWER(1.05,'Used data'!M394)/POWER(1.05,2))))</f>
        <v/>
      </c>
      <c r="K394" s="6" t="str">
        <f>IF('Used data'!I394="No","",IF('Used data'!M394&gt;9,1.15,IF('Used data'!M394&lt;2,0.98+'Used data'!M394*0.01,POWER(1.02,'Used data'!M394)/POWER(1.02,2))))</f>
        <v/>
      </c>
      <c r="L394" s="6" t="str">
        <f>IF('Used data'!I394="No","",IF('Used data'!N394="Partly",0.9,IF('Used data'!N394="Yes",0.75,1)))</f>
        <v/>
      </c>
      <c r="M394" s="6" t="str">
        <f>IF('Used data'!I394="No","",IF('Used data'!N394="Partly",0.97,IF('Used data'!N394="Yes",0.95,1)))</f>
        <v/>
      </c>
      <c r="N394" s="6" t="str">
        <f>IF('Used data'!I394="No","",IF('Used data'!O394&gt;4.25,1.06,IF('Used data'!O394&lt;3.75,1.84-'Used data'!O394*0.24,0.04+'Used data'!O394*0.24)))</f>
        <v/>
      </c>
      <c r="O394" s="6" t="str">
        <f>IF('Used data'!I394="No","",IF('Used data'!P394&gt;1.99,0.81,IF('Used data'!P394&lt;0.2,1.12,1.05-'Used data'!P394*0.1)))</f>
        <v/>
      </c>
      <c r="P394" s="6" t="str">
        <f>IF('Used data'!I394="No","",IF('Used data'!Q394&gt;3,0.96,IF('Used data'!Q394&lt;2,1.12-0.06*'Used data'!Q394,1.08-0.04*'Used data'!Q394)))</f>
        <v/>
      </c>
      <c r="Q394" s="6" t="str">
        <f>IF('Used data'!I394="No","",IF('Used data'!R394="Yes",0.91,1))</f>
        <v/>
      </c>
      <c r="R394" s="6" t="str">
        <f>IF('Used data'!I394="No","",IF('Used data'!R394="Yes",0.96,1))</f>
        <v/>
      </c>
      <c r="S394" s="6" t="str">
        <f>IF('Used data'!I394="No","",IF('Used data'!R394="Yes",0.82,1))</f>
        <v/>
      </c>
      <c r="T394" s="6" t="str">
        <f>IF('Used data'!I394="No","",IF('Used data'!R394="Yes",0.9,1))</f>
        <v/>
      </c>
      <c r="U394" s="6" t="str">
        <f>IF('Used data'!I394="No","",IF('Used data'!R394="Yes",0.93,1))</f>
        <v/>
      </c>
      <c r="V394" s="6" t="str">
        <f>IF('Used data'!I394="No","",IF('Used data'!S394="Yes",0.85,1))</f>
        <v/>
      </c>
      <c r="W394" s="6" t="str">
        <f>IF('Used data'!I394="No","",IF('Used data'!T394&gt;5,1.4,1+0.08*'Used data'!T394))</f>
        <v/>
      </c>
      <c r="X394" s="6" t="str">
        <f>IF('Used data'!I394="No","",IF('Used data'!U394=80,1,POWER((80-0.0058*('Used data'!U394-80)^2+0.2781*('Used data'!U394-80)-0.2343)/80,1.6)))</f>
        <v/>
      </c>
      <c r="Y394" s="6" t="str">
        <f>IF('Used data'!I394="No","",IF('Used data'!U394=80,1,POWER((80-0.0058*('Used data'!U394-80)^2+0.2781*('Used data'!U394-80)-0.2343)/80,1.5)))</f>
        <v/>
      </c>
      <c r="Z394" s="6" t="str">
        <f>IF('Used data'!I394="No","",IF('Used data'!U394=80,1,POWER((80-0.0058*('Used data'!U394-80)^2+0.2781*('Used data'!U394-80)-0.2343)/80,4.6)))</f>
        <v/>
      </c>
      <c r="AA394" s="6" t="str">
        <f>IF('Used data'!I394="No","",IF('Used data'!U394=80,1,POWER((80-0.0058*('Used data'!U394-80)^2+0.2781*('Used data'!U394-80)-0.2343)/80,3.5)))</f>
        <v/>
      </c>
      <c r="AB394" s="6" t="str">
        <f>IF('Used data'!I394="No","",IF('Used data'!U394=80,1,POWER((80-0.0058*('Used data'!U394-80)^2+0.2781*('Used data'!U394-80)-0.2343)/80,1.4)))</f>
        <v/>
      </c>
      <c r="AC394" s="6"/>
      <c r="AD394" s="7" t="str">
        <f>IF('Used data'!I394="No","",EXP(-10.0958)*POWER(H394,0.8138))</f>
        <v/>
      </c>
      <c r="AE394" s="7" t="str">
        <f>IF('Used data'!I394="No","",EXP(-9.9896)*POWER(H394,0.8381))</f>
        <v/>
      </c>
      <c r="AF394" s="7" t="str">
        <f>IF('Used data'!I394="No","",EXP(-12.5826)*POWER(H394,1.148))</f>
        <v/>
      </c>
      <c r="AG394" s="7" t="str">
        <f>IF('Used data'!I394="No","",EXP(-11.3408)*POWER(H394,0.7373))</f>
        <v/>
      </c>
      <c r="AH394" s="7" t="str">
        <f>IF('Used data'!I394="No","",EXP(-10.8985)*POWER(H394,0.841))</f>
        <v/>
      </c>
      <c r="AI394" s="7" t="str">
        <f>IF('Used data'!I394="No","",EXP(-12.4273)*POWER(H394,1.0197))</f>
        <v/>
      </c>
      <c r="AJ394" s="9" t="str">
        <f>IF('Used data'!I394="No","",SUM(AD394:AE394)*740934+AG394*29492829+AH394*4654307+AI394*608667)</f>
        <v/>
      </c>
    </row>
    <row r="395" spans="1:36" x14ac:dyDescent="0.3">
      <c r="A395" s="4" t="str">
        <f>IF('Input data'!A401="","",'Input data'!A401)</f>
        <v/>
      </c>
      <c r="B395" s="4" t="str">
        <f>IF('Input data'!B401="","",'Input data'!B401)</f>
        <v/>
      </c>
      <c r="C395" s="4" t="str">
        <f>IF('Input data'!C401="","",'Input data'!C401)</f>
        <v/>
      </c>
      <c r="D395" s="4" t="str">
        <f>IF('Input data'!D401="","",'Input data'!D401)</f>
        <v/>
      </c>
      <c r="E395" s="4" t="str">
        <f>IF('Input data'!E401="","",'Input data'!E401)</f>
        <v/>
      </c>
      <c r="F395" s="4" t="str">
        <f>IF('Input data'!F401="","",'Input data'!F401)</f>
        <v/>
      </c>
      <c r="G395" s="20" t="str">
        <f>IF('Input data'!G401=0,"",'Input data'!G401)</f>
        <v/>
      </c>
      <c r="H395" s="9" t="str">
        <f>IF('Input data'!H401="","",'Input data'!H401)</f>
        <v/>
      </c>
      <c r="I395" s="6" t="str">
        <f>IF('Used data'!I395="No","",IF('Used data'!L395&lt;10,1.1-'Used data'!L395*0.01,IF('Used data'!L395&lt;120,POWER(1.003,'Used data'!L395)/POWER(1.003,10),1.4)))</f>
        <v/>
      </c>
      <c r="J395" s="6" t="str">
        <f>IF('Used data'!I395="No","",IF('Used data'!M395&gt;9,1.41,IF('Used data'!M395&lt;2,0.96+'Used data'!M395*0.02,POWER(1.05,'Used data'!M395)/POWER(1.05,2))))</f>
        <v/>
      </c>
      <c r="K395" s="6" t="str">
        <f>IF('Used data'!I395="No","",IF('Used data'!M395&gt;9,1.15,IF('Used data'!M395&lt;2,0.98+'Used data'!M395*0.01,POWER(1.02,'Used data'!M395)/POWER(1.02,2))))</f>
        <v/>
      </c>
      <c r="L395" s="6" t="str">
        <f>IF('Used data'!I395="No","",IF('Used data'!N395="Partly",0.9,IF('Used data'!N395="Yes",0.75,1)))</f>
        <v/>
      </c>
      <c r="M395" s="6" t="str">
        <f>IF('Used data'!I395="No","",IF('Used data'!N395="Partly",0.97,IF('Used data'!N395="Yes",0.95,1)))</f>
        <v/>
      </c>
      <c r="N395" s="6" t="str">
        <f>IF('Used data'!I395="No","",IF('Used data'!O395&gt;4.25,1.06,IF('Used data'!O395&lt;3.75,1.84-'Used data'!O395*0.24,0.04+'Used data'!O395*0.24)))</f>
        <v/>
      </c>
      <c r="O395" s="6" t="str">
        <f>IF('Used data'!I395="No","",IF('Used data'!P395&gt;1.99,0.81,IF('Used data'!P395&lt;0.2,1.12,1.05-'Used data'!P395*0.1)))</f>
        <v/>
      </c>
      <c r="P395" s="6" t="str">
        <f>IF('Used data'!I395="No","",IF('Used data'!Q395&gt;3,0.96,IF('Used data'!Q395&lt;2,1.12-0.06*'Used data'!Q395,1.08-0.04*'Used data'!Q395)))</f>
        <v/>
      </c>
      <c r="Q395" s="6" t="str">
        <f>IF('Used data'!I395="No","",IF('Used data'!R395="Yes",0.91,1))</f>
        <v/>
      </c>
      <c r="R395" s="6" t="str">
        <f>IF('Used data'!I395="No","",IF('Used data'!R395="Yes",0.96,1))</f>
        <v/>
      </c>
      <c r="S395" s="6" t="str">
        <f>IF('Used data'!I395="No","",IF('Used data'!R395="Yes",0.82,1))</f>
        <v/>
      </c>
      <c r="T395" s="6" t="str">
        <f>IF('Used data'!I395="No","",IF('Used data'!R395="Yes",0.9,1))</f>
        <v/>
      </c>
      <c r="U395" s="6" t="str">
        <f>IF('Used data'!I395="No","",IF('Used data'!R395="Yes",0.93,1))</f>
        <v/>
      </c>
      <c r="V395" s="6" t="str">
        <f>IF('Used data'!I395="No","",IF('Used data'!S395="Yes",0.85,1))</f>
        <v/>
      </c>
      <c r="W395" s="6" t="str">
        <f>IF('Used data'!I395="No","",IF('Used data'!T395&gt;5,1.4,1+0.08*'Used data'!T395))</f>
        <v/>
      </c>
      <c r="X395" s="6" t="str">
        <f>IF('Used data'!I395="No","",IF('Used data'!U395=80,1,POWER((80-0.0058*('Used data'!U395-80)^2+0.2781*('Used data'!U395-80)-0.2343)/80,1.6)))</f>
        <v/>
      </c>
      <c r="Y395" s="6" t="str">
        <f>IF('Used data'!I395="No","",IF('Used data'!U395=80,1,POWER((80-0.0058*('Used data'!U395-80)^2+0.2781*('Used data'!U395-80)-0.2343)/80,1.5)))</f>
        <v/>
      </c>
      <c r="Z395" s="6" t="str">
        <f>IF('Used data'!I395="No","",IF('Used data'!U395=80,1,POWER((80-0.0058*('Used data'!U395-80)^2+0.2781*('Used data'!U395-80)-0.2343)/80,4.6)))</f>
        <v/>
      </c>
      <c r="AA395" s="6" t="str">
        <f>IF('Used data'!I395="No","",IF('Used data'!U395=80,1,POWER((80-0.0058*('Used data'!U395-80)^2+0.2781*('Used data'!U395-80)-0.2343)/80,3.5)))</f>
        <v/>
      </c>
      <c r="AB395" s="6" t="str">
        <f>IF('Used data'!I395="No","",IF('Used data'!U395=80,1,POWER((80-0.0058*('Used data'!U395-80)^2+0.2781*('Used data'!U395-80)-0.2343)/80,1.4)))</f>
        <v/>
      </c>
      <c r="AC395" s="6"/>
      <c r="AD395" s="7" t="str">
        <f>IF('Used data'!I395="No","",EXP(-10.0958)*POWER(H395,0.8138))</f>
        <v/>
      </c>
      <c r="AE395" s="7" t="str">
        <f>IF('Used data'!I395="No","",EXP(-9.9896)*POWER(H395,0.8381))</f>
        <v/>
      </c>
      <c r="AF395" s="7" t="str">
        <f>IF('Used data'!I395="No","",EXP(-12.5826)*POWER(H395,1.148))</f>
        <v/>
      </c>
      <c r="AG395" s="7" t="str">
        <f>IF('Used data'!I395="No","",EXP(-11.3408)*POWER(H395,0.7373))</f>
        <v/>
      </c>
      <c r="AH395" s="7" t="str">
        <f>IF('Used data'!I395="No","",EXP(-10.8985)*POWER(H395,0.841))</f>
        <v/>
      </c>
      <c r="AI395" s="7" t="str">
        <f>IF('Used data'!I395="No","",EXP(-12.4273)*POWER(H395,1.0197))</f>
        <v/>
      </c>
      <c r="AJ395" s="9" t="str">
        <f>IF('Used data'!I395="No","",SUM(AD395:AE395)*740934+AG395*29492829+AH395*4654307+AI395*608667)</f>
        <v/>
      </c>
    </row>
    <row r="396" spans="1:36" x14ac:dyDescent="0.3">
      <c r="A396" s="4" t="str">
        <f>IF('Input data'!A402="","",'Input data'!A402)</f>
        <v/>
      </c>
      <c r="B396" s="4" t="str">
        <f>IF('Input data'!B402="","",'Input data'!B402)</f>
        <v/>
      </c>
      <c r="C396" s="4" t="str">
        <f>IF('Input data'!C402="","",'Input data'!C402)</f>
        <v/>
      </c>
      <c r="D396" s="4" t="str">
        <f>IF('Input data'!D402="","",'Input data'!D402)</f>
        <v/>
      </c>
      <c r="E396" s="4" t="str">
        <f>IF('Input data'!E402="","",'Input data'!E402)</f>
        <v/>
      </c>
      <c r="F396" s="4" t="str">
        <f>IF('Input data'!F402="","",'Input data'!F402)</f>
        <v/>
      </c>
      <c r="G396" s="20" t="str">
        <f>IF('Input data'!G402=0,"",'Input data'!G402)</f>
        <v/>
      </c>
      <c r="H396" s="9" t="str">
        <f>IF('Input data'!H402="","",'Input data'!H402)</f>
        <v/>
      </c>
      <c r="I396" s="6" t="str">
        <f>IF('Used data'!I396="No","",IF('Used data'!L396&lt;10,1.1-'Used data'!L396*0.01,IF('Used data'!L396&lt;120,POWER(1.003,'Used data'!L396)/POWER(1.003,10),1.4)))</f>
        <v/>
      </c>
      <c r="J396" s="6" t="str">
        <f>IF('Used data'!I396="No","",IF('Used data'!M396&gt;9,1.41,IF('Used data'!M396&lt;2,0.96+'Used data'!M396*0.02,POWER(1.05,'Used data'!M396)/POWER(1.05,2))))</f>
        <v/>
      </c>
      <c r="K396" s="6" t="str">
        <f>IF('Used data'!I396="No","",IF('Used data'!M396&gt;9,1.15,IF('Used data'!M396&lt;2,0.98+'Used data'!M396*0.01,POWER(1.02,'Used data'!M396)/POWER(1.02,2))))</f>
        <v/>
      </c>
      <c r="L396" s="6" t="str">
        <f>IF('Used data'!I396="No","",IF('Used data'!N396="Partly",0.9,IF('Used data'!N396="Yes",0.75,1)))</f>
        <v/>
      </c>
      <c r="M396" s="6" t="str">
        <f>IF('Used data'!I396="No","",IF('Used data'!N396="Partly",0.97,IF('Used data'!N396="Yes",0.95,1)))</f>
        <v/>
      </c>
      <c r="N396" s="6" t="str">
        <f>IF('Used data'!I396="No","",IF('Used data'!O396&gt;4.25,1.06,IF('Used data'!O396&lt;3.75,1.84-'Used data'!O396*0.24,0.04+'Used data'!O396*0.24)))</f>
        <v/>
      </c>
      <c r="O396" s="6" t="str">
        <f>IF('Used data'!I396="No","",IF('Used data'!P396&gt;1.99,0.81,IF('Used data'!P396&lt;0.2,1.12,1.05-'Used data'!P396*0.1)))</f>
        <v/>
      </c>
      <c r="P396" s="6" t="str">
        <f>IF('Used data'!I396="No","",IF('Used data'!Q396&gt;3,0.96,IF('Used data'!Q396&lt;2,1.12-0.06*'Used data'!Q396,1.08-0.04*'Used data'!Q396)))</f>
        <v/>
      </c>
      <c r="Q396" s="6" t="str">
        <f>IF('Used data'!I396="No","",IF('Used data'!R396="Yes",0.91,1))</f>
        <v/>
      </c>
      <c r="R396" s="6" t="str">
        <f>IF('Used data'!I396="No","",IF('Used data'!R396="Yes",0.96,1))</f>
        <v/>
      </c>
      <c r="S396" s="6" t="str">
        <f>IF('Used data'!I396="No","",IF('Used data'!R396="Yes",0.82,1))</f>
        <v/>
      </c>
      <c r="T396" s="6" t="str">
        <f>IF('Used data'!I396="No","",IF('Used data'!R396="Yes",0.9,1))</f>
        <v/>
      </c>
      <c r="U396" s="6" t="str">
        <f>IF('Used data'!I396="No","",IF('Used data'!R396="Yes",0.93,1))</f>
        <v/>
      </c>
      <c r="V396" s="6" t="str">
        <f>IF('Used data'!I396="No","",IF('Used data'!S396="Yes",0.85,1))</f>
        <v/>
      </c>
      <c r="W396" s="6" t="str">
        <f>IF('Used data'!I396="No","",IF('Used data'!T396&gt;5,1.4,1+0.08*'Used data'!T396))</f>
        <v/>
      </c>
      <c r="X396" s="6" t="str">
        <f>IF('Used data'!I396="No","",IF('Used data'!U396=80,1,POWER((80-0.0058*('Used data'!U396-80)^2+0.2781*('Used data'!U396-80)-0.2343)/80,1.6)))</f>
        <v/>
      </c>
      <c r="Y396" s="6" t="str">
        <f>IF('Used data'!I396="No","",IF('Used data'!U396=80,1,POWER((80-0.0058*('Used data'!U396-80)^2+0.2781*('Used data'!U396-80)-0.2343)/80,1.5)))</f>
        <v/>
      </c>
      <c r="Z396" s="6" t="str">
        <f>IF('Used data'!I396="No","",IF('Used data'!U396=80,1,POWER((80-0.0058*('Used data'!U396-80)^2+0.2781*('Used data'!U396-80)-0.2343)/80,4.6)))</f>
        <v/>
      </c>
      <c r="AA396" s="6" t="str">
        <f>IF('Used data'!I396="No","",IF('Used data'!U396=80,1,POWER((80-0.0058*('Used data'!U396-80)^2+0.2781*('Used data'!U396-80)-0.2343)/80,3.5)))</f>
        <v/>
      </c>
      <c r="AB396" s="6" t="str">
        <f>IF('Used data'!I396="No","",IF('Used data'!U396=80,1,POWER((80-0.0058*('Used data'!U396-80)^2+0.2781*('Used data'!U396-80)-0.2343)/80,1.4)))</f>
        <v/>
      </c>
      <c r="AC396" s="6"/>
      <c r="AD396" s="7" t="str">
        <f>IF('Used data'!I396="No","",EXP(-10.0958)*POWER(H396,0.8138))</f>
        <v/>
      </c>
      <c r="AE396" s="7" t="str">
        <f>IF('Used data'!I396="No","",EXP(-9.9896)*POWER(H396,0.8381))</f>
        <v/>
      </c>
      <c r="AF396" s="7" t="str">
        <f>IF('Used data'!I396="No","",EXP(-12.5826)*POWER(H396,1.148))</f>
        <v/>
      </c>
      <c r="AG396" s="7" t="str">
        <f>IF('Used data'!I396="No","",EXP(-11.3408)*POWER(H396,0.7373))</f>
        <v/>
      </c>
      <c r="AH396" s="7" t="str">
        <f>IF('Used data'!I396="No","",EXP(-10.8985)*POWER(H396,0.841))</f>
        <v/>
      </c>
      <c r="AI396" s="7" t="str">
        <f>IF('Used data'!I396="No","",EXP(-12.4273)*POWER(H396,1.0197))</f>
        <v/>
      </c>
      <c r="AJ396" s="9" t="str">
        <f>IF('Used data'!I396="No","",SUM(AD396:AE396)*740934+AG396*29492829+AH396*4654307+AI396*608667)</f>
        <v/>
      </c>
    </row>
    <row r="397" spans="1:36" x14ac:dyDescent="0.3">
      <c r="A397" s="4" t="str">
        <f>IF('Input data'!A403="","",'Input data'!A403)</f>
        <v/>
      </c>
      <c r="B397" s="4" t="str">
        <f>IF('Input data'!B403="","",'Input data'!B403)</f>
        <v/>
      </c>
      <c r="C397" s="4" t="str">
        <f>IF('Input data'!C403="","",'Input data'!C403)</f>
        <v/>
      </c>
      <c r="D397" s="4" t="str">
        <f>IF('Input data'!D403="","",'Input data'!D403)</f>
        <v/>
      </c>
      <c r="E397" s="4" t="str">
        <f>IF('Input data'!E403="","",'Input data'!E403)</f>
        <v/>
      </c>
      <c r="F397" s="4" t="str">
        <f>IF('Input data'!F403="","",'Input data'!F403)</f>
        <v/>
      </c>
      <c r="G397" s="20" t="str">
        <f>IF('Input data'!G403=0,"",'Input data'!G403)</f>
        <v/>
      </c>
      <c r="H397" s="9" t="str">
        <f>IF('Input data'!H403="","",'Input data'!H403)</f>
        <v/>
      </c>
      <c r="I397" s="6" t="str">
        <f>IF('Used data'!I397="No","",IF('Used data'!L397&lt;10,1.1-'Used data'!L397*0.01,IF('Used data'!L397&lt;120,POWER(1.003,'Used data'!L397)/POWER(1.003,10),1.4)))</f>
        <v/>
      </c>
      <c r="J397" s="6" t="str">
        <f>IF('Used data'!I397="No","",IF('Used data'!M397&gt;9,1.41,IF('Used data'!M397&lt;2,0.96+'Used data'!M397*0.02,POWER(1.05,'Used data'!M397)/POWER(1.05,2))))</f>
        <v/>
      </c>
      <c r="K397" s="6" t="str">
        <f>IF('Used data'!I397="No","",IF('Used data'!M397&gt;9,1.15,IF('Used data'!M397&lt;2,0.98+'Used data'!M397*0.01,POWER(1.02,'Used data'!M397)/POWER(1.02,2))))</f>
        <v/>
      </c>
      <c r="L397" s="6" t="str">
        <f>IF('Used data'!I397="No","",IF('Used data'!N397="Partly",0.9,IF('Used data'!N397="Yes",0.75,1)))</f>
        <v/>
      </c>
      <c r="M397" s="6" t="str">
        <f>IF('Used data'!I397="No","",IF('Used data'!N397="Partly",0.97,IF('Used data'!N397="Yes",0.95,1)))</f>
        <v/>
      </c>
      <c r="N397" s="6" t="str">
        <f>IF('Used data'!I397="No","",IF('Used data'!O397&gt;4.25,1.06,IF('Used data'!O397&lt;3.75,1.84-'Used data'!O397*0.24,0.04+'Used data'!O397*0.24)))</f>
        <v/>
      </c>
      <c r="O397" s="6" t="str">
        <f>IF('Used data'!I397="No","",IF('Used data'!P397&gt;1.99,0.81,IF('Used data'!P397&lt;0.2,1.12,1.05-'Used data'!P397*0.1)))</f>
        <v/>
      </c>
      <c r="P397" s="6" t="str">
        <f>IF('Used data'!I397="No","",IF('Used data'!Q397&gt;3,0.96,IF('Used data'!Q397&lt;2,1.12-0.06*'Used data'!Q397,1.08-0.04*'Used data'!Q397)))</f>
        <v/>
      </c>
      <c r="Q397" s="6" t="str">
        <f>IF('Used data'!I397="No","",IF('Used data'!R397="Yes",0.91,1))</f>
        <v/>
      </c>
      <c r="R397" s="6" t="str">
        <f>IF('Used data'!I397="No","",IF('Used data'!R397="Yes",0.96,1))</f>
        <v/>
      </c>
      <c r="S397" s="6" t="str">
        <f>IF('Used data'!I397="No","",IF('Used data'!R397="Yes",0.82,1))</f>
        <v/>
      </c>
      <c r="T397" s="6" t="str">
        <f>IF('Used data'!I397="No","",IF('Used data'!R397="Yes",0.9,1))</f>
        <v/>
      </c>
      <c r="U397" s="6" t="str">
        <f>IF('Used data'!I397="No","",IF('Used data'!R397="Yes",0.93,1))</f>
        <v/>
      </c>
      <c r="V397" s="6" t="str">
        <f>IF('Used data'!I397="No","",IF('Used data'!S397="Yes",0.85,1))</f>
        <v/>
      </c>
      <c r="W397" s="6" t="str">
        <f>IF('Used data'!I397="No","",IF('Used data'!T397&gt;5,1.4,1+0.08*'Used data'!T397))</f>
        <v/>
      </c>
      <c r="X397" s="6" t="str">
        <f>IF('Used data'!I397="No","",IF('Used data'!U397=80,1,POWER((80-0.0058*('Used data'!U397-80)^2+0.2781*('Used data'!U397-80)-0.2343)/80,1.6)))</f>
        <v/>
      </c>
      <c r="Y397" s="6" t="str">
        <f>IF('Used data'!I397="No","",IF('Used data'!U397=80,1,POWER((80-0.0058*('Used data'!U397-80)^2+0.2781*('Used data'!U397-80)-0.2343)/80,1.5)))</f>
        <v/>
      </c>
      <c r="Z397" s="6" t="str">
        <f>IF('Used data'!I397="No","",IF('Used data'!U397=80,1,POWER((80-0.0058*('Used data'!U397-80)^2+0.2781*('Used data'!U397-80)-0.2343)/80,4.6)))</f>
        <v/>
      </c>
      <c r="AA397" s="6" t="str">
        <f>IF('Used data'!I397="No","",IF('Used data'!U397=80,1,POWER((80-0.0058*('Used data'!U397-80)^2+0.2781*('Used data'!U397-80)-0.2343)/80,3.5)))</f>
        <v/>
      </c>
      <c r="AB397" s="6" t="str">
        <f>IF('Used data'!I397="No","",IF('Used data'!U397=80,1,POWER((80-0.0058*('Used data'!U397-80)^2+0.2781*('Used data'!U397-80)-0.2343)/80,1.4)))</f>
        <v/>
      </c>
      <c r="AC397" s="6"/>
      <c r="AD397" s="7" t="str">
        <f>IF('Used data'!I397="No","",EXP(-10.0958)*POWER(H397,0.8138))</f>
        <v/>
      </c>
      <c r="AE397" s="7" t="str">
        <f>IF('Used data'!I397="No","",EXP(-9.9896)*POWER(H397,0.8381))</f>
        <v/>
      </c>
      <c r="AF397" s="7" t="str">
        <f>IF('Used data'!I397="No","",EXP(-12.5826)*POWER(H397,1.148))</f>
        <v/>
      </c>
      <c r="AG397" s="7" t="str">
        <f>IF('Used data'!I397="No","",EXP(-11.3408)*POWER(H397,0.7373))</f>
        <v/>
      </c>
      <c r="AH397" s="7" t="str">
        <f>IF('Used data'!I397="No","",EXP(-10.8985)*POWER(H397,0.841))</f>
        <v/>
      </c>
      <c r="AI397" s="7" t="str">
        <f>IF('Used data'!I397="No","",EXP(-12.4273)*POWER(H397,1.0197))</f>
        <v/>
      </c>
      <c r="AJ397" s="9" t="str">
        <f>IF('Used data'!I397="No","",SUM(AD397:AE397)*740934+AG397*29492829+AH397*4654307+AI397*608667)</f>
        <v/>
      </c>
    </row>
    <row r="398" spans="1:36" x14ac:dyDescent="0.3">
      <c r="A398" s="4" t="str">
        <f>IF('Input data'!A404="","",'Input data'!A404)</f>
        <v/>
      </c>
      <c r="B398" s="4" t="str">
        <f>IF('Input data'!B404="","",'Input data'!B404)</f>
        <v/>
      </c>
      <c r="C398" s="4" t="str">
        <f>IF('Input data'!C404="","",'Input data'!C404)</f>
        <v/>
      </c>
      <c r="D398" s="4" t="str">
        <f>IF('Input data'!D404="","",'Input data'!D404)</f>
        <v/>
      </c>
      <c r="E398" s="4" t="str">
        <f>IF('Input data'!E404="","",'Input data'!E404)</f>
        <v/>
      </c>
      <c r="F398" s="4" t="str">
        <f>IF('Input data'!F404="","",'Input data'!F404)</f>
        <v/>
      </c>
      <c r="G398" s="20" t="str">
        <f>IF('Input data'!G404=0,"",'Input data'!G404)</f>
        <v/>
      </c>
      <c r="H398" s="9" t="str">
        <f>IF('Input data'!H404="","",'Input data'!H404)</f>
        <v/>
      </c>
      <c r="I398" s="6" t="str">
        <f>IF('Used data'!I398="No","",IF('Used data'!L398&lt;10,1.1-'Used data'!L398*0.01,IF('Used data'!L398&lt;120,POWER(1.003,'Used data'!L398)/POWER(1.003,10),1.4)))</f>
        <v/>
      </c>
      <c r="J398" s="6" t="str">
        <f>IF('Used data'!I398="No","",IF('Used data'!M398&gt;9,1.41,IF('Used data'!M398&lt;2,0.96+'Used data'!M398*0.02,POWER(1.05,'Used data'!M398)/POWER(1.05,2))))</f>
        <v/>
      </c>
      <c r="K398" s="6" t="str">
        <f>IF('Used data'!I398="No","",IF('Used data'!M398&gt;9,1.15,IF('Used data'!M398&lt;2,0.98+'Used data'!M398*0.01,POWER(1.02,'Used data'!M398)/POWER(1.02,2))))</f>
        <v/>
      </c>
      <c r="L398" s="6" t="str">
        <f>IF('Used data'!I398="No","",IF('Used data'!N398="Partly",0.9,IF('Used data'!N398="Yes",0.75,1)))</f>
        <v/>
      </c>
      <c r="M398" s="6" t="str">
        <f>IF('Used data'!I398="No","",IF('Used data'!N398="Partly",0.97,IF('Used data'!N398="Yes",0.95,1)))</f>
        <v/>
      </c>
      <c r="N398" s="6" t="str">
        <f>IF('Used data'!I398="No","",IF('Used data'!O398&gt;4.25,1.06,IF('Used data'!O398&lt;3.75,1.84-'Used data'!O398*0.24,0.04+'Used data'!O398*0.24)))</f>
        <v/>
      </c>
      <c r="O398" s="6" t="str">
        <f>IF('Used data'!I398="No","",IF('Used data'!P398&gt;1.99,0.81,IF('Used data'!P398&lt;0.2,1.12,1.05-'Used data'!P398*0.1)))</f>
        <v/>
      </c>
      <c r="P398" s="6" t="str">
        <f>IF('Used data'!I398="No","",IF('Used data'!Q398&gt;3,0.96,IF('Used data'!Q398&lt;2,1.12-0.06*'Used data'!Q398,1.08-0.04*'Used data'!Q398)))</f>
        <v/>
      </c>
      <c r="Q398" s="6" t="str">
        <f>IF('Used data'!I398="No","",IF('Used data'!R398="Yes",0.91,1))</f>
        <v/>
      </c>
      <c r="R398" s="6" t="str">
        <f>IF('Used data'!I398="No","",IF('Used data'!R398="Yes",0.96,1))</f>
        <v/>
      </c>
      <c r="S398" s="6" t="str">
        <f>IF('Used data'!I398="No","",IF('Used data'!R398="Yes",0.82,1))</f>
        <v/>
      </c>
      <c r="T398" s="6" t="str">
        <f>IF('Used data'!I398="No","",IF('Used data'!R398="Yes",0.9,1))</f>
        <v/>
      </c>
      <c r="U398" s="6" t="str">
        <f>IF('Used data'!I398="No","",IF('Used data'!R398="Yes",0.93,1))</f>
        <v/>
      </c>
      <c r="V398" s="6" t="str">
        <f>IF('Used data'!I398="No","",IF('Used data'!S398="Yes",0.85,1))</f>
        <v/>
      </c>
      <c r="W398" s="6" t="str">
        <f>IF('Used data'!I398="No","",IF('Used data'!T398&gt;5,1.4,1+0.08*'Used data'!T398))</f>
        <v/>
      </c>
      <c r="X398" s="6" t="str">
        <f>IF('Used data'!I398="No","",IF('Used data'!U398=80,1,POWER((80-0.0058*('Used data'!U398-80)^2+0.2781*('Used data'!U398-80)-0.2343)/80,1.6)))</f>
        <v/>
      </c>
      <c r="Y398" s="6" t="str">
        <f>IF('Used data'!I398="No","",IF('Used data'!U398=80,1,POWER((80-0.0058*('Used data'!U398-80)^2+0.2781*('Used data'!U398-80)-0.2343)/80,1.5)))</f>
        <v/>
      </c>
      <c r="Z398" s="6" t="str">
        <f>IF('Used data'!I398="No","",IF('Used data'!U398=80,1,POWER((80-0.0058*('Used data'!U398-80)^2+0.2781*('Used data'!U398-80)-0.2343)/80,4.6)))</f>
        <v/>
      </c>
      <c r="AA398" s="6" t="str">
        <f>IF('Used data'!I398="No","",IF('Used data'!U398=80,1,POWER((80-0.0058*('Used data'!U398-80)^2+0.2781*('Used data'!U398-80)-0.2343)/80,3.5)))</f>
        <v/>
      </c>
      <c r="AB398" s="6" t="str">
        <f>IF('Used data'!I398="No","",IF('Used data'!U398=80,1,POWER((80-0.0058*('Used data'!U398-80)^2+0.2781*('Used data'!U398-80)-0.2343)/80,1.4)))</f>
        <v/>
      </c>
      <c r="AC398" s="6"/>
      <c r="AD398" s="7" t="str">
        <f>IF('Used data'!I398="No","",EXP(-10.0958)*POWER(H398,0.8138))</f>
        <v/>
      </c>
      <c r="AE398" s="7" t="str">
        <f>IF('Used data'!I398="No","",EXP(-9.9896)*POWER(H398,0.8381))</f>
        <v/>
      </c>
      <c r="AF398" s="7" t="str">
        <f>IF('Used data'!I398="No","",EXP(-12.5826)*POWER(H398,1.148))</f>
        <v/>
      </c>
      <c r="AG398" s="7" t="str">
        <f>IF('Used data'!I398="No","",EXP(-11.3408)*POWER(H398,0.7373))</f>
        <v/>
      </c>
      <c r="AH398" s="7" t="str">
        <f>IF('Used data'!I398="No","",EXP(-10.8985)*POWER(H398,0.841))</f>
        <v/>
      </c>
      <c r="AI398" s="7" t="str">
        <f>IF('Used data'!I398="No","",EXP(-12.4273)*POWER(H398,1.0197))</f>
        <v/>
      </c>
      <c r="AJ398" s="9" t="str">
        <f>IF('Used data'!I398="No","",SUM(AD398:AE398)*740934+AG398*29492829+AH398*4654307+AI398*608667)</f>
        <v/>
      </c>
    </row>
    <row r="399" spans="1:36" x14ac:dyDescent="0.3">
      <c r="A399" s="4" t="str">
        <f>IF('Input data'!A405="","",'Input data'!A405)</f>
        <v/>
      </c>
      <c r="B399" s="4" t="str">
        <f>IF('Input data'!B405="","",'Input data'!B405)</f>
        <v/>
      </c>
      <c r="C399" s="4" t="str">
        <f>IF('Input data'!C405="","",'Input data'!C405)</f>
        <v/>
      </c>
      <c r="D399" s="4" t="str">
        <f>IF('Input data'!D405="","",'Input data'!D405)</f>
        <v/>
      </c>
      <c r="E399" s="4" t="str">
        <f>IF('Input data'!E405="","",'Input data'!E405)</f>
        <v/>
      </c>
      <c r="F399" s="4" t="str">
        <f>IF('Input data'!F405="","",'Input data'!F405)</f>
        <v/>
      </c>
      <c r="G399" s="20" t="str">
        <f>IF('Input data'!G405=0,"",'Input data'!G405)</f>
        <v/>
      </c>
      <c r="H399" s="9" t="str">
        <f>IF('Input data'!H405="","",'Input data'!H405)</f>
        <v/>
      </c>
      <c r="I399" s="6" t="str">
        <f>IF('Used data'!I399="No","",IF('Used data'!L399&lt;10,1.1-'Used data'!L399*0.01,IF('Used data'!L399&lt;120,POWER(1.003,'Used data'!L399)/POWER(1.003,10),1.4)))</f>
        <v/>
      </c>
      <c r="J399" s="6" t="str">
        <f>IF('Used data'!I399="No","",IF('Used data'!M399&gt;9,1.41,IF('Used data'!M399&lt;2,0.96+'Used data'!M399*0.02,POWER(1.05,'Used data'!M399)/POWER(1.05,2))))</f>
        <v/>
      </c>
      <c r="K399" s="6" t="str">
        <f>IF('Used data'!I399="No","",IF('Used data'!M399&gt;9,1.15,IF('Used data'!M399&lt;2,0.98+'Used data'!M399*0.01,POWER(1.02,'Used data'!M399)/POWER(1.02,2))))</f>
        <v/>
      </c>
      <c r="L399" s="6" t="str">
        <f>IF('Used data'!I399="No","",IF('Used data'!N399="Partly",0.9,IF('Used data'!N399="Yes",0.75,1)))</f>
        <v/>
      </c>
      <c r="M399" s="6" t="str">
        <f>IF('Used data'!I399="No","",IF('Used data'!N399="Partly",0.97,IF('Used data'!N399="Yes",0.95,1)))</f>
        <v/>
      </c>
      <c r="N399" s="6" t="str">
        <f>IF('Used data'!I399="No","",IF('Used data'!O399&gt;4.25,1.06,IF('Used data'!O399&lt;3.75,1.84-'Used data'!O399*0.24,0.04+'Used data'!O399*0.24)))</f>
        <v/>
      </c>
      <c r="O399" s="6" t="str">
        <f>IF('Used data'!I399="No","",IF('Used data'!P399&gt;1.99,0.81,IF('Used data'!P399&lt;0.2,1.12,1.05-'Used data'!P399*0.1)))</f>
        <v/>
      </c>
      <c r="P399" s="6" t="str">
        <f>IF('Used data'!I399="No","",IF('Used data'!Q399&gt;3,0.96,IF('Used data'!Q399&lt;2,1.12-0.06*'Used data'!Q399,1.08-0.04*'Used data'!Q399)))</f>
        <v/>
      </c>
      <c r="Q399" s="6" t="str">
        <f>IF('Used data'!I399="No","",IF('Used data'!R399="Yes",0.91,1))</f>
        <v/>
      </c>
      <c r="R399" s="6" t="str">
        <f>IF('Used data'!I399="No","",IF('Used data'!R399="Yes",0.96,1))</f>
        <v/>
      </c>
      <c r="S399" s="6" t="str">
        <f>IF('Used data'!I399="No","",IF('Used data'!R399="Yes",0.82,1))</f>
        <v/>
      </c>
      <c r="T399" s="6" t="str">
        <f>IF('Used data'!I399="No","",IF('Used data'!R399="Yes",0.9,1))</f>
        <v/>
      </c>
      <c r="U399" s="6" t="str">
        <f>IF('Used data'!I399="No","",IF('Used data'!R399="Yes",0.93,1))</f>
        <v/>
      </c>
      <c r="V399" s="6" t="str">
        <f>IF('Used data'!I399="No","",IF('Used data'!S399="Yes",0.85,1))</f>
        <v/>
      </c>
      <c r="W399" s="6" t="str">
        <f>IF('Used data'!I399="No","",IF('Used data'!T399&gt;5,1.4,1+0.08*'Used data'!T399))</f>
        <v/>
      </c>
      <c r="X399" s="6" t="str">
        <f>IF('Used data'!I399="No","",IF('Used data'!U399=80,1,POWER((80-0.0058*('Used data'!U399-80)^2+0.2781*('Used data'!U399-80)-0.2343)/80,1.6)))</f>
        <v/>
      </c>
      <c r="Y399" s="6" t="str">
        <f>IF('Used data'!I399="No","",IF('Used data'!U399=80,1,POWER((80-0.0058*('Used data'!U399-80)^2+0.2781*('Used data'!U399-80)-0.2343)/80,1.5)))</f>
        <v/>
      </c>
      <c r="Z399" s="6" t="str">
        <f>IF('Used data'!I399="No","",IF('Used data'!U399=80,1,POWER((80-0.0058*('Used data'!U399-80)^2+0.2781*('Used data'!U399-80)-0.2343)/80,4.6)))</f>
        <v/>
      </c>
      <c r="AA399" s="6" t="str">
        <f>IF('Used data'!I399="No","",IF('Used data'!U399=80,1,POWER((80-0.0058*('Used data'!U399-80)^2+0.2781*('Used data'!U399-80)-0.2343)/80,3.5)))</f>
        <v/>
      </c>
      <c r="AB399" s="6" t="str">
        <f>IF('Used data'!I399="No","",IF('Used data'!U399=80,1,POWER((80-0.0058*('Used data'!U399-80)^2+0.2781*('Used data'!U399-80)-0.2343)/80,1.4)))</f>
        <v/>
      </c>
      <c r="AC399" s="6"/>
      <c r="AD399" s="7" t="str">
        <f>IF('Used data'!I399="No","",EXP(-10.0958)*POWER(H399,0.8138))</f>
        <v/>
      </c>
      <c r="AE399" s="7" t="str">
        <f>IF('Used data'!I399="No","",EXP(-9.9896)*POWER(H399,0.8381))</f>
        <v/>
      </c>
      <c r="AF399" s="7" t="str">
        <f>IF('Used data'!I399="No","",EXP(-12.5826)*POWER(H399,1.148))</f>
        <v/>
      </c>
      <c r="AG399" s="7" t="str">
        <f>IF('Used data'!I399="No","",EXP(-11.3408)*POWER(H399,0.7373))</f>
        <v/>
      </c>
      <c r="AH399" s="7" t="str">
        <f>IF('Used data'!I399="No","",EXP(-10.8985)*POWER(H399,0.841))</f>
        <v/>
      </c>
      <c r="AI399" s="7" t="str">
        <f>IF('Used data'!I399="No","",EXP(-12.4273)*POWER(H399,1.0197))</f>
        <v/>
      </c>
      <c r="AJ399" s="9" t="str">
        <f>IF('Used data'!I399="No","",SUM(AD399:AE399)*740934+AG399*29492829+AH399*4654307+AI399*608667)</f>
        <v/>
      </c>
    </row>
    <row r="400" spans="1:36" x14ac:dyDescent="0.3">
      <c r="A400" s="4" t="str">
        <f>IF('Input data'!A406="","",'Input data'!A406)</f>
        <v/>
      </c>
      <c r="B400" s="4" t="str">
        <f>IF('Input data'!B406="","",'Input data'!B406)</f>
        <v/>
      </c>
      <c r="C400" s="4" t="str">
        <f>IF('Input data'!C406="","",'Input data'!C406)</f>
        <v/>
      </c>
      <c r="D400" s="4" t="str">
        <f>IF('Input data'!D406="","",'Input data'!D406)</f>
        <v/>
      </c>
      <c r="E400" s="4" t="str">
        <f>IF('Input data'!E406="","",'Input data'!E406)</f>
        <v/>
      </c>
      <c r="F400" s="4" t="str">
        <f>IF('Input data'!F406="","",'Input data'!F406)</f>
        <v/>
      </c>
      <c r="G400" s="20" t="str">
        <f>IF('Input data'!G406=0,"",'Input data'!G406)</f>
        <v/>
      </c>
      <c r="H400" s="9" t="str">
        <f>IF('Input data'!H406="","",'Input data'!H406)</f>
        <v/>
      </c>
      <c r="I400" s="6" t="str">
        <f>IF('Used data'!I400="No","",IF('Used data'!L400&lt;10,1.1-'Used data'!L400*0.01,IF('Used data'!L400&lt;120,POWER(1.003,'Used data'!L400)/POWER(1.003,10),1.4)))</f>
        <v/>
      </c>
      <c r="J400" s="6" t="str">
        <f>IF('Used data'!I400="No","",IF('Used data'!M400&gt;9,1.41,IF('Used data'!M400&lt;2,0.96+'Used data'!M400*0.02,POWER(1.05,'Used data'!M400)/POWER(1.05,2))))</f>
        <v/>
      </c>
      <c r="K400" s="6" t="str">
        <f>IF('Used data'!I400="No","",IF('Used data'!M400&gt;9,1.15,IF('Used data'!M400&lt;2,0.98+'Used data'!M400*0.01,POWER(1.02,'Used data'!M400)/POWER(1.02,2))))</f>
        <v/>
      </c>
      <c r="L400" s="6" t="str">
        <f>IF('Used data'!I400="No","",IF('Used data'!N400="Partly",0.9,IF('Used data'!N400="Yes",0.75,1)))</f>
        <v/>
      </c>
      <c r="M400" s="6" t="str">
        <f>IF('Used data'!I400="No","",IF('Used data'!N400="Partly",0.97,IF('Used data'!N400="Yes",0.95,1)))</f>
        <v/>
      </c>
      <c r="N400" s="6" t="str">
        <f>IF('Used data'!I400="No","",IF('Used data'!O400&gt;4.25,1.06,IF('Used data'!O400&lt;3.75,1.84-'Used data'!O400*0.24,0.04+'Used data'!O400*0.24)))</f>
        <v/>
      </c>
      <c r="O400" s="6" t="str">
        <f>IF('Used data'!I400="No","",IF('Used data'!P400&gt;1.99,0.81,IF('Used data'!P400&lt;0.2,1.12,1.05-'Used data'!P400*0.1)))</f>
        <v/>
      </c>
      <c r="P400" s="6" t="str">
        <f>IF('Used data'!I400="No","",IF('Used data'!Q400&gt;3,0.96,IF('Used data'!Q400&lt;2,1.12-0.06*'Used data'!Q400,1.08-0.04*'Used data'!Q400)))</f>
        <v/>
      </c>
      <c r="Q400" s="6" t="str">
        <f>IF('Used data'!I400="No","",IF('Used data'!R400="Yes",0.91,1))</f>
        <v/>
      </c>
      <c r="R400" s="6" t="str">
        <f>IF('Used data'!I400="No","",IF('Used data'!R400="Yes",0.96,1))</f>
        <v/>
      </c>
      <c r="S400" s="6" t="str">
        <f>IF('Used data'!I400="No","",IF('Used data'!R400="Yes",0.82,1))</f>
        <v/>
      </c>
      <c r="T400" s="6" t="str">
        <f>IF('Used data'!I400="No","",IF('Used data'!R400="Yes",0.9,1))</f>
        <v/>
      </c>
      <c r="U400" s="6" t="str">
        <f>IF('Used data'!I400="No","",IF('Used data'!R400="Yes",0.93,1))</f>
        <v/>
      </c>
      <c r="V400" s="6" t="str">
        <f>IF('Used data'!I400="No","",IF('Used data'!S400="Yes",0.85,1))</f>
        <v/>
      </c>
      <c r="W400" s="6" t="str">
        <f>IF('Used data'!I400="No","",IF('Used data'!T400&gt;5,1.4,1+0.08*'Used data'!T400))</f>
        <v/>
      </c>
      <c r="X400" s="6" t="str">
        <f>IF('Used data'!I400="No","",IF('Used data'!U400=80,1,POWER((80-0.0058*('Used data'!U400-80)^2+0.2781*('Used data'!U400-80)-0.2343)/80,1.6)))</f>
        <v/>
      </c>
      <c r="Y400" s="6" t="str">
        <f>IF('Used data'!I400="No","",IF('Used data'!U400=80,1,POWER((80-0.0058*('Used data'!U400-80)^2+0.2781*('Used data'!U400-80)-0.2343)/80,1.5)))</f>
        <v/>
      </c>
      <c r="Z400" s="6" t="str">
        <f>IF('Used data'!I400="No","",IF('Used data'!U400=80,1,POWER((80-0.0058*('Used data'!U400-80)^2+0.2781*('Used data'!U400-80)-0.2343)/80,4.6)))</f>
        <v/>
      </c>
      <c r="AA400" s="6" t="str">
        <f>IF('Used data'!I400="No","",IF('Used data'!U400=80,1,POWER((80-0.0058*('Used data'!U400-80)^2+0.2781*('Used data'!U400-80)-0.2343)/80,3.5)))</f>
        <v/>
      </c>
      <c r="AB400" s="6" t="str">
        <f>IF('Used data'!I400="No","",IF('Used data'!U400=80,1,POWER((80-0.0058*('Used data'!U400-80)^2+0.2781*('Used data'!U400-80)-0.2343)/80,1.4)))</f>
        <v/>
      </c>
      <c r="AC400" s="6"/>
      <c r="AD400" s="7" t="str">
        <f>IF('Used data'!I400="No","",EXP(-10.0958)*POWER(H400,0.8138))</f>
        <v/>
      </c>
      <c r="AE400" s="7" t="str">
        <f>IF('Used data'!I400="No","",EXP(-9.9896)*POWER(H400,0.8381))</f>
        <v/>
      </c>
      <c r="AF400" s="7" t="str">
        <f>IF('Used data'!I400="No","",EXP(-12.5826)*POWER(H400,1.148))</f>
        <v/>
      </c>
      <c r="AG400" s="7" t="str">
        <f>IF('Used data'!I400="No","",EXP(-11.3408)*POWER(H400,0.7373))</f>
        <v/>
      </c>
      <c r="AH400" s="7" t="str">
        <f>IF('Used data'!I400="No","",EXP(-10.8985)*POWER(H400,0.841))</f>
        <v/>
      </c>
      <c r="AI400" s="7" t="str">
        <f>IF('Used data'!I400="No","",EXP(-12.4273)*POWER(H400,1.0197))</f>
        <v/>
      </c>
      <c r="AJ400" s="9" t="str">
        <f>IF('Used data'!I400="No","",SUM(AD400:AE400)*740934+AG400*29492829+AH400*4654307+AI400*608667)</f>
        <v/>
      </c>
    </row>
    <row r="401" spans="1:36" x14ac:dyDescent="0.3">
      <c r="A401" s="4" t="str">
        <f>IF('Input data'!A407="","",'Input data'!A407)</f>
        <v/>
      </c>
      <c r="B401" s="4" t="str">
        <f>IF('Input data'!B407="","",'Input data'!B407)</f>
        <v/>
      </c>
      <c r="C401" s="4" t="str">
        <f>IF('Input data'!C407="","",'Input data'!C407)</f>
        <v/>
      </c>
      <c r="D401" s="4" t="str">
        <f>IF('Input data'!D407="","",'Input data'!D407)</f>
        <v/>
      </c>
      <c r="E401" s="4" t="str">
        <f>IF('Input data'!E407="","",'Input data'!E407)</f>
        <v/>
      </c>
      <c r="F401" s="4" t="str">
        <f>IF('Input data'!F407="","",'Input data'!F407)</f>
        <v/>
      </c>
      <c r="G401" s="20" t="str">
        <f>IF('Input data'!G407=0,"",'Input data'!G407)</f>
        <v/>
      </c>
      <c r="H401" s="9" t="str">
        <f>IF('Input data'!H407="","",'Input data'!H407)</f>
        <v/>
      </c>
      <c r="I401" s="6" t="str">
        <f>IF('Used data'!I401="No","",IF('Used data'!L401&lt;10,1.1-'Used data'!L401*0.01,IF('Used data'!L401&lt;120,POWER(1.003,'Used data'!L401)/POWER(1.003,10),1.4)))</f>
        <v/>
      </c>
      <c r="J401" s="6" t="str">
        <f>IF('Used data'!I401="No","",IF('Used data'!M401&gt;9,1.41,IF('Used data'!M401&lt;2,0.96+'Used data'!M401*0.02,POWER(1.05,'Used data'!M401)/POWER(1.05,2))))</f>
        <v/>
      </c>
      <c r="K401" s="6" t="str">
        <f>IF('Used data'!I401="No","",IF('Used data'!M401&gt;9,1.15,IF('Used data'!M401&lt;2,0.98+'Used data'!M401*0.01,POWER(1.02,'Used data'!M401)/POWER(1.02,2))))</f>
        <v/>
      </c>
      <c r="L401" s="6" t="str">
        <f>IF('Used data'!I401="No","",IF('Used data'!N401="Partly",0.9,IF('Used data'!N401="Yes",0.75,1)))</f>
        <v/>
      </c>
      <c r="M401" s="6" t="str">
        <f>IF('Used data'!I401="No","",IF('Used data'!N401="Partly",0.97,IF('Used data'!N401="Yes",0.95,1)))</f>
        <v/>
      </c>
      <c r="N401" s="6" t="str">
        <f>IF('Used data'!I401="No","",IF('Used data'!O401&gt;4.25,1.06,IF('Used data'!O401&lt;3.75,1.84-'Used data'!O401*0.24,0.04+'Used data'!O401*0.24)))</f>
        <v/>
      </c>
      <c r="O401" s="6" t="str">
        <f>IF('Used data'!I401="No","",IF('Used data'!P401&gt;1.99,0.81,IF('Used data'!P401&lt;0.2,1.12,1.05-'Used data'!P401*0.1)))</f>
        <v/>
      </c>
      <c r="P401" s="6" t="str">
        <f>IF('Used data'!I401="No","",IF('Used data'!Q401&gt;3,0.96,IF('Used data'!Q401&lt;2,1.12-0.06*'Used data'!Q401,1.08-0.04*'Used data'!Q401)))</f>
        <v/>
      </c>
      <c r="Q401" s="6" t="str">
        <f>IF('Used data'!I401="No","",IF('Used data'!R401="Yes",0.91,1))</f>
        <v/>
      </c>
      <c r="R401" s="6" t="str">
        <f>IF('Used data'!I401="No","",IF('Used data'!R401="Yes",0.96,1))</f>
        <v/>
      </c>
      <c r="S401" s="6" t="str">
        <f>IF('Used data'!I401="No","",IF('Used data'!R401="Yes",0.82,1))</f>
        <v/>
      </c>
      <c r="T401" s="6" t="str">
        <f>IF('Used data'!I401="No","",IF('Used data'!R401="Yes",0.9,1))</f>
        <v/>
      </c>
      <c r="U401" s="6" t="str">
        <f>IF('Used data'!I401="No","",IF('Used data'!R401="Yes",0.93,1))</f>
        <v/>
      </c>
      <c r="V401" s="6" t="str">
        <f>IF('Used data'!I401="No","",IF('Used data'!S401="Yes",0.85,1))</f>
        <v/>
      </c>
      <c r="W401" s="6" t="str">
        <f>IF('Used data'!I401="No","",IF('Used data'!T401&gt;5,1.4,1+0.08*'Used data'!T401))</f>
        <v/>
      </c>
      <c r="X401" s="6" t="str">
        <f>IF('Used data'!I401="No","",IF('Used data'!U401=80,1,POWER((80-0.0058*('Used data'!U401-80)^2+0.2781*('Used data'!U401-80)-0.2343)/80,1.6)))</f>
        <v/>
      </c>
      <c r="Y401" s="6" t="str">
        <f>IF('Used data'!I401="No","",IF('Used data'!U401=80,1,POWER((80-0.0058*('Used data'!U401-80)^2+0.2781*('Used data'!U401-80)-0.2343)/80,1.5)))</f>
        <v/>
      </c>
      <c r="Z401" s="6" t="str">
        <f>IF('Used data'!I401="No","",IF('Used data'!U401=80,1,POWER((80-0.0058*('Used data'!U401-80)^2+0.2781*('Used data'!U401-80)-0.2343)/80,4.6)))</f>
        <v/>
      </c>
      <c r="AA401" s="6" t="str">
        <f>IF('Used data'!I401="No","",IF('Used data'!U401=80,1,POWER((80-0.0058*('Used data'!U401-80)^2+0.2781*('Used data'!U401-80)-0.2343)/80,3.5)))</f>
        <v/>
      </c>
      <c r="AB401" s="6" t="str">
        <f>IF('Used data'!I401="No","",IF('Used data'!U401=80,1,POWER((80-0.0058*('Used data'!U401-80)^2+0.2781*('Used data'!U401-80)-0.2343)/80,1.4)))</f>
        <v/>
      </c>
      <c r="AC401" s="6"/>
      <c r="AD401" s="7" t="str">
        <f>IF('Used data'!I401="No","",EXP(-10.0958)*POWER(H401,0.8138))</f>
        <v/>
      </c>
      <c r="AE401" s="7" t="str">
        <f>IF('Used data'!I401="No","",EXP(-9.9896)*POWER(H401,0.8381))</f>
        <v/>
      </c>
      <c r="AF401" s="7" t="str">
        <f>IF('Used data'!I401="No","",EXP(-12.5826)*POWER(H401,1.148))</f>
        <v/>
      </c>
      <c r="AG401" s="7" t="str">
        <f>IF('Used data'!I401="No","",EXP(-11.3408)*POWER(H401,0.7373))</f>
        <v/>
      </c>
      <c r="AH401" s="7" t="str">
        <f>IF('Used data'!I401="No","",EXP(-10.8985)*POWER(H401,0.841))</f>
        <v/>
      </c>
      <c r="AI401" s="7" t="str">
        <f>IF('Used data'!I401="No","",EXP(-12.4273)*POWER(H401,1.0197))</f>
        <v/>
      </c>
      <c r="AJ401" s="9" t="str">
        <f>IF('Used data'!I401="No","",SUM(AD401:AE401)*740934+AG401*29492829+AH401*4654307+AI401*608667)</f>
        <v/>
      </c>
    </row>
    <row r="402" spans="1:36" x14ac:dyDescent="0.3">
      <c r="A402" s="4" t="str">
        <f>IF('Input data'!A408="","",'Input data'!A408)</f>
        <v/>
      </c>
      <c r="B402" s="4" t="str">
        <f>IF('Input data'!B408="","",'Input data'!B408)</f>
        <v/>
      </c>
      <c r="C402" s="4" t="str">
        <f>IF('Input data'!C408="","",'Input data'!C408)</f>
        <v/>
      </c>
      <c r="D402" s="4" t="str">
        <f>IF('Input data'!D408="","",'Input data'!D408)</f>
        <v/>
      </c>
      <c r="E402" s="4" t="str">
        <f>IF('Input data'!E408="","",'Input data'!E408)</f>
        <v/>
      </c>
      <c r="F402" s="4" t="str">
        <f>IF('Input data'!F408="","",'Input data'!F408)</f>
        <v/>
      </c>
      <c r="G402" s="20" t="str">
        <f>IF('Input data'!G408=0,"",'Input data'!G408)</f>
        <v/>
      </c>
      <c r="H402" s="9" t="str">
        <f>IF('Input data'!H408="","",'Input data'!H408)</f>
        <v/>
      </c>
      <c r="I402" s="6" t="str">
        <f>IF('Used data'!I402="No","",IF('Used data'!L402&lt;10,1.1-'Used data'!L402*0.01,IF('Used data'!L402&lt;120,POWER(1.003,'Used data'!L402)/POWER(1.003,10),1.4)))</f>
        <v/>
      </c>
      <c r="J402" s="6" t="str">
        <f>IF('Used data'!I402="No","",IF('Used data'!M402&gt;9,1.41,IF('Used data'!M402&lt;2,0.96+'Used data'!M402*0.02,POWER(1.05,'Used data'!M402)/POWER(1.05,2))))</f>
        <v/>
      </c>
      <c r="K402" s="6" t="str">
        <f>IF('Used data'!I402="No","",IF('Used data'!M402&gt;9,1.15,IF('Used data'!M402&lt;2,0.98+'Used data'!M402*0.01,POWER(1.02,'Used data'!M402)/POWER(1.02,2))))</f>
        <v/>
      </c>
      <c r="L402" s="6" t="str">
        <f>IF('Used data'!I402="No","",IF('Used data'!N402="Partly",0.9,IF('Used data'!N402="Yes",0.75,1)))</f>
        <v/>
      </c>
      <c r="M402" s="6" t="str">
        <f>IF('Used data'!I402="No","",IF('Used data'!N402="Partly",0.97,IF('Used data'!N402="Yes",0.95,1)))</f>
        <v/>
      </c>
      <c r="N402" s="6" t="str">
        <f>IF('Used data'!I402="No","",IF('Used data'!O402&gt;4.25,1.06,IF('Used data'!O402&lt;3.75,1.84-'Used data'!O402*0.24,0.04+'Used data'!O402*0.24)))</f>
        <v/>
      </c>
      <c r="O402" s="6" t="str">
        <f>IF('Used data'!I402="No","",IF('Used data'!P402&gt;1.99,0.81,IF('Used data'!P402&lt;0.2,1.12,1.05-'Used data'!P402*0.1)))</f>
        <v/>
      </c>
      <c r="P402" s="6" t="str">
        <f>IF('Used data'!I402="No","",IF('Used data'!Q402&gt;3,0.96,IF('Used data'!Q402&lt;2,1.12-0.06*'Used data'!Q402,1.08-0.04*'Used data'!Q402)))</f>
        <v/>
      </c>
      <c r="Q402" s="6" t="str">
        <f>IF('Used data'!I402="No","",IF('Used data'!R402="Yes",0.91,1))</f>
        <v/>
      </c>
      <c r="R402" s="6" t="str">
        <f>IF('Used data'!I402="No","",IF('Used data'!R402="Yes",0.96,1))</f>
        <v/>
      </c>
      <c r="S402" s="6" t="str">
        <f>IF('Used data'!I402="No","",IF('Used data'!R402="Yes",0.82,1))</f>
        <v/>
      </c>
      <c r="T402" s="6" t="str">
        <f>IF('Used data'!I402="No","",IF('Used data'!R402="Yes",0.9,1))</f>
        <v/>
      </c>
      <c r="U402" s="6" t="str">
        <f>IF('Used data'!I402="No","",IF('Used data'!R402="Yes",0.93,1))</f>
        <v/>
      </c>
      <c r="V402" s="6" t="str">
        <f>IF('Used data'!I402="No","",IF('Used data'!S402="Yes",0.85,1))</f>
        <v/>
      </c>
      <c r="W402" s="6" t="str">
        <f>IF('Used data'!I402="No","",IF('Used data'!T402&gt;5,1.4,1+0.08*'Used data'!T402))</f>
        <v/>
      </c>
      <c r="X402" s="6" t="str">
        <f>IF('Used data'!I402="No","",IF('Used data'!U402=80,1,POWER((80-0.0058*('Used data'!U402-80)^2+0.2781*('Used data'!U402-80)-0.2343)/80,1.6)))</f>
        <v/>
      </c>
      <c r="Y402" s="6" t="str">
        <f>IF('Used data'!I402="No","",IF('Used data'!U402=80,1,POWER((80-0.0058*('Used data'!U402-80)^2+0.2781*('Used data'!U402-80)-0.2343)/80,1.5)))</f>
        <v/>
      </c>
      <c r="Z402" s="6" t="str">
        <f>IF('Used data'!I402="No","",IF('Used data'!U402=80,1,POWER((80-0.0058*('Used data'!U402-80)^2+0.2781*('Used data'!U402-80)-0.2343)/80,4.6)))</f>
        <v/>
      </c>
      <c r="AA402" s="6" t="str">
        <f>IF('Used data'!I402="No","",IF('Used data'!U402=80,1,POWER((80-0.0058*('Used data'!U402-80)^2+0.2781*('Used data'!U402-80)-0.2343)/80,3.5)))</f>
        <v/>
      </c>
      <c r="AB402" s="6" t="str">
        <f>IF('Used data'!I402="No","",IF('Used data'!U402=80,1,POWER((80-0.0058*('Used data'!U402-80)^2+0.2781*('Used data'!U402-80)-0.2343)/80,1.4)))</f>
        <v/>
      </c>
      <c r="AC402" s="6"/>
      <c r="AD402" s="7" t="str">
        <f>IF('Used data'!I402="No","",EXP(-10.0958)*POWER(H402,0.8138))</f>
        <v/>
      </c>
      <c r="AE402" s="7" t="str">
        <f>IF('Used data'!I402="No","",EXP(-9.9896)*POWER(H402,0.8381))</f>
        <v/>
      </c>
      <c r="AF402" s="7" t="str">
        <f>IF('Used data'!I402="No","",EXP(-12.5826)*POWER(H402,1.148))</f>
        <v/>
      </c>
      <c r="AG402" s="7" t="str">
        <f>IF('Used data'!I402="No","",EXP(-11.3408)*POWER(H402,0.7373))</f>
        <v/>
      </c>
      <c r="AH402" s="7" t="str">
        <f>IF('Used data'!I402="No","",EXP(-10.8985)*POWER(H402,0.841))</f>
        <v/>
      </c>
      <c r="AI402" s="7" t="str">
        <f>IF('Used data'!I402="No","",EXP(-12.4273)*POWER(H402,1.0197))</f>
        <v/>
      </c>
      <c r="AJ402" s="9" t="str">
        <f>IF('Used data'!I402="No","",SUM(AD402:AE402)*740934+AG402*29492829+AH402*4654307+AI402*608667)</f>
        <v/>
      </c>
    </row>
    <row r="403" spans="1:36" x14ac:dyDescent="0.3">
      <c r="A403" s="4" t="str">
        <f>IF('Input data'!A409="","",'Input data'!A409)</f>
        <v/>
      </c>
      <c r="B403" s="4" t="str">
        <f>IF('Input data'!B409="","",'Input data'!B409)</f>
        <v/>
      </c>
      <c r="C403" s="4" t="str">
        <f>IF('Input data'!C409="","",'Input data'!C409)</f>
        <v/>
      </c>
      <c r="D403" s="4" t="str">
        <f>IF('Input data'!D409="","",'Input data'!D409)</f>
        <v/>
      </c>
      <c r="E403" s="4" t="str">
        <f>IF('Input data'!E409="","",'Input data'!E409)</f>
        <v/>
      </c>
      <c r="F403" s="4" t="str">
        <f>IF('Input data'!F409="","",'Input data'!F409)</f>
        <v/>
      </c>
      <c r="G403" s="20" t="str">
        <f>IF('Input data'!G409=0,"",'Input data'!G409)</f>
        <v/>
      </c>
      <c r="H403" s="9" t="str">
        <f>IF('Input data'!H409="","",'Input data'!H409)</f>
        <v/>
      </c>
      <c r="I403" s="6" t="str">
        <f>IF('Used data'!I403="No","",IF('Used data'!L403&lt;10,1.1-'Used data'!L403*0.01,IF('Used data'!L403&lt;120,POWER(1.003,'Used data'!L403)/POWER(1.003,10),1.4)))</f>
        <v/>
      </c>
      <c r="J403" s="6" t="str">
        <f>IF('Used data'!I403="No","",IF('Used data'!M403&gt;9,1.41,IF('Used data'!M403&lt;2,0.96+'Used data'!M403*0.02,POWER(1.05,'Used data'!M403)/POWER(1.05,2))))</f>
        <v/>
      </c>
      <c r="K403" s="6" t="str">
        <f>IF('Used data'!I403="No","",IF('Used data'!M403&gt;9,1.15,IF('Used data'!M403&lt;2,0.98+'Used data'!M403*0.01,POWER(1.02,'Used data'!M403)/POWER(1.02,2))))</f>
        <v/>
      </c>
      <c r="L403" s="6" t="str">
        <f>IF('Used data'!I403="No","",IF('Used data'!N403="Partly",0.9,IF('Used data'!N403="Yes",0.75,1)))</f>
        <v/>
      </c>
      <c r="M403" s="6" t="str">
        <f>IF('Used data'!I403="No","",IF('Used data'!N403="Partly",0.97,IF('Used data'!N403="Yes",0.95,1)))</f>
        <v/>
      </c>
      <c r="N403" s="6" t="str">
        <f>IF('Used data'!I403="No","",IF('Used data'!O403&gt;4.25,1.06,IF('Used data'!O403&lt;3.75,1.84-'Used data'!O403*0.24,0.04+'Used data'!O403*0.24)))</f>
        <v/>
      </c>
      <c r="O403" s="6" t="str">
        <f>IF('Used data'!I403="No","",IF('Used data'!P403&gt;1.99,0.81,IF('Used data'!P403&lt;0.2,1.12,1.05-'Used data'!P403*0.1)))</f>
        <v/>
      </c>
      <c r="P403" s="6" t="str">
        <f>IF('Used data'!I403="No","",IF('Used data'!Q403&gt;3,0.96,IF('Used data'!Q403&lt;2,1.12-0.06*'Used data'!Q403,1.08-0.04*'Used data'!Q403)))</f>
        <v/>
      </c>
      <c r="Q403" s="6" t="str">
        <f>IF('Used data'!I403="No","",IF('Used data'!R403="Yes",0.91,1))</f>
        <v/>
      </c>
      <c r="R403" s="6" t="str">
        <f>IF('Used data'!I403="No","",IF('Used data'!R403="Yes",0.96,1))</f>
        <v/>
      </c>
      <c r="S403" s="6" t="str">
        <f>IF('Used data'!I403="No","",IF('Used data'!R403="Yes",0.82,1))</f>
        <v/>
      </c>
      <c r="T403" s="6" t="str">
        <f>IF('Used data'!I403="No","",IF('Used data'!R403="Yes",0.9,1))</f>
        <v/>
      </c>
      <c r="U403" s="6" t="str">
        <f>IF('Used data'!I403="No","",IF('Used data'!R403="Yes",0.93,1))</f>
        <v/>
      </c>
      <c r="V403" s="6" t="str">
        <f>IF('Used data'!I403="No","",IF('Used data'!S403="Yes",0.85,1))</f>
        <v/>
      </c>
      <c r="W403" s="6" t="str">
        <f>IF('Used data'!I403="No","",IF('Used data'!T403&gt;5,1.4,1+0.08*'Used data'!T403))</f>
        <v/>
      </c>
      <c r="X403" s="6" t="str">
        <f>IF('Used data'!I403="No","",IF('Used data'!U403=80,1,POWER((80-0.0058*('Used data'!U403-80)^2+0.2781*('Used data'!U403-80)-0.2343)/80,1.6)))</f>
        <v/>
      </c>
      <c r="Y403" s="6" t="str">
        <f>IF('Used data'!I403="No","",IF('Used data'!U403=80,1,POWER((80-0.0058*('Used data'!U403-80)^2+0.2781*('Used data'!U403-80)-0.2343)/80,1.5)))</f>
        <v/>
      </c>
      <c r="Z403" s="6" t="str">
        <f>IF('Used data'!I403="No","",IF('Used data'!U403=80,1,POWER((80-0.0058*('Used data'!U403-80)^2+0.2781*('Used data'!U403-80)-0.2343)/80,4.6)))</f>
        <v/>
      </c>
      <c r="AA403" s="6" t="str">
        <f>IF('Used data'!I403="No","",IF('Used data'!U403=80,1,POWER((80-0.0058*('Used data'!U403-80)^2+0.2781*('Used data'!U403-80)-0.2343)/80,3.5)))</f>
        <v/>
      </c>
      <c r="AB403" s="6" t="str">
        <f>IF('Used data'!I403="No","",IF('Used data'!U403=80,1,POWER((80-0.0058*('Used data'!U403-80)^2+0.2781*('Used data'!U403-80)-0.2343)/80,1.4)))</f>
        <v/>
      </c>
      <c r="AC403" s="6"/>
      <c r="AD403" s="7" t="str">
        <f>IF('Used data'!I403="No","",EXP(-10.0958)*POWER(H403,0.8138))</f>
        <v/>
      </c>
      <c r="AE403" s="7" t="str">
        <f>IF('Used data'!I403="No","",EXP(-9.9896)*POWER(H403,0.8381))</f>
        <v/>
      </c>
      <c r="AF403" s="7" t="str">
        <f>IF('Used data'!I403="No","",EXP(-12.5826)*POWER(H403,1.148))</f>
        <v/>
      </c>
      <c r="AG403" s="7" t="str">
        <f>IF('Used data'!I403="No","",EXP(-11.3408)*POWER(H403,0.7373))</f>
        <v/>
      </c>
      <c r="AH403" s="7" t="str">
        <f>IF('Used data'!I403="No","",EXP(-10.8985)*POWER(H403,0.841))</f>
        <v/>
      </c>
      <c r="AI403" s="7" t="str">
        <f>IF('Used data'!I403="No","",EXP(-12.4273)*POWER(H403,1.0197))</f>
        <v/>
      </c>
      <c r="AJ403" s="9" t="str">
        <f>IF('Used data'!I403="No","",SUM(AD403:AE403)*740934+AG403*29492829+AH403*4654307+AI403*608667)</f>
        <v/>
      </c>
    </row>
    <row r="404" spans="1:36" x14ac:dyDescent="0.3">
      <c r="A404" s="4" t="str">
        <f>IF('Input data'!A410="","",'Input data'!A410)</f>
        <v/>
      </c>
      <c r="B404" s="4" t="str">
        <f>IF('Input data'!B410="","",'Input data'!B410)</f>
        <v/>
      </c>
      <c r="C404" s="4" t="str">
        <f>IF('Input data'!C410="","",'Input data'!C410)</f>
        <v/>
      </c>
      <c r="D404" s="4" t="str">
        <f>IF('Input data'!D410="","",'Input data'!D410)</f>
        <v/>
      </c>
      <c r="E404" s="4" t="str">
        <f>IF('Input data'!E410="","",'Input data'!E410)</f>
        <v/>
      </c>
      <c r="F404" s="4" t="str">
        <f>IF('Input data'!F410="","",'Input data'!F410)</f>
        <v/>
      </c>
      <c r="G404" s="20" t="str">
        <f>IF('Input data'!G410=0,"",'Input data'!G410)</f>
        <v/>
      </c>
      <c r="H404" s="9" t="str">
        <f>IF('Input data'!H410="","",'Input data'!H410)</f>
        <v/>
      </c>
      <c r="I404" s="6" t="str">
        <f>IF('Used data'!I404="No","",IF('Used data'!L404&lt;10,1.1-'Used data'!L404*0.01,IF('Used data'!L404&lt;120,POWER(1.003,'Used data'!L404)/POWER(1.003,10),1.4)))</f>
        <v/>
      </c>
      <c r="J404" s="6" t="str">
        <f>IF('Used data'!I404="No","",IF('Used data'!M404&gt;9,1.41,IF('Used data'!M404&lt;2,0.96+'Used data'!M404*0.02,POWER(1.05,'Used data'!M404)/POWER(1.05,2))))</f>
        <v/>
      </c>
      <c r="K404" s="6" t="str">
        <f>IF('Used data'!I404="No","",IF('Used data'!M404&gt;9,1.15,IF('Used data'!M404&lt;2,0.98+'Used data'!M404*0.01,POWER(1.02,'Used data'!M404)/POWER(1.02,2))))</f>
        <v/>
      </c>
      <c r="L404" s="6" t="str">
        <f>IF('Used data'!I404="No","",IF('Used data'!N404="Partly",0.9,IF('Used data'!N404="Yes",0.75,1)))</f>
        <v/>
      </c>
      <c r="M404" s="6" t="str">
        <f>IF('Used data'!I404="No","",IF('Used data'!N404="Partly",0.97,IF('Used data'!N404="Yes",0.95,1)))</f>
        <v/>
      </c>
      <c r="N404" s="6" t="str">
        <f>IF('Used data'!I404="No","",IF('Used data'!O404&gt;4.25,1.06,IF('Used data'!O404&lt;3.75,1.84-'Used data'!O404*0.24,0.04+'Used data'!O404*0.24)))</f>
        <v/>
      </c>
      <c r="O404" s="6" t="str">
        <f>IF('Used data'!I404="No","",IF('Used data'!P404&gt;1.99,0.81,IF('Used data'!P404&lt;0.2,1.12,1.05-'Used data'!P404*0.1)))</f>
        <v/>
      </c>
      <c r="P404" s="6" t="str">
        <f>IF('Used data'!I404="No","",IF('Used data'!Q404&gt;3,0.96,IF('Used data'!Q404&lt;2,1.12-0.06*'Used data'!Q404,1.08-0.04*'Used data'!Q404)))</f>
        <v/>
      </c>
      <c r="Q404" s="6" t="str">
        <f>IF('Used data'!I404="No","",IF('Used data'!R404="Yes",0.91,1))</f>
        <v/>
      </c>
      <c r="R404" s="6" t="str">
        <f>IF('Used data'!I404="No","",IF('Used data'!R404="Yes",0.96,1))</f>
        <v/>
      </c>
      <c r="S404" s="6" t="str">
        <f>IF('Used data'!I404="No","",IF('Used data'!R404="Yes",0.82,1))</f>
        <v/>
      </c>
      <c r="T404" s="6" t="str">
        <f>IF('Used data'!I404="No","",IF('Used data'!R404="Yes",0.9,1))</f>
        <v/>
      </c>
      <c r="U404" s="6" t="str">
        <f>IF('Used data'!I404="No","",IF('Used data'!R404="Yes",0.93,1))</f>
        <v/>
      </c>
      <c r="V404" s="6" t="str">
        <f>IF('Used data'!I404="No","",IF('Used data'!S404="Yes",0.85,1))</f>
        <v/>
      </c>
      <c r="W404" s="6" t="str">
        <f>IF('Used data'!I404="No","",IF('Used data'!T404&gt;5,1.4,1+0.08*'Used data'!T404))</f>
        <v/>
      </c>
      <c r="X404" s="6" t="str">
        <f>IF('Used data'!I404="No","",IF('Used data'!U404=80,1,POWER((80-0.0058*('Used data'!U404-80)^2+0.2781*('Used data'!U404-80)-0.2343)/80,1.6)))</f>
        <v/>
      </c>
      <c r="Y404" s="6" t="str">
        <f>IF('Used data'!I404="No","",IF('Used data'!U404=80,1,POWER((80-0.0058*('Used data'!U404-80)^2+0.2781*('Used data'!U404-80)-0.2343)/80,1.5)))</f>
        <v/>
      </c>
      <c r="Z404" s="6" t="str">
        <f>IF('Used data'!I404="No","",IF('Used data'!U404=80,1,POWER((80-0.0058*('Used data'!U404-80)^2+0.2781*('Used data'!U404-80)-0.2343)/80,4.6)))</f>
        <v/>
      </c>
      <c r="AA404" s="6" t="str">
        <f>IF('Used data'!I404="No","",IF('Used data'!U404=80,1,POWER((80-0.0058*('Used data'!U404-80)^2+0.2781*('Used data'!U404-80)-0.2343)/80,3.5)))</f>
        <v/>
      </c>
      <c r="AB404" s="6" t="str">
        <f>IF('Used data'!I404="No","",IF('Used data'!U404=80,1,POWER((80-0.0058*('Used data'!U404-80)^2+0.2781*('Used data'!U404-80)-0.2343)/80,1.4)))</f>
        <v/>
      </c>
      <c r="AC404" s="6"/>
      <c r="AD404" s="7" t="str">
        <f>IF('Used data'!I404="No","",EXP(-10.0958)*POWER(H404,0.8138))</f>
        <v/>
      </c>
      <c r="AE404" s="7" t="str">
        <f>IF('Used data'!I404="No","",EXP(-9.9896)*POWER(H404,0.8381))</f>
        <v/>
      </c>
      <c r="AF404" s="7" t="str">
        <f>IF('Used data'!I404="No","",EXP(-12.5826)*POWER(H404,1.148))</f>
        <v/>
      </c>
      <c r="AG404" s="7" t="str">
        <f>IF('Used data'!I404="No","",EXP(-11.3408)*POWER(H404,0.7373))</f>
        <v/>
      </c>
      <c r="AH404" s="7" t="str">
        <f>IF('Used data'!I404="No","",EXP(-10.8985)*POWER(H404,0.841))</f>
        <v/>
      </c>
      <c r="AI404" s="7" t="str">
        <f>IF('Used data'!I404="No","",EXP(-12.4273)*POWER(H404,1.0197))</f>
        <v/>
      </c>
      <c r="AJ404" s="9" t="str">
        <f>IF('Used data'!I404="No","",SUM(AD404:AE404)*740934+AG404*29492829+AH404*4654307+AI404*608667)</f>
        <v/>
      </c>
    </row>
    <row r="405" spans="1:36" x14ac:dyDescent="0.3">
      <c r="A405" s="4" t="str">
        <f>IF('Input data'!A411="","",'Input data'!A411)</f>
        <v/>
      </c>
      <c r="B405" s="4" t="str">
        <f>IF('Input data'!B411="","",'Input data'!B411)</f>
        <v/>
      </c>
      <c r="C405" s="4" t="str">
        <f>IF('Input data'!C411="","",'Input data'!C411)</f>
        <v/>
      </c>
      <c r="D405" s="4" t="str">
        <f>IF('Input data'!D411="","",'Input data'!D411)</f>
        <v/>
      </c>
      <c r="E405" s="4" t="str">
        <f>IF('Input data'!E411="","",'Input data'!E411)</f>
        <v/>
      </c>
      <c r="F405" s="4" t="str">
        <f>IF('Input data'!F411="","",'Input data'!F411)</f>
        <v/>
      </c>
      <c r="G405" s="20" t="str">
        <f>IF('Input data'!G411=0,"",'Input data'!G411)</f>
        <v/>
      </c>
      <c r="H405" s="9" t="str">
        <f>IF('Input data'!H411="","",'Input data'!H411)</f>
        <v/>
      </c>
      <c r="I405" s="6" t="str">
        <f>IF('Used data'!I405="No","",IF('Used data'!L405&lt;10,1.1-'Used data'!L405*0.01,IF('Used data'!L405&lt;120,POWER(1.003,'Used data'!L405)/POWER(1.003,10),1.4)))</f>
        <v/>
      </c>
      <c r="J405" s="6" t="str">
        <f>IF('Used data'!I405="No","",IF('Used data'!M405&gt;9,1.41,IF('Used data'!M405&lt;2,0.96+'Used data'!M405*0.02,POWER(1.05,'Used data'!M405)/POWER(1.05,2))))</f>
        <v/>
      </c>
      <c r="K405" s="6" t="str">
        <f>IF('Used data'!I405="No","",IF('Used data'!M405&gt;9,1.15,IF('Used data'!M405&lt;2,0.98+'Used data'!M405*0.01,POWER(1.02,'Used data'!M405)/POWER(1.02,2))))</f>
        <v/>
      </c>
      <c r="L405" s="6" t="str">
        <f>IF('Used data'!I405="No","",IF('Used data'!N405="Partly",0.9,IF('Used data'!N405="Yes",0.75,1)))</f>
        <v/>
      </c>
      <c r="M405" s="6" t="str">
        <f>IF('Used data'!I405="No","",IF('Used data'!N405="Partly",0.97,IF('Used data'!N405="Yes",0.95,1)))</f>
        <v/>
      </c>
      <c r="N405" s="6" t="str">
        <f>IF('Used data'!I405="No","",IF('Used data'!O405&gt;4.25,1.06,IF('Used data'!O405&lt;3.75,1.84-'Used data'!O405*0.24,0.04+'Used data'!O405*0.24)))</f>
        <v/>
      </c>
      <c r="O405" s="6" t="str">
        <f>IF('Used data'!I405="No","",IF('Used data'!P405&gt;1.99,0.81,IF('Used data'!P405&lt;0.2,1.12,1.05-'Used data'!P405*0.1)))</f>
        <v/>
      </c>
      <c r="P405" s="6" t="str">
        <f>IF('Used data'!I405="No","",IF('Used data'!Q405&gt;3,0.96,IF('Used data'!Q405&lt;2,1.12-0.06*'Used data'!Q405,1.08-0.04*'Used data'!Q405)))</f>
        <v/>
      </c>
      <c r="Q405" s="6" t="str">
        <f>IF('Used data'!I405="No","",IF('Used data'!R405="Yes",0.91,1))</f>
        <v/>
      </c>
      <c r="R405" s="6" t="str">
        <f>IF('Used data'!I405="No","",IF('Used data'!R405="Yes",0.96,1))</f>
        <v/>
      </c>
      <c r="S405" s="6" t="str">
        <f>IF('Used data'!I405="No","",IF('Used data'!R405="Yes",0.82,1))</f>
        <v/>
      </c>
      <c r="T405" s="6" t="str">
        <f>IF('Used data'!I405="No","",IF('Used data'!R405="Yes",0.9,1))</f>
        <v/>
      </c>
      <c r="U405" s="6" t="str">
        <f>IF('Used data'!I405="No","",IF('Used data'!R405="Yes",0.93,1))</f>
        <v/>
      </c>
      <c r="V405" s="6" t="str">
        <f>IF('Used data'!I405="No","",IF('Used data'!S405="Yes",0.85,1))</f>
        <v/>
      </c>
      <c r="W405" s="6" t="str">
        <f>IF('Used data'!I405="No","",IF('Used data'!T405&gt;5,1.4,1+0.08*'Used data'!T405))</f>
        <v/>
      </c>
      <c r="X405" s="6" t="str">
        <f>IF('Used data'!I405="No","",IF('Used data'!U405=80,1,POWER((80-0.0058*('Used data'!U405-80)^2+0.2781*('Used data'!U405-80)-0.2343)/80,1.6)))</f>
        <v/>
      </c>
      <c r="Y405" s="6" t="str">
        <f>IF('Used data'!I405="No","",IF('Used data'!U405=80,1,POWER((80-0.0058*('Used data'!U405-80)^2+0.2781*('Used data'!U405-80)-0.2343)/80,1.5)))</f>
        <v/>
      </c>
      <c r="Z405" s="6" t="str">
        <f>IF('Used data'!I405="No","",IF('Used data'!U405=80,1,POWER((80-0.0058*('Used data'!U405-80)^2+0.2781*('Used data'!U405-80)-0.2343)/80,4.6)))</f>
        <v/>
      </c>
      <c r="AA405" s="6" t="str">
        <f>IF('Used data'!I405="No","",IF('Used data'!U405=80,1,POWER((80-0.0058*('Used data'!U405-80)^2+0.2781*('Used data'!U405-80)-0.2343)/80,3.5)))</f>
        <v/>
      </c>
      <c r="AB405" s="6" t="str">
        <f>IF('Used data'!I405="No","",IF('Used data'!U405=80,1,POWER((80-0.0058*('Used data'!U405-80)^2+0.2781*('Used data'!U405-80)-0.2343)/80,1.4)))</f>
        <v/>
      </c>
      <c r="AC405" s="6"/>
      <c r="AD405" s="7" t="str">
        <f>IF('Used data'!I405="No","",EXP(-10.0958)*POWER(H405,0.8138))</f>
        <v/>
      </c>
      <c r="AE405" s="7" t="str">
        <f>IF('Used data'!I405="No","",EXP(-9.9896)*POWER(H405,0.8381))</f>
        <v/>
      </c>
      <c r="AF405" s="7" t="str">
        <f>IF('Used data'!I405="No","",EXP(-12.5826)*POWER(H405,1.148))</f>
        <v/>
      </c>
      <c r="AG405" s="7" t="str">
        <f>IF('Used data'!I405="No","",EXP(-11.3408)*POWER(H405,0.7373))</f>
        <v/>
      </c>
      <c r="AH405" s="7" t="str">
        <f>IF('Used data'!I405="No","",EXP(-10.8985)*POWER(H405,0.841))</f>
        <v/>
      </c>
      <c r="AI405" s="7" t="str">
        <f>IF('Used data'!I405="No","",EXP(-12.4273)*POWER(H405,1.0197))</f>
        <v/>
      </c>
      <c r="AJ405" s="9" t="str">
        <f>IF('Used data'!I405="No","",SUM(AD405:AE405)*740934+AG405*29492829+AH405*4654307+AI405*608667)</f>
        <v/>
      </c>
    </row>
    <row r="406" spans="1:36" x14ac:dyDescent="0.3">
      <c r="A406" s="4" t="str">
        <f>IF('Input data'!A412="","",'Input data'!A412)</f>
        <v/>
      </c>
      <c r="B406" s="4" t="str">
        <f>IF('Input data'!B412="","",'Input data'!B412)</f>
        <v/>
      </c>
      <c r="C406" s="4" t="str">
        <f>IF('Input data'!C412="","",'Input data'!C412)</f>
        <v/>
      </c>
      <c r="D406" s="4" t="str">
        <f>IF('Input data'!D412="","",'Input data'!D412)</f>
        <v/>
      </c>
      <c r="E406" s="4" t="str">
        <f>IF('Input data'!E412="","",'Input data'!E412)</f>
        <v/>
      </c>
      <c r="F406" s="4" t="str">
        <f>IF('Input data'!F412="","",'Input data'!F412)</f>
        <v/>
      </c>
      <c r="G406" s="20" t="str">
        <f>IF('Input data'!G412=0,"",'Input data'!G412)</f>
        <v/>
      </c>
      <c r="H406" s="9" t="str">
        <f>IF('Input data'!H412="","",'Input data'!H412)</f>
        <v/>
      </c>
      <c r="I406" s="6" t="str">
        <f>IF('Used data'!I406="No","",IF('Used data'!L406&lt;10,1.1-'Used data'!L406*0.01,IF('Used data'!L406&lt;120,POWER(1.003,'Used data'!L406)/POWER(1.003,10),1.4)))</f>
        <v/>
      </c>
      <c r="J406" s="6" t="str">
        <f>IF('Used data'!I406="No","",IF('Used data'!M406&gt;9,1.41,IF('Used data'!M406&lt;2,0.96+'Used data'!M406*0.02,POWER(1.05,'Used data'!M406)/POWER(1.05,2))))</f>
        <v/>
      </c>
      <c r="K406" s="6" t="str">
        <f>IF('Used data'!I406="No","",IF('Used data'!M406&gt;9,1.15,IF('Used data'!M406&lt;2,0.98+'Used data'!M406*0.01,POWER(1.02,'Used data'!M406)/POWER(1.02,2))))</f>
        <v/>
      </c>
      <c r="L406" s="6" t="str">
        <f>IF('Used data'!I406="No","",IF('Used data'!N406="Partly",0.9,IF('Used data'!N406="Yes",0.75,1)))</f>
        <v/>
      </c>
      <c r="M406" s="6" t="str">
        <f>IF('Used data'!I406="No","",IF('Used data'!N406="Partly",0.97,IF('Used data'!N406="Yes",0.95,1)))</f>
        <v/>
      </c>
      <c r="N406" s="6" t="str">
        <f>IF('Used data'!I406="No","",IF('Used data'!O406&gt;4.25,1.06,IF('Used data'!O406&lt;3.75,1.84-'Used data'!O406*0.24,0.04+'Used data'!O406*0.24)))</f>
        <v/>
      </c>
      <c r="O406" s="6" t="str">
        <f>IF('Used data'!I406="No","",IF('Used data'!P406&gt;1.99,0.81,IF('Used data'!P406&lt;0.2,1.12,1.05-'Used data'!P406*0.1)))</f>
        <v/>
      </c>
      <c r="P406" s="6" t="str">
        <f>IF('Used data'!I406="No","",IF('Used data'!Q406&gt;3,0.96,IF('Used data'!Q406&lt;2,1.12-0.06*'Used data'!Q406,1.08-0.04*'Used data'!Q406)))</f>
        <v/>
      </c>
      <c r="Q406" s="6" t="str">
        <f>IF('Used data'!I406="No","",IF('Used data'!R406="Yes",0.91,1))</f>
        <v/>
      </c>
      <c r="R406" s="6" t="str">
        <f>IF('Used data'!I406="No","",IF('Used data'!R406="Yes",0.96,1))</f>
        <v/>
      </c>
      <c r="S406" s="6" t="str">
        <f>IF('Used data'!I406="No","",IF('Used data'!R406="Yes",0.82,1))</f>
        <v/>
      </c>
      <c r="T406" s="6" t="str">
        <f>IF('Used data'!I406="No","",IF('Used data'!R406="Yes",0.9,1))</f>
        <v/>
      </c>
      <c r="U406" s="6" t="str">
        <f>IF('Used data'!I406="No","",IF('Used data'!R406="Yes",0.93,1))</f>
        <v/>
      </c>
      <c r="V406" s="6" t="str">
        <f>IF('Used data'!I406="No","",IF('Used data'!S406="Yes",0.85,1))</f>
        <v/>
      </c>
      <c r="W406" s="6" t="str">
        <f>IF('Used data'!I406="No","",IF('Used data'!T406&gt;5,1.4,1+0.08*'Used data'!T406))</f>
        <v/>
      </c>
      <c r="X406" s="6" t="str">
        <f>IF('Used data'!I406="No","",IF('Used data'!U406=80,1,POWER((80-0.0058*('Used data'!U406-80)^2+0.2781*('Used data'!U406-80)-0.2343)/80,1.6)))</f>
        <v/>
      </c>
      <c r="Y406" s="6" t="str">
        <f>IF('Used data'!I406="No","",IF('Used data'!U406=80,1,POWER((80-0.0058*('Used data'!U406-80)^2+0.2781*('Used data'!U406-80)-0.2343)/80,1.5)))</f>
        <v/>
      </c>
      <c r="Z406" s="6" t="str">
        <f>IF('Used data'!I406="No","",IF('Used data'!U406=80,1,POWER((80-0.0058*('Used data'!U406-80)^2+0.2781*('Used data'!U406-80)-0.2343)/80,4.6)))</f>
        <v/>
      </c>
      <c r="AA406" s="6" t="str">
        <f>IF('Used data'!I406="No","",IF('Used data'!U406=80,1,POWER((80-0.0058*('Used data'!U406-80)^2+0.2781*('Used data'!U406-80)-0.2343)/80,3.5)))</f>
        <v/>
      </c>
      <c r="AB406" s="6" t="str">
        <f>IF('Used data'!I406="No","",IF('Used data'!U406=80,1,POWER((80-0.0058*('Used data'!U406-80)^2+0.2781*('Used data'!U406-80)-0.2343)/80,1.4)))</f>
        <v/>
      </c>
      <c r="AC406" s="6"/>
      <c r="AD406" s="7" t="str">
        <f>IF('Used data'!I406="No","",EXP(-10.0958)*POWER(H406,0.8138))</f>
        <v/>
      </c>
      <c r="AE406" s="7" t="str">
        <f>IF('Used data'!I406="No","",EXP(-9.9896)*POWER(H406,0.8381))</f>
        <v/>
      </c>
      <c r="AF406" s="7" t="str">
        <f>IF('Used data'!I406="No","",EXP(-12.5826)*POWER(H406,1.148))</f>
        <v/>
      </c>
      <c r="AG406" s="7" t="str">
        <f>IF('Used data'!I406="No","",EXP(-11.3408)*POWER(H406,0.7373))</f>
        <v/>
      </c>
      <c r="AH406" s="7" t="str">
        <f>IF('Used data'!I406="No","",EXP(-10.8985)*POWER(H406,0.841))</f>
        <v/>
      </c>
      <c r="AI406" s="7" t="str">
        <f>IF('Used data'!I406="No","",EXP(-12.4273)*POWER(H406,1.0197))</f>
        <v/>
      </c>
      <c r="AJ406" s="9" t="str">
        <f>IF('Used data'!I406="No","",SUM(AD406:AE406)*740934+AG406*29492829+AH406*4654307+AI406*608667)</f>
        <v/>
      </c>
    </row>
    <row r="407" spans="1:36" x14ac:dyDescent="0.3">
      <c r="A407" s="4" t="str">
        <f>IF('Input data'!A413="","",'Input data'!A413)</f>
        <v/>
      </c>
      <c r="B407" s="4" t="str">
        <f>IF('Input data'!B413="","",'Input data'!B413)</f>
        <v/>
      </c>
      <c r="C407" s="4" t="str">
        <f>IF('Input data'!C413="","",'Input data'!C413)</f>
        <v/>
      </c>
      <c r="D407" s="4" t="str">
        <f>IF('Input data'!D413="","",'Input data'!D413)</f>
        <v/>
      </c>
      <c r="E407" s="4" t="str">
        <f>IF('Input data'!E413="","",'Input data'!E413)</f>
        <v/>
      </c>
      <c r="F407" s="4" t="str">
        <f>IF('Input data'!F413="","",'Input data'!F413)</f>
        <v/>
      </c>
      <c r="G407" s="20" t="str">
        <f>IF('Input data'!G413=0,"",'Input data'!G413)</f>
        <v/>
      </c>
      <c r="H407" s="9" t="str">
        <f>IF('Input data'!H413="","",'Input data'!H413)</f>
        <v/>
      </c>
      <c r="I407" s="6" t="str">
        <f>IF('Used data'!I407="No","",IF('Used data'!L407&lt;10,1.1-'Used data'!L407*0.01,IF('Used data'!L407&lt;120,POWER(1.003,'Used data'!L407)/POWER(1.003,10),1.4)))</f>
        <v/>
      </c>
      <c r="J407" s="6" t="str">
        <f>IF('Used data'!I407="No","",IF('Used data'!M407&gt;9,1.41,IF('Used data'!M407&lt;2,0.96+'Used data'!M407*0.02,POWER(1.05,'Used data'!M407)/POWER(1.05,2))))</f>
        <v/>
      </c>
      <c r="K407" s="6" t="str">
        <f>IF('Used data'!I407="No","",IF('Used data'!M407&gt;9,1.15,IF('Used data'!M407&lt;2,0.98+'Used data'!M407*0.01,POWER(1.02,'Used data'!M407)/POWER(1.02,2))))</f>
        <v/>
      </c>
      <c r="L407" s="6" t="str">
        <f>IF('Used data'!I407="No","",IF('Used data'!N407="Partly",0.9,IF('Used data'!N407="Yes",0.75,1)))</f>
        <v/>
      </c>
      <c r="M407" s="6" t="str">
        <f>IF('Used data'!I407="No","",IF('Used data'!N407="Partly",0.97,IF('Used data'!N407="Yes",0.95,1)))</f>
        <v/>
      </c>
      <c r="N407" s="6" t="str">
        <f>IF('Used data'!I407="No","",IF('Used data'!O407&gt;4.25,1.06,IF('Used data'!O407&lt;3.75,1.84-'Used data'!O407*0.24,0.04+'Used data'!O407*0.24)))</f>
        <v/>
      </c>
      <c r="O407" s="6" t="str">
        <f>IF('Used data'!I407="No","",IF('Used data'!P407&gt;1.99,0.81,IF('Used data'!P407&lt;0.2,1.12,1.05-'Used data'!P407*0.1)))</f>
        <v/>
      </c>
      <c r="P407" s="6" t="str">
        <f>IF('Used data'!I407="No","",IF('Used data'!Q407&gt;3,0.96,IF('Used data'!Q407&lt;2,1.12-0.06*'Used data'!Q407,1.08-0.04*'Used data'!Q407)))</f>
        <v/>
      </c>
      <c r="Q407" s="6" t="str">
        <f>IF('Used data'!I407="No","",IF('Used data'!R407="Yes",0.91,1))</f>
        <v/>
      </c>
      <c r="R407" s="6" t="str">
        <f>IF('Used data'!I407="No","",IF('Used data'!R407="Yes",0.96,1))</f>
        <v/>
      </c>
      <c r="S407" s="6" t="str">
        <f>IF('Used data'!I407="No","",IF('Used data'!R407="Yes",0.82,1))</f>
        <v/>
      </c>
      <c r="T407" s="6" t="str">
        <f>IF('Used data'!I407="No","",IF('Used data'!R407="Yes",0.9,1))</f>
        <v/>
      </c>
      <c r="U407" s="6" t="str">
        <f>IF('Used data'!I407="No","",IF('Used data'!R407="Yes",0.93,1))</f>
        <v/>
      </c>
      <c r="V407" s="6" t="str">
        <f>IF('Used data'!I407="No","",IF('Used data'!S407="Yes",0.85,1))</f>
        <v/>
      </c>
      <c r="W407" s="6" t="str">
        <f>IF('Used data'!I407="No","",IF('Used data'!T407&gt;5,1.4,1+0.08*'Used data'!T407))</f>
        <v/>
      </c>
      <c r="X407" s="6" t="str">
        <f>IF('Used data'!I407="No","",IF('Used data'!U407=80,1,POWER((80-0.0058*('Used data'!U407-80)^2+0.2781*('Used data'!U407-80)-0.2343)/80,1.6)))</f>
        <v/>
      </c>
      <c r="Y407" s="6" t="str">
        <f>IF('Used data'!I407="No","",IF('Used data'!U407=80,1,POWER((80-0.0058*('Used data'!U407-80)^2+0.2781*('Used data'!U407-80)-0.2343)/80,1.5)))</f>
        <v/>
      </c>
      <c r="Z407" s="6" t="str">
        <f>IF('Used data'!I407="No","",IF('Used data'!U407=80,1,POWER((80-0.0058*('Used data'!U407-80)^2+0.2781*('Used data'!U407-80)-0.2343)/80,4.6)))</f>
        <v/>
      </c>
      <c r="AA407" s="6" t="str">
        <f>IF('Used data'!I407="No","",IF('Used data'!U407=80,1,POWER((80-0.0058*('Used data'!U407-80)^2+0.2781*('Used data'!U407-80)-0.2343)/80,3.5)))</f>
        <v/>
      </c>
      <c r="AB407" s="6" t="str">
        <f>IF('Used data'!I407="No","",IF('Used data'!U407=80,1,POWER((80-0.0058*('Used data'!U407-80)^2+0.2781*('Used data'!U407-80)-0.2343)/80,1.4)))</f>
        <v/>
      </c>
      <c r="AC407" s="6"/>
      <c r="AD407" s="7" t="str">
        <f>IF('Used data'!I407="No","",EXP(-10.0958)*POWER(H407,0.8138))</f>
        <v/>
      </c>
      <c r="AE407" s="7" t="str">
        <f>IF('Used data'!I407="No","",EXP(-9.9896)*POWER(H407,0.8381))</f>
        <v/>
      </c>
      <c r="AF407" s="7" t="str">
        <f>IF('Used data'!I407="No","",EXP(-12.5826)*POWER(H407,1.148))</f>
        <v/>
      </c>
      <c r="AG407" s="7" t="str">
        <f>IF('Used data'!I407="No","",EXP(-11.3408)*POWER(H407,0.7373))</f>
        <v/>
      </c>
      <c r="AH407" s="7" t="str">
        <f>IF('Used data'!I407="No","",EXP(-10.8985)*POWER(H407,0.841))</f>
        <v/>
      </c>
      <c r="AI407" s="7" t="str">
        <f>IF('Used data'!I407="No","",EXP(-12.4273)*POWER(H407,1.0197))</f>
        <v/>
      </c>
      <c r="AJ407" s="9" t="str">
        <f>IF('Used data'!I407="No","",SUM(AD407:AE407)*740934+AG407*29492829+AH407*4654307+AI407*608667)</f>
        <v/>
      </c>
    </row>
    <row r="408" spans="1:36" x14ac:dyDescent="0.3">
      <c r="A408" s="4" t="str">
        <f>IF('Input data'!A414="","",'Input data'!A414)</f>
        <v/>
      </c>
      <c r="B408" s="4" t="str">
        <f>IF('Input data'!B414="","",'Input data'!B414)</f>
        <v/>
      </c>
      <c r="C408" s="4" t="str">
        <f>IF('Input data'!C414="","",'Input data'!C414)</f>
        <v/>
      </c>
      <c r="D408" s="4" t="str">
        <f>IF('Input data'!D414="","",'Input data'!D414)</f>
        <v/>
      </c>
      <c r="E408" s="4" t="str">
        <f>IF('Input data'!E414="","",'Input data'!E414)</f>
        <v/>
      </c>
      <c r="F408" s="4" t="str">
        <f>IF('Input data'!F414="","",'Input data'!F414)</f>
        <v/>
      </c>
      <c r="G408" s="20" t="str">
        <f>IF('Input data'!G414=0,"",'Input data'!G414)</f>
        <v/>
      </c>
      <c r="H408" s="9" t="str">
        <f>IF('Input data'!H414="","",'Input data'!H414)</f>
        <v/>
      </c>
      <c r="I408" s="6" t="str">
        <f>IF('Used data'!I408="No","",IF('Used data'!L408&lt;10,1.1-'Used data'!L408*0.01,IF('Used data'!L408&lt;120,POWER(1.003,'Used data'!L408)/POWER(1.003,10),1.4)))</f>
        <v/>
      </c>
      <c r="J408" s="6" t="str">
        <f>IF('Used data'!I408="No","",IF('Used data'!M408&gt;9,1.41,IF('Used data'!M408&lt;2,0.96+'Used data'!M408*0.02,POWER(1.05,'Used data'!M408)/POWER(1.05,2))))</f>
        <v/>
      </c>
      <c r="K408" s="6" t="str">
        <f>IF('Used data'!I408="No","",IF('Used data'!M408&gt;9,1.15,IF('Used data'!M408&lt;2,0.98+'Used data'!M408*0.01,POWER(1.02,'Used data'!M408)/POWER(1.02,2))))</f>
        <v/>
      </c>
      <c r="L408" s="6" t="str">
        <f>IF('Used data'!I408="No","",IF('Used data'!N408="Partly",0.9,IF('Used data'!N408="Yes",0.75,1)))</f>
        <v/>
      </c>
      <c r="M408" s="6" t="str">
        <f>IF('Used data'!I408="No","",IF('Used data'!N408="Partly",0.97,IF('Used data'!N408="Yes",0.95,1)))</f>
        <v/>
      </c>
      <c r="N408" s="6" t="str">
        <f>IF('Used data'!I408="No","",IF('Used data'!O408&gt;4.25,1.06,IF('Used data'!O408&lt;3.75,1.84-'Used data'!O408*0.24,0.04+'Used data'!O408*0.24)))</f>
        <v/>
      </c>
      <c r="O408" s="6" t="str">
        <f>IF('Used data'!I408="No","",IF('Used data'!P408&gt;1.99,0.81,IF('Used data'!P408&lt;0.2,1.12,1.05-'Used data'!P408*0.1)))</f>
        <v/>
      </c>
      <c r="P408" s="6" t="str">
        <f>IF('Used data'!I408="No","",IF('Used data'!Q408&gt;3,0.96,IF('Used data'!Q408&lt;2,1.12-0.06*'Used data'!Q408,1.08-0.04*'Used data'!Q408)))</f>
        <v/>
      </c>
      <c r="Q408" s="6" t="str">
        <f>IF('Used data'!I408="No","",IF('Used data'!R408="Yes",0.91,1))</f>
        <v/>
      </c>
      <c r="R408" s="6" t="str">
        <f>IF('Used data'!I408="No","",IF('Used data'!R408="Yes",0.96,1))</f>
        <v/>
      </c>
      <c r="S408" s="6" t="str">
        <f>IF('Used data'!I408="No","",IF('Used data'!R408="Yes",0.82,1))</f>
        <v/>
      </c>
      <c r="T408" s="6" t="str">
        <f>IF('Used data'!I408="No","",IF('Used data'!R408="Yes",0.9,1))</f>
        <v/>
      </c>
      <c r="U408" s="6" t="str">
        <f>IF('Used data'!I408="No","",IF('Used data'!R408="Yes",0.93,1))</f>
        <v/>
      </c>
      <c r="V408" s="6" t="str">
        <f>IF('Used data'!I408="No","",IF('Used data'!S408="Yes",0.85,1))</f>
        <v/>
      </c>
      <c r="W408" s="6" t="str">
        <f>IF('Used data'!I408="No","",IF('Used data'!T408&gt;5,1.4,1+0.08*'Used data'!T408))</f>
        <v/>
      </c>
      <c r="X408" s="6" t="str">
        <f>IF('Used data'!I408="No","",IF('Used data'!U408=80,1,POWER((80-0.0058*('Used data'!U408-80)^2+0.2781*('Used data'!U408-80)-0.2343)/80,1.6)))</f>
        <v/>
      </c>
      <c r="Y408" s="6" t="str">
        <f>IF('Used data'!I408="No","",IF('Used data'!U408=80,1,POWER((80-0.0058*('Used data'!U408-80)^2+0.2781*('Used data'!U408-80)-0.2343)/80,1.5)))</f>
        <v/>
      </c>
      <c r="Z408" s="6" t="str">
        <f>IF('Used data'!I408="No","",IF('Used data'!U408=80,1,POWER((80-0.0058*('Used data'!U408-80)^2+0.2781*('Used data'!U408-80)-0.2343)/80,4.6)))</f>
        <v/>
      </c>
      <c r="AA408" s="6" t="str">
        <f>IF('Used data'!I408="No","",IF('Used data'!U408=80,1,POWER((80-0.0058*('Used data'!U408-80)^2+0.2781*('Used data'!U408-80)-0.2343)/80,3.5)))</f>
        <v/>
      </c>
      <c r="AB408" s="6" t="str">
        <f>IF('Used data'!I408="No","",IF('Used data'!U408=80,1,POWER((80-0.0058*('Used data'!U408-80)^2+0.2781*('Used data'!U408-80)-0.2343)/80,1.4)))</f>
        <v/>
      </c>
      <c r="AC408" s="6"/>
      <c r="AD408" s="7" t="str">
        <f>IF('Used data'!I408="No","",EXP(-10.0958)*POWER(H408,0.8138))</f>
        <v/>
      </c>
      <c r="AE408" s="7" t="str">
        <f>IF('Used data'!I408="No","",EXP(-9.9896)*POWER(H408,0.8381))</f>
        <v/>
      </c>
      <c r="AF408" s="7" t="str">
        <f>IF('Used data'!I408="No","",EXP(-12.5826)*POWER(H408,1.148))</f>
        <v/>
      </c>
      <c r="AG408" s="7" t="str">
        <f>IF('Used data'!I408="No","",EXP(-11.3408)*POWER(H408,0.7373))</f>
        <v/>
      </c>
      <c r="AH408" s="7" t="str">
        <f>IF('Used data'!I408="No","",EXP(-10.8985)*POWER(H408,0.841))</f>
        <v/>
      </c>
      <c r="AI408" s="7" t="str">
        <f>IF('Used data'!I408="No","",EXP(-12.4273)*POWER(H408,1.0197))</f>
        <v/>
      </c>
      <c r="AJ408" s="9" t="str">
        <f>IF('Used data'!I408="No","",SUM(AD408:AE408)*740934+AG408*29492829+AH408*4654307+AI408*608667)</f>
        <v/>
      </c>
    </row>
    <row r="409" spans="1:36" x14ac:dyDescent="0.3">
      <c r="A409" s="4" t="str">
        <f>IF('Input data'!A415="","",'Input data'!A415)</f>
        <v/>
      </c>
      <c r="B409" s="4" t="str">
        <f>IF('Input data'!B415="","",'Input data'!B415)</f>
        <v/>
      </c>
      <c r="C409" s="4" t="str">
        <f>IF('Input data'!C415="","",'Input data'!C415)</f>
        <v/>
      </c>
      <c r="D409" s="4" t="str">
        <f>IF('Input data'!D415="","",'Input data'!D415)</f>
        <v/>
      </c>
      <c r="E409" s="4" t="str">
        <f>IF('Input data'!E415="","",'Input data'!E415)</f>
        <v/>
      </c>
      <c r="F409" s="4" t="str">
        <f>IF('Input data'!F415="","",'Input data'!F415)</f>
        <v/>
      </c>
      <c r="G409" s="20" t="str">
        <f>IF('Input data'!G415=0,"",'Input data'!G415)</f>
        <v/>
      </c>
      <c r="H409" s="9" t="str">
        <f>IF('Input data'!H415="","",'Input data'!H415)</f>
        <v/>
      </c>
      <c r="I409" s="6" t="str">
        <f>IF('Used data'!I409="No","",IF('Used data'!L409&lt;10,1.1-'Used data'!L409*0.01,IF('Used data'!L409&lt;120,POWER(1.003,'Used data'!L409)/POWER(1.003,10),1.4)))</f>
        <v/>
      </c>
      <c r="J409" s="6" t="str">
        <f>IF('Used data'!I409="No","",IF('Used data'!M409&gt;9,1.41,IF('Used data'!M409&lt;2,0.96+'Used data'!M409*0.02,POWER(1.05,'Used data'!M409)/POWER(1.05,2))))</f>
        <v/>
      </c>
      <c r="K409" s="6" t="str">
        <f>IF('Used data'!I409="No","",IF('Used data'!M409&gt;9,1.15,IF('Used data'!M409&lt;2,0.98+'Used data'!M409*0.01,POWER(1.02,'Used data'!M409)/POWER(1.02,2))))</f>
        <v/>
      </c>
      <c r="L409" s="6" t="str">
        <f>IF('Used data'!I409="No","",IF('Used data'!N409="Partly",0.9,IF('Used data'!N409="Yes",0.75,1)))</f>
        <v/>
      </c>
      <c r="M409" s="6" t="str">
        <f>IF('Used data'!I409="No","",IF('Used data'!N409="Partly",0.97,IF('Used data'!N409="Yes",0.95,1)))</f>
        <v/>
      </c>
      <c r="N409" s="6" t="str">
        <f>IF('Used data'!I409="No","",IF('Used data'!O409&gt;4.25,1.06,IF('Used data'!O409&lt;3.75,1.84-'Used data'!O409*0.24,0.04+'Used data'!O409*0.24)))</f>
        <v/>
      </c>
      <c r="O409" s="6" t="str">
        <f>IF('Used data'!I409="No","",IF('Used data'!P409&gt;1.99,0.81,IF('Used data'!P409&lt;0.2,1.12,1.05-'Used data'!P409*0.1)))</f>
        <v/>
      </c>
      <c r="P409" s="6" t="str">
        <f>IF('Used data'!I409="No","",IF('Used data'!Q409&gt;3,0.96,IF('Used data'!Q409&lt;2,1.12-0.06*'Used data'!Q409,1.08-0.04*'Used data'!Q409)))</f>
        <v/>
      </c>
      <c r="Q409" s="6" t="str">
        <f>IF('Used data'!I409="No","",IF('Used data'!R409="Yes",0.91,1))</f>
        <v/>
      </c>
      <c r="R409" s="6" t="str">
        <f>IF('Used data'!I409="No","",IF('Used data'!R409="Yes",0.96,1))</f>
        <v/>
      </c>
      <c r="S409" s="6" t="str">
        <f>IF('Used data'!I409="No","",IF('Used data'!R409="Yes",0.82,1))</f>
        <v/>
      </c>
      <c r="T409" s="6" t="str">
        <f>IF('Used data'!I409="No","",IF('Used data'!R409="Yes",0.9,1))</f>
        <v/>
      </c>
      <c r="U409" s="6" t="str">
        <f>IF('Used data'!I409="No","",IF('Used data'!R409="Yes",0.93,1))</f>
        <v/>
      </c>
      <c r="V409" s="6" t="str">
        <f>IF('Used data'!I409="No","",IF('Used data'!S409="Yes",0.85,1))</f>
        <v/>
      </c>
      <c r="W409" s="6" t="str">
        <f>IF('Used data'!I409="No","",IF('Used data'!T409&gt;5,1.4,1+0.08*'Used data'!T409))</f>
        <v/>
      </c>
      <c r="X409" s="6" t="str">
        <f>IF('Used data'!I409="No","",IF('Used data'!U409=80,1,POWER((80-0.0058*('Used data'!U409-80)^2+0.2781*('Used data'!U409-80)-0.2343)/80,1.6)))</f>
        <v/>
      </c>
      <c r="Y409" s="6" t="str">
        <f>IF('Used data'!I409="No","",IF('Used data'!U409=80,1,POWER((80-0.0058*('Used data'!U409-80)^2+0.2781*('Used data'!U409-80)-0.2343)/80,1.5)))</f>
        <v/>
      </c>
      <c r="Z409" s="6" t="str">
        <f>IF('Used data'!I409="No","",IF('Used data'!U409=80,1,POWER((80-0.0058*('Used data'!U409-80)^2+0.2781*('Used data'!U409-80)-0.2343)/80,4.6)))</f>
        <v/>
      </c>
      <c r="AA409" s="6" t="str">
        <f>IF('Used data'!I409="No","",IF('Used data'!U409=80,1,POWER((80-0.0058*('Used data'!U409-80)^2+0.2781*('Used data'!U409-80)-0.2343)/80,3.5)))</f>
        <v/>
      </c>
      <c r="AB409" s="6" t="str">
        <f>IF('Used data'!I409="No","",IF('Used data'!U409=80,1,POWER((80-0.0058*('Used data'!U409-80)^2+0.2781*('Used data'!U409-80)-0.2343)/80,1.4)))</f>
        <v/>
      </c>
      <c r="AC409" s="6"/>
      <c r="AD409" s="7" t="str">
        <f>IF('Used data'!I409="No","",EXP(-10.0958)*POWER(H409,0.8138))</f>
        <v/>
      </c>
      <c r="AE409" s="7" t="str">
        <f>IF('Used data'!I409="No","",EXP(-9.9896)*POWER(H409,0.8381))</f>
        <v/>
      </c>
      <c r="AF409" s="7" t="str">
        <f>IF('Used data'!I409="No","",EXP(-12.5826)*POWER(H409,1.148))</f>
        <v/>
      </c>
      <c r="AG409" s="7" t="str">
        <f>IF('Used data'!I409="No","",EXP(-11.3408)*POWER(H409,0.7373))</f>
        <v/>
      </c>
      <c r="AH409" s="7" t="str">
        <f>IF('Used data'!I409="No","",EXP(-10.8985)*POWER(H409,0.841))</f>
        <v/>
      </c>
      <c r="AI409" s="7" t="str">
        <f>IF('Used data'!I409="No","",EXP(-12.4273)*POWER(H409,1.0197))</f>
        <v/>
      </c>
      <c r="AJ409" s="9" t="str">
        <f>IF('Used data'!I409="No","",SUM(AD409:AE409)*740934+AG409*29492829+AH409*4654307+AI409*608667)</f>
        <v/>
      </c>
    </row>
    <row r="410" spans="1:36" x14ac:dyDescent="0.3">
      <c r="A410" s="4" t="str">
        <f>IF('Input data'!A416="","",'Input data'!A416)</f>
        <v/>
      </c>
      <c r="B410" s="4" t="str">
        <f>IF('Input data'!B416="","",'Input data'!B416)</f>
        <v/>
      </c>
      <c r="C410" s="4" t="str">
        <f>IF('Input data'!C416="","",'Input data'!C416)</f>
        <v/>
      </c>
      <c r="D410" s="4" t="str">
        <f>IF('Input data'!D416="","",'Input data'!D416)</f>
        <v/>
      </c>
      <c r="E410" s="4" t="str">
        <f>IF('Input data'!E416="","",'Input data'!E416)</f>
        <v/>
      </c>
      <c r="F410" s="4" t="str">
        <f>IF('Input data'!F416="","",'Input data'!F416)</f>
        <v/>
      </c>
      <c r="G410" s="20" t="str">
        <f>IF('Input data'!G416=0,"",'Input data'!G416)</f>
        <v/>
      </c>
      <c r="H410" s="9" t="str">
        <f>IF('Input data'!H416="","",'Input data'!H416)</f>
        <v/>
      </c>
      <c r="I410" s="6" t="str">
        <f>IF('Used data'!I410="No","",IF('Used data'!L410&lt;10,1.1-'Used data'!L410*0.01,IF('Used data'!L410&lt;120,POWER(1.003,'Used data'!L410)/POWER(1.003,10),1.4)))</f>
        <v/>
      </c>
      <c r="J410" s="6" t="str">
        <f>IF('Used data'!I410="No","",IF('Used data'!M410&gt;9,1.41,IF('Used data'!M410&lt;2,0.96+'Used data'!M410*0.02,POWER(1.05,'Used data'!M410)/POWER(1.05,2))))</f>
        <v/>
      </c>
      <c r="K410" s="6" t="str">
        <f>IF('Used data'!I410="No","",IF('Used data'!M410&gt;9,1.15,IF('Used data'!M410&lt;2,0.98+'Used data'!M410*0.01,POWER(1.02,'Used data'!M410)/POWER(1.02,2))))</f>
        <v/>
      </c>
      <c r="L410" s="6" t="str">
        <f>IF('Used data'!I410="No","",IF('Used data'!N410="Partly",0.9,IF('Used data'!N410="Yes",0.75,1)))</f>
        <v/>
      </c>
      <c r="M410" s="6" t="str">
        <f>IF('Used data'!I410="No","",IF('Used data'!N410="Partly",0.97,IF('Used data'!N410="Yes",0.95,1)))</f>
        <v/>
      </c>
      <c r="N410" s="6" t="str">
        <f>IF('Used data'!I410="No","",IF('Used data'!O410&gt;4.25,1.06,IF('Used data'!O410&lt;3.75,1.84-'Used data'!O410*0.24,0.04+'Used data'!O410*0.24)))</f>
        <v/>
      </c>
      <c r="O410" s="6" t="str">
        <f>IF('Used data'!I410="No","",IF('Used data'!P410&gt;1.99,0.81,IF('Used data'!P410&lt;0.2,1.12,1.05-'Used data'!P410*0.1)))</f>
        <v/>
      </c>
      <c r="P410" s="6" t="str">
        <f>IF('Used data'!I410="No","",IF('Used data'!Q410&gt;3,0.96,IF('Used data'!Q410&lt;2,1.12-0.06*'Used data'!Q410,1.08-0.04*'Used data'!Q410)))</f>
        <v/>
      </c>
      <c r="Q410" s="6" t="str">
        <f>IF('Used data'!I410="No","",IF('Used data'!R410="Yes",0.91,1))</f>
        <v/>
      </c>
      <c r="R410" s="6" t="str">
        <f>IF('Used data'!I410="No","",IF('Used data'!R410="Yes",0.96,1))</f>
        <v/>
      </c>
      <c r="S410" s="6" t="str">
        <f>IF('Used data'!I410="No","",IF('Used data'!R410="Yes",0.82,1))</f>
        <v/>
      </c>
      <c r="T410" s="6" t="str">
        <f>IF('Used data'!I410="No","",IF('Used data'!R410="Yes",0.9,1))</f>
        <v/>
      </c>
      <c r="U410" s="6" t="str">
        <f>IF('Used data'!I410="No","",IF('Used data'!R410="Yes",0.93,1))</f>
        <v/>
      </c>
      <c r="V410" s="6" t="str">
        <f>IF('Used data'!I410="No","",IF('Used data'!S410="Yes",0.85,1))</f>
        <v/>
      </c>
      <c r="W410" s="6" t="str">
        <f>IF('Used data'!I410="No","",IF('Used data'!T410&gt;5,1.4,1+0.08*'Used data'!T410))</f>
        <v/>
      </c>
      <c r="X410" s="6" t="str">
        <f>IF('Used data'!I410="No","",IF('Used data'!U410=80,1,POWER((80-0.0058*('Used data'!U410-80)^2+0.2781*('Used data'!U410-80)-0.2343)/80,1.6)))</f>
        <v/>
      </c>
      <c r="Y410" s="6" t="str">
        <f>IF('Used data'!I410="No","",IF('Used data'!U410=80,1,POWER((80-0.0058*('Used data'!U410-80)^2+0.2781*('Used data'!U410-80)-0.2343)/80,1.5)))</f>
        <v/>
      </c>
      <c r="Z410" s="6" t="str">
        <f>IF('Used data'!I410="No","",IF('Used data'!U410=80,1,POWER((80-0.0058*('Used data'!U410-80)^2+0.2781*('Used data'!U410-80)-0.2343)/80,4.6)))</f>
        <v/>
      </c>
      <c r="AA410" s="6" t="str">
        <f>IF('Used data'!I410="No","",IF('Used data'!U410=80,1,POWER((80-0.0058*('Used data'!U410-80)^2+0.2781*('Used data'!U410-80)-0.2343)/80,3.5)))</f>
        <v/>
      </c>
      <c r="AB410" s="6" t="str">
        <f>IF('Used data'!I410="No","",IF('Used data'!U410=80,1,POWER((80-0.0058*('Used data'!U410-80)^2+0.2781*('Used data'!U410-80)-0.2343)/80,1.4)))</f>
        <v/>
      </c>
      <c r="AC410" s="6"/>
      <c r="AD410" s="7" t="str">
        <f>IF('Used data'!I410="No","",EXP(-10.0958)*POWER(H410,0.8138))</f>
        <v/>
      </c>
      <c r="AE410" s="7" t="str">
        <f>IF('Used data'!I410="No","",EXP(-9.9896)*POWER(H410,0.8381))</f>
        <v/>
      </c>
      <c r="AF410" s="7" t="str">
        <f>IF('Used data'!I410="No","",EXP(-12.5826)*POWER(H410,1.148))</f>
        <v/>
      </c>
      <c r="AG410" s="7" t="str">
        <f>IF('Used data'!I410="No","",EXP(-11.3408)*POWER(H410,0.7373))</f>
        <v/>
      </c>
      <c r="AH410" s="7" t="str">
        <f>IF('Used data'!I410="No","",EXP(-10.8985)*POWER(H410,0.841))</f>
        <v/>
      </c>
      <c r="AI410" s="7" t="str">
        <f>IF('Used data'!I410="No","",EXP(-12.4273)*POWER(H410,1.0197))</f>
        <v/>
      </c>
      <c r="AJ410" s="9" t="str">
        <f>IF('Used data'!I410="No","",SUM(AD410:AE410)*740934+AG410*29492829+AH410*4654307+AI410*608667)</f>
        <v/>
      </c>
    </row>
    <row r="411" spans="1:36" x14ac:dyDescent="0.3">
      <c r="A411" s="4" t="str">
        <f>IF('Input data'!A417="","",'Input data'!A417)</f>
        <v/>
      </c>
      <c r="B411" s="4" t="str">
        <f>IF('Input data'!B417="","",'Input data'!B417)</f>
        <v/>
      </c>
      <c r="C411" s="4" t="str">
        <f>IF('Input data'!C417="","",'Input data'!C417)</f>
        <v/>
      </c>
      <c r="D411" s="4" t="str">
        <f>IF('Input data'!D417="","",'Input data'!D417)</f>
        <v/>
      </c>
      <c r="E411" s="4" t="str">
        <f>IF('Input data'!E417="","",'Input data'!E417)</f>
        <v/>
      </c>
      <c r="F411" s="4" t="str">
        <f>IF('Input data'!F417="","",'Input data'!F417)</f>
        <v/>
      </c>
      <c r="G411" s="20" t="str">
        <f>IF('Input data'!G417=0,"",'Input data'!G417)</f>
        <v/>
      </c>
      <c r="H411" s="9" t="str">
        <f>IF('Input data'!H417="","",'Input data'!H417)</f>
        <v/>
      </c>
      <c r="I411" s="6" t="str">
        <f>IF('Used data'!I411="No","",IF('Used data'!L411&lt;10,1.1-'Used data'!L411*0.01,IF('Used data'!L411&lt;120,POWER(1.003,'Used data'!L411)/POWER(1.003,10),1.4)))</f>
        <v/>
      </c>
      <c r="J411" s="6" t="str">
        <f>IF('Used data'!I411="No","",IF('Used data'!M411&gt;9,1.41,IF('Used data'!M411&lt;2,0.96+'Used data'!M411*0.02,POWER(1.05,'Used data'!M411)/POWER(1.05,2))))</f>
        <v/>
      </c>
      <c r="K411" s="6" t="str">
        <f>IF('Used data'!I411="No","",IF('Used data'!M411&gt;9,1.15,IF('Used data'!M411&lt;2,0.98+'Used data'!M411*0.01,POWER(1.02,'Used data'!M411)/POWER(1.02,2))))</f>
        <v/>
      </c>
      <c r="L411" s="6" t="str">
        <f>IF('Used data'!I411="No","",IF('Used data'!N411="Partly",0.9,IF('Used data'!N411="Yes",0.75,1)))</f>
        <v/>
      </c>
      <c r="M411" s="6" t="str">
        <f>IF('Used data'!I411="No","",IF('Used data'!N411="Partly",0.97,IF('Used data'!N411="Yes",0.95,1)))</f>
        <v/>
      </c>
      <c r="N411" s="6" t="str">
        <f>IF('Used data'!I411="No","",IF('Used data'!O411&gt;4.25,1.06,IF('Used data'!O411&lt;3.75,1.84-'Used data'!O411*0.24,0.04+'Used data'!O411*0.24)))</f>
        <v/>
      </c>
      <c r="O411" s="6" t="str">
        <f>IF('Used data'!I411="No","",IF('Used data'!P411&gt;1.99,0.81,IF('Used data'!P411&lt;0.2,1.12,1.05-'Used data'!P411*0.1)))</f>
        <v/>
      </c>
      <c r="P411" s="6" t="str">
        <f>IF('Used data'!I411="No","",IF('Used data'!Q411&gt;3,0.96,IF('Used data'!Q411&lt;2,1.12-0.06*'Used data'!Q411,1.08-0.04*'Used data'!Q411)))</f>
        <v/>
      </c>
      <c r="Q411" s="6" t="str">
        <f>IF('Used data'!I411="No","",IF('Used data'!R411="Yes",0.91,1))</f>
        <v/>
      </c>
      <c r="R411" s="6" t="str">
        <f>IF('Used data'!I411="No","",IF('Used data'!R411="Yes",0.96,1))</f>
        <v/>
      </c>
      <c r="S411" s="6" t="str">
        <f>IF('Used data'!I411="No","",IF('Used data'!R411="Yes",0.82,1))</f>
        <v/>
      </c>
      <c r="T411" s="6" t="str">
        <f>IF('Used data'!I411="No","",IF('Used data'!R411="Yes",0.9,1))</f>
        <v/>
      </c>
      <c r="U411" s="6" t="str">
        <f>IF('Used data'!I411="No","",IF('Used data'!R411="Yes",0.93,1))</f>
        <v/>
      </c>
      <c r="V411" s="6" t="str">
        <f>IF('Used data'!I411="No","",IF('Used data'!S411="Yes",0.85,1))</f>
        <v/>
      </c>
      <c r="W411" s="6" t="str">
        <f>IF('Used data'!I411="No","",IF('Used data'!T411&gt;5,1.4,1+0.08*'Used data'!T411))</f>
        <v/>
      </c>
      <c r="X411" s="6" t="str">
        <f>IF('Used data'!I411="No","",IF('Used data'!U411=80,1,POWER((80-0.0058*('Used data'!U411-80)^2+0.2781*('Used data'!U411-80)-0.2343)/80,1.6)))</f>
        <v/>
      </c>
      <c r="Y411" s="6" t="str">
        <f>IF('Used data'!I411="No","",IF('Used data'!U411=80,1,POWER((80-0.0058*('Used data'!U411-80)^2+0.2781*('Used data'!U411-80)-0.2343)/80,1.5)))</f>
        <v/>
      </c>
      <c r="Z411" s="6" t="str">
        <f>IF('Used data'!I411="No","",IF('Used data'!U411=80,1,POWER((80-0.0058*('Used data'!U411-80)^2+0.2781*('Used data'!U411-80)-0.2343)/80,4.6)))</f>
        <v/>
      </c>
      <c r="AA411" s="6" t="str">
        <f>IF('Used data'!I411="No","",IF('Used data'!U411=80,1,POWER((80-0.0058*('Used data'!U411-80)^2+0.2781*('Used data'!U411-80)-0.2343)/80,3.5)))</f>
        <v/>
      </c>
      <c r="AB411" s="6" t="str">
        <f>IF('Used data'!I411="No","",IF('Used data'!U411=80,1,POWER((80-0.0058*('Used data'!U411-80)^2+0.2781*('Used data'!U411-80)-0.2343)/80,1.4)))</f>
        <v/>
      </c>
      <c r="AC411" s="6"/>
      <c r="AD411" s="7" t="str">
        <f>IF('Used data'!I411="No","",EXP(-10.0958)*POWER(H411,0.8138))</f>
        <v/>
      </c>
      <c r="AE411" s="7" t="str">
        <f>IF('Used data'!I411="No","",EXP(-9.9896)*POWER(H411,0.8381))</f>
        <v/>
      </c>
      <c r="AF411" s="7" t="str">
        <f>IF('Used data'!I411="No","",EXP(-12.5826)*POWER(H411,1.148))</f>
        <v/>
      </c>
      <c r="AG411" s="7" t="str">
        <f>IF('Used data'!I411="No","",EXP(-11.3408)*POWER(H411,0.7373))</f>
        <v/>
      </c>
      <c r="AH411" s="7" t="str">
        <f>IF('Used data'!I411="No","",EXP(-10.8985)*POWER(H411,0.841))</f>
        <v/>
      </c>
      <c r="AI411" s="7" t="str">
        <f>IF('Used data'!I411="No","",EXP(-12.4273)*POWER(H411,1.0197))</f>
        <v/>
      </c>
      <c r="AJ411" s="9" t="str">
        <f>IF('Used data'!I411="No","",SUM(AD411:AE411)*740934+AG411*29492829+AH411*4654307+AI411*608667)</f>
        <v/>
      </c>
    </row>
    <row r="412" spans="1:36" x14ac:dyDescent="0.3">
      <c r="A412" s="4" t="str">
        <f>IF('Input data'!A418="","",'Input data'!A418)</f>
        <v/>
      </c>
      <c r="B412" s="4" t="str">
        <f>IF('Input data'!B418="","",'Input data'!B418)</f>
        <v/>
      </c>
      <c r="C412" s="4" t="str">
        <f>IF('Input data'!C418="","",'Input data'!C418)</f>
        <v/>
      </c>
      <c r="D412" s="4" t="str">
        <f>IF('Input data'!D418="","",'Input data'!D418)</f>
        <v/>
      </c>
      <c r="E412" s="4" t="str">
        <f>IF('Input data'!E418="","",'Input data'!E418)</f>
        <v/>
      </c>
      <c r="F412" s="4" t="str">
        <f>IF('Input data'!F418="","",'Input data'!F418)</f>
        <v/>
      </c>
      <c r="G412" s="20" t="str">
        <f>IF('Input data'!G418=0,"",'Input data'!G418)</f>
        <v/>
      </c>
      <c r="H412" s="9" t="str">
        <f>IF('Input data'!H418="","",'Input data'!H418)</f>
        <v/>
      </c>
      <c r="I412" s="6" t="str">
        <f>IF('Used data'!I412="No","",IF('Used data'!L412&lt;10,1.1-'Used data'!L412*0.01,IF('Used data'!L412&lt;120,POWER(1.003,'Used data'!L412)/POWER(1.003,10),1.4)))</f>
        <v/>
      </c>
      <c r="J412" s="6" t="str">
        <f>IF('Used data'!I412="No","",IF('Used data'!M412&gt;9,1.41,IF('Used data'!M412&lt;2,0.96+'Used data'!M412*0.02,POWER(1.05,'Used data'!M412)/POWER(1.05,2))))</f>
        <v/>
      </c>
      <c r="K412" s="6" t="str">
        <f>IF('Used data'!I412="No","",IF('Used data'!M412&gt;9,1.15,IF('Used data'!M412&lt;2,0.98+'Used data'!M412*0.01,POWER(1.02,'Used data'!M412)/POWER(1.02,2))))</f>
        <v/>
      </c>
      <c r="L412" s="6" t="str">
        <f>IF('Used data'!I412="No","",IF('Used data'!N412="Partly",0.9,IF('Used data'!N412="Yes",0.75,1)))</f>
        <v/>
      </c>
      <c r="M412" s="6" t="str">
        <f>IF('Used data'!I412="No","",IF('Used data'!N412="Partly",0.97,IF('Used data'!N412="Yes",0.95,1)))</f>
        <v/>
      </c>
      <c r="N412" s="6" t="str">
        <f>IF('Used data'!I412="No","",IF('Used data'!O412&gt;4.25,1.06,IF('Used data'!O412&lt;3.75,1.84-'Used data'!O412*0.24,0.04+'Used data'!O412*0.24)))</f>
        <v/>
      </c>
      <c r="O412" s="6" t="str">
        <f>IF('Used data'!I412="No","",IF('Used data'!P412&gt;1.99,0.81,IF('Used data'!P412&lt;0.2,1.12,1.05-'Used data'!P412*0.1)))</f>
        <v/>
      </c>
      <c r="P412" s="6" t="str">
        <f>IF('Used data'!I412="No","",IF('Used data'!Q412&gt;3,0.96,IF('Used data'!Q412&lt;2,1.12-0.06*'Used data'!Q412,1.08-0.04*'Used data'!Q412)))</f>
        <v/>
      </c>
      <c r="Q412" s="6" t="str">
        <f>IF('Used data'!I412="No","",IF('Used data'!R412="Yes",0.91,1))</f>
        <v/>
      </c>
      <c r="R412" s="6" t="str">
        <f>IF('Used data'!I412="No","",IF('Used data'!R412="Yes",0.96,1))</f>
        <v/>
      </c>
      <c r="S412" s="6" t="str">
        <f>IF('Used data'!I412="No","",IF('Used data'!R412="Yes",0.82,1))</f>
        <v/>
      </c>
      <c r="T412" s="6" t="str">
        <f>IF('Used data'!I412="No","",IF('Used data'!R412="Yes",0.9,1))</f>
        <v/>
      </c>
      <c r="U412" s="6" t="str">
        <f>IF('Used data'!I412="No","",IF('Used data'!R412="Yes",0.93,1))</f>
        <v/>
      </c>
      <c r="V412" s="6" t="str">
        <f>IF('Used data'!I412="No","",IF('Used data'!S412="Yes",0.85,1))</f>
        <v/>
      </c>
      <c r="W412" s="6" t="str">
        <f>IF('Used data'!I412="No","",IF('Used data'!T412&gt;5,1.4,1+0.08*'Used data'!T412))</f>
        <v/>
      </c>
      <c r="X412" s="6" t="str">
        <f>IF('Used data'!I412="No","",IF('Used data'!U412=80,1,POWER((80-0.0058*('Used data'!U412-80)^2+0.2781*('Used data'!U412-80)-0.2343)/80,1.6)))</f>
        <v/>
      </c>
      <c r="Y412" s="6" t="str">
        <f>IF('Used data'!I412="No","",IF('Used data'!U412=80,1,POWER((80-0.0058*('Used data'!U412-80)^2+0.2781*('Used data'!U412-80)-0.2343)/80,1.5)))</f>
        <v/>
      </c>
      <c r="Z412" s="6" t="str">
        <f>IF('Used data'!I412="No","",IF('Used data'!U412=80,1,POWER((80-0.0058*('Used data'!U412-80)^2+0.2781*('Used data'!U412-80)-0.2343)/80,4.6)))</f>
        <v/>
      </c>
      <c r="AA412" s="6" t="str">
        <f>IF('Used data'!I412="No","",IF('Used data'!U412=80,1,POWER((80-0.0058*('Used data'!U412-80)^2+0.2781*('Used data'!U412-80)-0.2343)/80,3.5)))</f>
        <v/>
      </c>
      <c r="AB412" s="6" t="str">
        <f>IF('Used data'!I412="No","",IF('Used data'!U412=80,1,POWER((80-0.0058*('Used data'!U412-80)^2+0.2781*('Used data'!U412-80)-0.2343)/80,1.4)))</f>
        <v/>
      </c>
      <c r="AC412" s="6"/>
      <c r="AD412" s="7" t="str">
        <f>IF('Used data'!I412="No","",EXP(-10.0958)*POWER(H412,0.8138))</f>
        <v/>
      </c>
      <c r="AE412" s="7" t="str">
        <f>IF('Used data'!I412="No","",EXP(-9.9896)*POWER(H412,0.8381))</f>
        <v/>
      </c>
      <c r="AF412" s="7" t="str">
        <f>IF('Used data'!I412="No","",EXP(-12.5826)*POWER(H412,1.148))</f>
        <v/>
      </c>
      <c r="AG412" s="7" t="str">
        <f>IF('Used data'!I412="No","",EXP(-11.3408)*POWER(H412,0.7373))</f>
        <v/>
      </c>
      <c r="AH412" s="7" t="str">
        <f>IF('Used data'!I412="No","",EXP(-10.8985)*POWER(H412,0.841))</f>
        <v/>
      </c>
      <c r="AI412" s="7" t="str">
        <f>IF('Used data'!I412="No","",EXP(-12.4273)*POWER(H412,1.0197))</f>
        <v/>
      </c>
      <c r="AJ412" s="9" t="str">
        <f>IF('Used data'!I412="No","",SUM(AD412:AE412)*740934+AG412*29492829+AH412*4654307+AI412*608667)</f>
        <v/>
      </c>
    </row>
    <row r="413" spans="1:36" x14ac:dyDescent="0.3">
      <c r="A413" s="4" t="str">
        <f>IF('Input data'!A419="","",'Input data'!A419)</f>
        <v/>
      </c>
      <c r="B413" s="4" t="str">
        <f>IF('Input data'!B419="","",'Input data'!B419)</f>
        <v/>
      </c>
      <c r="C413" s="4" t="str">
        <f>IF('Input data'!C419="","",'Input data'!C419)</f>
        <v/>
      </c>
      <c r="D413" s="4" t="str">
        <f>IF('Input data'!D419="","",'Input data'!D419)</f>
        <v/>
      </c>
      <c r="E413" s="4" t="str">
        <f>IF('Input data'!E419="","",'Input data'!E419)</f>
        <v/>
      </c>
      <c r="F413" s="4" t="str">
        <f>IF('Input data'!F419="","",'Input data'!F419)</f>
        <v/>
      </c>
      <c r="G413" s="20" t="str">
        <f>IF('Input data'!G419=0,"",'Input data'!G419)</f>
        <v/>
      </c>
      <c r="H413" s="9" t="str">
        <f>IF('Input data'!H419="","",'Input data'!H419)</f>
        <v/>
      </c>
      <c r="I413" s="6" t="str">
        <f>IF('Used data'!I413="No","",IF('Used data'!L413&lt;10,1.1-'Used data'!L413*0.01,IF('Used data'!L413&lt;120,POWER(1.003,'Used data'!L413)/POWER(1.003,10),1.4)))</f>
        <v/>
      </c>
      <c r="J413" s="6" t="str">
        <f>IF('Used data'!I413="No","",IF('Used data'!M413&gt;9,1.41,IF('Used data'!M413&lt;2,0.96+'Used data'!M413*0.02,POWER(1.05,'Used data'!M413)/POWER(1.05,2))))</f>
        <v/>
      </c>
      <c r="K413" s="6" t="str">
        <f>IF('Used data'!I413="No","",IF('Used data'!M413&gt;9,1.15,IF('Used data'!M413&lt;2,0.98+'Used data'!M413*0.01,POWER(1.02,'Used data'!M413)/POWER(1.02,2))))</f>
        <v/>
      </c>
      <c r="L413" s="6" t="str">
        <f>IF('Used data'!I413="No","",IF('Used data'!N413="Partly",0.9,IF('Used data'!N413="Yes",0.75,1)))</f>
        <v/>
      </c>
      <c r="M413" s="6" t="str">
        <f>IF('Used data'!I413="No","",IF('Used data'!N413="Partly",0.97,IF('Used data'!N413="Yes",0.95,1)))</f>
        <v/>
      </c>
      <c r="N413" s="6" t="str">
        <f>IF('Used data'!I413="No","",IF('Used data'!O413&gt;4.25,1.06,IF('Used data'!O413&lt;3.75,1.84-'Used data'!O413*0.24,0.04+'Used data'!O413*0.24)))</f>
        <v/>
      </c>
      <c r="O413" s="6" t="str">
        <f>IF('Used data'!I413="No","",IF('Used data'!P413&gt;1.99,0.81,IF('Used data'!P413&lt;0.2,1.12,1.05-'Used data'!P413*0.1)))</f>
        <v/>
      </c>
      <c r="P413" s="6" t="str">
        <f>IF('Used data'!I413="No","",IF('Used data'!Q413&gt;3,0.96,IF('Used data'!Q413&lt;2,1.12-0.06*'Used data'!Q413,1.08-0.04*'Used data'!Q413)))</f>
        <v/>
      </c>
      <c r="Q413" s="6" t="str">
        <f>IF('Used data'!I413="No","",IF('Used data'!R413="Yes",0.91,1))</f>
        <v/>
      </c>
      <c r="R413" s="6" t="str">
        <f>IF('Used data'!I413="No","",IF('Used data'!R413="Yes",0.96,1))</f>
        <v/>
      </c>
      <c r="S413" s="6" t="str">
        <f>IF('Used data'!I413="No","",IF('Used data'!R413="Yes",0.82,1))</f>
        <v/>
      </c>
      <c r="T413" s="6" t="str">
        <f>IF('Used data'!I413="No","",IF('Used data'!R413="Yes",0.9,1))</f>
        <v/>
      </c>
      <c r="U413" s="6" t="str">
        <f>IF('Used data'!I413="No","",IF('Used data'!R413="Yes",0.93,1))</f>
        <v/>
      </c>
      <c r="V413" s="6" t="str">
        <f>IF('Used data'!I413="No","",IF('Used data'!S413="Yes",0.85,1))</f>
        <v/>
      </c>
      <c r="W413" s="6" t="str">
        <f>IF('Used data'!I413="No","",IF('Used data'!T413&gt;5,1.4,1+0.08*'Used data'!T413))</f>
        <v/>
      </c>
      <c r="X413" s="6" t="str">
        <f>IF('Used data'!I413="No","",IF('Used data'!U413=80,1,POWER((80-0.0058*('Used data'!U413-80)^2+0.2781*('Used data'!U413-80)-0.2343)/80,1.6)))</f>
        <v/>
      </c>
      <c r="Y413" s="6" t="str">
        <f>IF('Used data'!I413="No","",IF('Used data'!U413=80,1,POWER((80-0.0058*('Used data'!U413-80)^2+0.2781*('Used data'!U413-80)-0.2343)/80,1.5)))</f>
        <v/>
      </c>
      <c r="Z413" s="6" t="str">
        <f>IF('Used data'!I413="No","",IF('Used data'!U413=80,1,POWER((80-0.0058*('Used data'!U413-80)^2+0.2781*('Used data'!U413-80)-0.2343)/80,4.6)))</f>
        <v/>
      </c>
      <c r="AA413" s="6" t="str">
        <f>IF('Used data'!I413="No","",IF('Used data'!U413=80,1,POWER((80-0.0058*('Used data'!U413-80)^2+0.2781*('Used data'!U413-80)-0.2343)/80,3.5)))</f>
        <v/>
      </c>
      <c r="AB413" s="6" t="str">
        <f>IF('Used data'!I413="No","",IF('Used data'!U413=80,1,POWER((80-0.0058*('Used data'!U413-80)^2+0.2781*('Used data'!U413-80)-0.2343)/80,1.4)))</f>
        <v/>
      </c>
      <c r="AC413" s="6"/>
      <c r="AD413" s="7" t="str">
        <f>IF('Used data'!I413="No","",EXP(-10.0958)*POWER(H413,0.8138))</f>
        <v/>
      </c>
      <c r="AE413" s="7" t="str">
        <f>IF('Used data'!I413="No","",EXP(-9.9896)*POWER(H413,0.8381))</f>
        <v/>
      </c>
      <c r="AF413" s="7" t="str">
        <f>IF('Used data'!I413="No","",EXP(-12.5826)*POWER(H413,1.148))</f>
        <v/>
      </c>
      <c r="AG413" s="7" t="str">
        <f>IF('Used data'!I413="No","",EXP(-11.3408)*POWER(H413,0.7373))</f>
        <v/>
      </c>
      <c r="AH413" s="7" t="str">
        <f>IF('Used data'!I413="No","",EXP(-10.8985)*POWER(H413,0.841))</f>
        <v/>
      </c>
      <c r="AI413" s="7" t="str">
        <f>IF('Used data'!I413="No","",EXP(-12.4273)*POWER(H413,1.0197))</f>
        <v/>
      </c>
      <c r="AJ413" s="9" t="str">
        <f>IF('Used data'!I413="No","",SUM(AD413:AE413)*740934+AG413*29492829+AH413*4654307+AI413*608667)</f>
        <v/>
      </c>
    </row>
    <row r="414" spans="1:36" x14ac:dyDescent="0.3">
      <c r="A414" s="4" t="str">
        <f>IF('Input data'!A420="","",'Input data'!A420)</f>
        <v/>
      </c>
      <c r="B414" s="4" t="str">
        <f>IF('Input data'!B420="","",'Input data'!B420)</f>
        <v/>
      </c>
      <c r="C414" s="4" t="str">
        <f>IF('Input data'!C420="","",'Input data'!C420)</f>
        <v/>
      </c>
      <c r="D414" s="4" t="str">
        <f>IF('Input data'!D420="","",'Input data'!D420)</f>
        <v/>
      </c>
      <c r="E414" s="4" t="str">
        <f>IF('Input data'!E420="","",'Input data'!E420)</f>
        <v/>
      </c>
      <c r="F414" s="4" t="str">
        <f>IF('Input data'!F420="","",'Input data'!F420)</f>
        <v/>
      </c>
      <c r="G414" s="20" t="str">
        <f>IF('Input data'!G420=0,"",'Input data'!G420)</f>
        <v/>
      </c>
      <c r="H414" s="9" t="str">
        <f>IF('Input data'!H420="","",'Input data'!H420)</f>
        <v/>
      </c>
      <c r="I414" s="6" t="str">
        <f>IF('Used data'!I414="No","",IF('Used data'!L414&lt;10,1.1-'Used data'!L414*0.01,IF('Used data'!L414&lt;120,POWER(1.003,'Used data'!L414)/POWER(1.003,10),1.4)))</f>
        <v/>
      </c>
      <c r="J414" s="6" t="str">
        <f>IF('Used data'!I414="No","",IF('Used data'!M414&gt;9,1.41,IF('Used data'!M414&lt;2,0.96+'Used data'!M414*0.02,POWER(1.05,'Used data'!M414)/POWER(1.05,2))))</f>
        <v/>
      </c>
      <c r="K414" s="6" t="str">
        <f>IF('Used data'!I414="No","",IF('Used data'!M414&gt;9,1.15,IF('Used data'!M414&lt;2,0.98+'Used data'!M414*0.01,POWER(1.02,'Used data'!M414)/POWER(1.02,2))))</f>
        <v/>
      </c>
      <c r="L414" s="6" t="str">
        <f>IF('Used data'!I414="No","",IF('Used data'!N414="Partly",0.9,IF('Used data'!N414="Yes",0.75,1)))</f>
        <v/>
      </c>
      <c r="M414" s="6" t="str">
        <f>IF('Used data'!I414="No","",IF('Used data'!N414="Partly",0.97,IF('Used data'!N414="Yes",0.95,1)))</f>
        <v/>
      </c>
      <c r="N414" s="6" t="str">
        <f>IF('Used data'!I414="No","",IF('Used data'!O414&gt;4.25,1.06,IF('Used data'!O414&lt;3.75,1.84-'Used data'!O414*0.24,0.04+'Used data'!O414*0.24)))</f>
        <v/>
      </c>
      <c r="O414" s="6" t="str">
        <f>IF('Used data'!I414="No","",IF('Used data'!P414&gt;1.99,0.81,IF('Used data'!P414&lt;0.2,1.12,1.05-'Used data'!P414*0.1)))</f>
        <v/>
      </c>
      <c r="P414" s="6" t="str">
        <f>IF('Used data'!I414="No","",IF('Used data'!Q414&gt;3,0.96,IF('Used data'!Q414&lt;2,1.12-0.06*'Used data'!Q414,1.08-0.04*'Used data'!Q414)))</f>
        <v/>
      </c>
      <c r="Q414" s="6" t="str">
        <f>IF('Used data'!I414="No","",IF('Used data'!R414="Yes",0.91,1))</f>
        <v/>
      </c>
      <c r="R414" s="6" t="str">
        <f>IF('Used data'!I414="No","",IF('Used data'!R414="Yes",0.96,1))</f>
        <v/>
      </c>
      <c r="S414" s="6" t="str">
        <f>IF('Used data'!I414="No","",IF('Used data'!R414="Yes",0.82,1))</f>
        <v/>
      </c>
      <c r="T414" s="6" t="str">
        <f>IF('Used data'!I414="No","",IF('Used data'!R414="Yes",0.9,1))</f>
        <v/>
      </c>
      <c r="U414" s="6" t="str">
        <f>IF('Used data'!I414="No","",IF('Used data'!R414="Yes",0.93,1))</f>
        <v/>
      </c>
      <c r="V414" s="6" t="str">
        <f>IF('Used data'!I414="No","",IF('Used data'!S414="Yes",0.85,1))</f>
        <v/>
      </c>
      <c r="W414" s="6" t="str">
        <f>IF('Used data'!I414="No","",IF('Used data'!T414&gt;5,1.4,1+0.08*'Used data'!T414))</f>
        <v/>
      </c>
      <c r="X414" s="6" t="str">
        <f>IF('Used data'!I414="No","",IF('Used data'!U414=80,1,POWER((80-0.0058*('Used data'!U414-80)^2+0.2781*('Used data'!U414-80)-0.2343)/80,1.6)))</f>
        <v/>
      </c>
      <c r="Y414" s="6" t="str">
        <f>IF('Used data'!I414="No","",IF('Used data'!U414=80,1,POWER((80-0.0058*('Used data'!U414-80)^2+0.2781*('Used data'!U414-80)-0.2343)/80,1.5)))</f>
        <v/>
      </c>
      <c r="Z414" s="6" t="str">
        <f>IF('Used data'!I414="No","",IF('Used data'!U414=80,1,POWER((80-0.0058*('Used data'!U414-80)^2+0.2781*('Used data'!U414-80)-0.2343)/80,4.6)))</f>
        <v/>
      </c>
      <c r="AA414" s="6" t="str">
        <f>IF('Used data'!I414="No","",IF('Used data'!U414=80,1,POWER((80-0.0058*('Used data'!U414-80)^2+0.2781*('Used data'!U414-80)-0.2343)/80,3.5)))</f>
        <v/>
      </c>
      <c r="AB414" s="6" t="str">
        <f>IF('Used data'!I414="No","",IF('Used data'!U414=80,1,POWER((80-0.0058*('Used data'!U414-80)^2+0.2781*('Used data'!U414-80)-0.2343)/80,1.4)))</f>
        <v/>
      </c>
      <c r="AC414" s="6"/>
      <c r="AD414" s="7" t="str">
        <f>IF('Used data'!I414="No","",EXP(-10.0958)*POWER(H414,0.8138))</f>
        <v/>
      </c>
      <c r="AE414" s="7" t="str">
        <f>IF('Used data'!I414="No","",EXP(-9.9896)*POWER(H414,0.8381))</f>
        <v/>
      </c>
      <c r="AF414" s="7" t="str">
        <f>IF('Used data'!I414="No","",EXP(-12.5826)*POWER(H414,1.148))</f>
        <v/>
      </c>
      <c r="AG414" s="7" t="str">
        <f>IF('Used data'!I414="No","",EXP(-11.3408)*POWER(H414,0.7373))</f>
        <v/>
      </c>
      <c r="AH414" s="7" t="str">
        <f>IF('Used data'!I414="No","",EXP(-10.8985)*POWER(H414,0.841))</f>
        <v/>
      </c>
      <c r="AI414" s="7" t="str">
        <f>IF('Used data'!I414="No","",EXP(-12.4273)*POWER(H414,1.0197))</f>
        <v/>
      </c>
      <c r="AJ414" s="9" t="str">
        <f>IF('Used data'!I414="No","",SUM(AD414:AE414)*740934+AG414*29492829+AH414*4654307+AI414*608667)</f>
        <v/>
      </c>
    </row>
    <row r="415" spans="1:36" x14ac:dyDescent="0.3">
      <c r="A415" s="4" t="str">
        <f>IF('Input data'!A421="","",'Input data'!A421)</f>
        <v/>
      </c>
      <c r="B415" s="4" t="str">
        <f>IF('Input data'!B421="","",'Input data'!B421)</f>
        <v/>
      </c>
      <c r="C415" s="4" t="str">
        <f>IF('Input data'!C421="","",'Input data'!C421)</f>
        <v/>
      </c>
      <c r="D415" s="4" t="str">
        <f>IF('Input data'!D421="","",'Input data'!D421)</f>
        <v/>
      </c>
      <c r="E415" s="4" t="str">
        <f>IF('Input data'!E421="","",'Input data'!E421)</f>
        <v/>
      </c>
      <c r="F415" s="4" t="str">
        <f>IF('Input data'!F421="","",'Input data'!F421)</f>
        <v/>
      </c>
      <c r="G415" s="20" t="str">
        <f>IF('Input data'!G421=0,"",'Input data'!G421)</f>
        <v/>
      </c>
      <c r="H415" s="9" t="str">
        <f>IF('Input data'!H421="","",'Input data'!H421)</f>
        <v/>
      </c>
      <c r="I415" s="6" t="str">
        <f>IF('Used data'!I415="No","",IF('Used data'!L415&lt;10,1.1-'Used data'!L415*0.01,IF('Used data'!L415&lt;120,POWER(1.003,'Used data'!L415)/POWER(1.003,10),1.4)))</f>
        <v/>
      </c>
      <c r="J415" s="6" t="str">
        <f>IF('Used data'!I415="No","",IF('Used data'!M415&gt;9,1.41,IF('Used data'!M415&lt;2,0.96+'Used data'!M415*0.02,POWER(1.05,'Used data'!M415)/POWER(1.05,2))))</f>
        <v/>
      </c>
      <c r="K415" s="6" t="str">
        <f>IF('Used data'!I415="No","",IF('Used data'!M415&gt;9,1.15,IF('Used data'!M415&lt;2,0.98+'Used data'!M415*0.01,POWER(1.02,'Used data'!M415)/POWER(1.02,2))))</f>
        <v/>
      </c>
      <c r="L415" s="6" t="str">
        <f>IF('Used data'!I415="No","",IF('Used data'!N415="Partly",0.9,IF('Used data'!N415="Yes",0.75,1)))</f>
        <v/>
      </c>
      <c r="M415" s="6" t="str">
        <f>IF('Used data'!I415="No","",IF('Used data'!N415="Partly",0.97,IF('Used data'!N415="Yes",0.95,1)))</f>
        <v/>
      </c>
      <c r="N415" s="6" t="str">
        <f>IF('Used data'!I415="No","",IF('Used data'!O415&gt;4.25,1.06,IF('Used data'!O415&lt;3.75,1.84-'Used data'!O415*0.24,0.04+'Used data'!O415*0.24)))</f>
        <v/>
      </c>
      <c r="O415" s="6" t="str">
        <f>IF('Used data'!I415="No","",IF('Used data'!P415&gt;1.99,0.81,IF('Used data'!P415&lt;0.2,1.12,1.05-'Used data'!P415*0.1)))</f>
        <v/>
      </c>
      <c r="P415" s="6" t="str">
        <f>IF('Used data'!I415="No","",IF('Used data'!Q415&gt;3,0.96,IF('Used data'!Q415&lt;2,1.12-0.06*'Used data'!Q415,1.08-0.04*'Used data'!Q415)))</f>
        <v/>
      </c>
      <c r="Q415" s="6" t="str">
        <f>IF('Used data'!I415="No","",IF('Used data'!R415="Yes",0.91,1))</f>
        <v/>
      </c>
      <c r="R415" s="6" t="str">
        <f>IF('Used data'!I415="No","",IF('Used data'!R415="Yes",0.96,1))</f>
        <v/>
      </c>
      <c r="S415" s="6" t="str">
        <f>IF('Used data'!I415="No","",IF('Used data'!R415="Yes",0.82,1))</f>
        <v/>
      </c>
      <c r="T415" s="6" t="str">
        <f>IF('Used data'!I415="No","",IF('Used data'!R415="Yes",0.9,1))</f>
        <v/>
      </c>
      <c r="U415" s="6" t="str">
        <f>IF('Used data'!I415="No","",IF('Used data'!R415="Yes",0.93,1))</f>
        <v/>
      </c>
      <c r="V415" s="6" t="str">
        <f>IF('Used data'!I415="No","",IF('Used data'!S415="Yes",0.85,1))</f>
        <v/>
      </c>
      <c r="W415" s="6" t="str">
        <f>IF('Used data'!I415="No","",IF('Used data'!T415&gt;5,1.4,1+0.08*'Used data'!T415))</f>
        <v/>
      </c>
      <c r="X415" s="6" t="str">
        <f>IF('Used data'!I415="No","",IF('Used data'!U415=80,1,POWER((80-0.0058*('Used data'!U415-80)^2+0.2781*('Used data'!U415-80)-0.2343)/80,1.6)))</f>
        <v/>
      </c>
      <c r="Y415" s="6" t="str">
        <f>IF('Used data'!I415="No","",IF('Used data'!U415=80,1,POWER((80-0.0058*('Used data'!U415-80)^2+0.2781*('Used data'!U415-80)-0.2343)/80,1.5)))</f>
        <v/>
      </c>
      <c r="Z415" s="6" t="str">
        <f>IF('Used data'!I415="No","",IF('Used data'!U415=80,1,POWER((80-0.0058*('Used data'!U415-80)^2+0.2781*('Used data'!U415-80)-0.2343)/80,4.6)))</f>
        <v/>
      </c>
      <c r="AA415" s="6" t="str">
        <f>IF('Used data'!I415="No","",IF('Used data'!U415=80,1,POWER((80-0.0058*('Used data'!U415-80)^2+0.2781*('Used data'!U415-80)-0.2343)/80,3.5)))</f>
        <v/>
      </c>
      <c r="AB415" s="6" t="str">
        <f>IF('Used data'!I415="No","",IF('Used data'!U415=80,1,POWER((80-0.0058*('Used data'!U415-80)^2+0.2781*('Used data'!U415-80)-0.2343)/80,1.4)))</f>
        <v/>
      </c>
      <c r="AC415" s="6"/>
      <c r="AD415" s="7" t="str">
        <f>IF('Used data'!I415="No","",EXP(-10.0958)*POWER(H415,0.8138))</f>
        <v/>
      </c>
      <c r="AE415" s="7" t="str">
        <f>IF('Used data'!I415="No","",EXP(-9.9896)*POWER(H415,0.8381))</f>
        <v/>
      </c>
      <c r="AF415" s="7" t="str">
        <f>IF('Used data'!I415="No","",EXP(-12.5826)*POWER(H415,1.148))</f>
        <v/>
      </c>
      <c r="AG415" s="7" t="str">
        <f>IF('Used data'!I415="No","",EXP(-11.3408)*POWER(H415,0.7373))</f>
        <v/>
      </c>
      <c r="AH415" s="7" t="str">
        <f>IF('Used data'!I415="No","",EXP(-10.8985)*POWER(H415,0.841))</f>
        <v/>
      </c>
      <c r="AI415" s="7" t="str">
        <f>IF('Used data'!I415="No","",EXP(-12.4273)*POWER(H415,1.0197))</f>
        <v/>
      </c>
      <c r="AJ415" s="9" t="str">
        <f>IF('Used data'!I415="No","",SUM(AD415:AE415)*740934+AG415*29492829+AH415*4654307+AI415*608667)</f>
        <v/>
      </c>
    </row>
    <row r="416" spans="1:36" x14ac:dyDescent="0.3">
      <c r="A416" s="4" t="str">
        <f>IF('Input data'!A422="","",'Input data'!A422)</f>
        <v/>
      </c>
      <c r="B416" s="4" t="str">
        <f>IF('Input data'!B422="","",'Input data'!B422)</f>
        <v/>
      </c>
      <c r="C416" s="4" t="str">
        <f>IF('Input data'!C422="","",'Input data'!C422)</f>
        <v/>
      </c>
      <c r="D416" s="4" t="str">
        <f>IF('Input data'!D422="","",'Input data'!D422)</f>
        <v/>
      </c>
      <c r="E416" s="4" t="str">
        <f>IF('Input data'!E422="","",'Input data'!E422)</f>
        <v/>
      </c>
      <c r="F416" s="4" t="str">
        <f>IF('Input data'!F422="","",'Input data'!F422)</f>
        <v/>
      </c>
      <c r="G416" s="20" t="str">
        <f>IF('Input data'!G422=0,"",'Input data'!G422)</f>
        <v/>
      </c>
      <c r="H416" s="9" t="str">
        <f>IF('Input data'!H422="","",'Input data'!H422)</f>
        <v/>
      </c>
      <c r="I416" s="6" t="str">
        <f>IF('Used data'!I416="No","",IF('Used data'!L416&lt;10,1.1-'Used data'!L416*0.01,IF('Used data'!L416&lt;120,POWER(1.003,'Used data'!L416)/POWER(1.003,10),1.4)))</f>
        <v/>
      </c>
      <c r="J416" s="6" t="str">
        <f>IF('Used data'!I416="No","",IF('Used data'!M416&gt;9,1.41,IF('Used data'!M416&lt;2,0.96+'Used data'!M416*0.02,POWER(1.05,'Used data'!M416)/POWER(1.05,2))))</f>
        <v/>
      </c>
      <c r="K416" s="6" t="str">
        <f>IF('Used data'!I416="No","",IF('Used data'!M416&gt;9,1.15,IF('Used data'!M416&lt;2,0.98+'Used data'!M416*0.01,POWER(1.02,'Used data'!M416)/POWER(1.02,2))))</f>
        <v/>
      </c>
      <c r="L416" s="6" t="str">
        <f>IF('Used data'!I416="No","",IF('Used data'!N416="Partly",0.9,IF('Used data'!N416="Yes",0.75,1)))</f>
        <v/>
      </c>
      <c r="M416" s="6" t="str">
        <f>IF('Used data'!I416="No","",IF('Used data'!N416="Partly",0.97,IF('Used data'!N416="Yes",0.95,1)))</f>
        <v/>
      </c>
      <c r="N416" s="6" t="str">
        <f>IF('Used data'!I416="No","",IF('Used data'!O416&gt;4.25,1.06,IF('Used data'!O416&lt;3.75,1.84-'Used data'!O416*0.24,0.04+'Used data'!O416*0.24)))</f>
        <v/>
      </c>
      <c r="O416" s="6" t="str">
        <f>IF('Used data'!I416="No","",IF('Used data'!P416&gt;1.99,0.81,IF('Used data'!P416&lt;0.2,1.12,1.05-'Used data'!P416*0.1)))</f>
        <v/>
      </c>
      <c r="P416" s="6" t="str">
        <f>IF('Used data'!I416="No","",IF('Used data'!Q416&gt;3,0.96,IF('Used data'!Q416&lt;2,1.12-0.06*'Used data'!Q416,1.08-0.04*'Used data'!Q416)))</f>
        <v/>
      </c>
      <c r="Q416" s="6" t="str">
        <f>IF('Used data'!I416="No","",IF('Used data'!R416="Yes",0.91,1))</f>
        <v/>
      </c>
      <c r="R416" s="6" t="str">
        <f>IF('Used data'!I416="No","",IF('Used data'!R416="Yes",0.96,1))</f>
        <v/>
      </c>
      <c r="S416" s="6" t="str">
        <f>IF('Used data'!I416="No","",IF('Used data'!R416="Yes",0.82,1))</f>
        <v/>
      </c>
      <c r="T416" s="6" t="str">
        <f>IF('Used data'!I416="No","",IF('Used data'!R416="Yes",0.9,1))</f>
        <v/>
      </c>
      <c r="U416" s="6" t="str">
        <f>IF('Used data'!I416="No","",IF('Used data'!R416="Yes",0.93,1))</f>
        <v/>
      </c>
      <c r="V416" s="6" t="str">
        <f>IF('Used data'!I416="No","",IF('Used data'!S416="Yes",0.85,1))</f>
        <v/>
      </c>
      <c r="W416" s="6" t="str">
        <f>IF('Used data'!I416="No","",IF('Used data'!T416&gt;5,1.4,1+0.08*'Used data'!T416))</f>
        <v/>
      </c>
      <c r="X416" s="6" t="str">
        <f>IF('Used data'!I416="No","",IF('Used data'!U416=80,1,POWER((80-0.0058*('Used data'!U416-80)^2+0.2781*('Used data'!U416-80)-0.2343)/80,1.6)))</f>
        <v/>
      </c>
      <c r="Y416" s="6" t="str">
        <f>IF('Used data'!I416="No","",IF('Used data'!U416=80,1,POWER((80-0.0058*('Used data'!U416-80)^2+0.2781*('Used data'!U416-80)-0.2343)/80,1.5)))</f>
        <v/>
      </c>
      <c r="Z416" s="6" t="str">
        <f>IF('Used data'!I416="No","",IF('Used data'!U416=80,1,POWER((80-0.0058*('Used data'!U416-80)^2+0.2781*('Used data'!U416-80)-0.2343)/80,4.6)))</f>
        <v/>
      </c>
      <c r="AA416" s="6" t="str">
        <f>IF('Used data'!I416="No","",IF('Used data'!U416=80,1,POWER((80-0.0058*('Used data'!U416-80)^2+0.2781*('Used data'!U416-80)-0.2343)/80,3.5)))</f>
        <v/>
      </c>
      <c r="AB416" s="6" t="str">
        <f>IF('Used data'!I416="No","",IF('Used data'!U416=80,1,POWER((80-0.0058*('Used data'!U416-80)^2+0.2781*('Used data'!U416-80)-0.2343)/80,1.4)))</f>
        <v/>
      </c>
      <c r="AC416" s="6"/>
      <c r="AD416" s="7" t="str">
        <f>IF('Used data'!I416="No","",EXP(-10.0958)*POWER(H416,0.8138))</f>
        <v/>
      </c>
      <c r="AE416" s="7" t="str">
        <f>IF('Used data'!I416="No","",EXP(-9.9896)*POWER(H416,0.8381))</f>
        <v/>
      </c>
      <c r="AF416" s="7" t="str">
        <f>IF('Used data'!I416="No","",EXP(-12.5826)*POWER(H416,1.148))</f>
        <v/>
      </c>
      <c r="AG416" s="7" t="str">
        <f>IF('Used data'!I416="No","",EXP(-11.3408)*POWER(H416,0.7373))</f>
        <v/>
      </c>
      <c r="AH416" s="7" t="str">
        <f>IF('Used data'!I416="No","",EXP(-10.8985)*POWER(H416,0.841))</f>
        <v/>
      </c>
      <c r="AI416" s="7" t="str">
        <f>IF('Used data'!I416="No","",EXP(-12.4273)*POWER(H416,1.0197))</f>
        <v/>
      </c>
      <c r="AJ416" s="9" t="str">
        <f>IF('Used data'!I416="No","",SUM(AD416:AE416)*740934+AG416*29492829+AH416*4654307+AI416*608667)</f>
        <v/>
      </c>
    </row>
    <row r="417" spans="1:36" x14ac:dyDescent="0.3">
      <c r="A417" s="4" t="str">
        <f>IF('Input data'!A423="","",'Input data'!A423)</f>
        <v/>
      </c>
      <c r="B417" s="4" t="str">
        <f>IF('Input data'!B423="","",'Input data'!B423)</f>
        <v/>
      </c>
      <c r="C417" s="4" t="str">
        <f>IF('Input data'!C423="","",'Input data'!C423)</f>
        <v/>
      </c>
      <c r="D417" s="4" t="str">
        <f>IF('Input data'!D423="","",'Input data'!D423)</f>
        <v/>
      </c>
      <c r="E417" s="4" t="str">
        <f>IF('Input data'!E423="","",'Input data'!E423)</f>
        <v/>
      </c>
      <c r="F417" s="4" t="str">
        <f>IF('Input data'!F423="","",'Input data'!F423)</f>
        <v/>
      </c>
      <c r="G417" s="20" t="str">
        <f>IF('Input data'!G423=0,"",'Input data'!G423)</f>
        <v/>
      </c>
      <c r="H417" s="9" t="str">
        <f>IF('Input data'!H423="","",'Input data'!H423)</f>
        <v/>
      </c>
      <c r="I417" s="6" t="str">
        <f>IF('Used data'!I417="No","",IF('Used data'!L417&lt;10,1.1-'Used data'!L417*0.01,IF('Used data'!L417&lt;120,POWER(1.003,'Used data'!L417)/POWER(1.003,10),1.4)))</f>
        <v/>
      </c>
      <c r="J417" s="6" t="str">
        <f>IF('Used data'!I417="No","",IF('Used data'!M417&gt;9,1.41,IF('Used data'!M417&lt;2,0.96+'Used data'!M417*0.02,POWER(1.05,'Used data'!M417)/POWER(1.05,2))))</f>
        <v/>
      </c>
      <c r="K417" s="6" t="str">
        <f>IF('Used data'!I417="No","",IF('Used data'!M417&gt;9,1.15,IF('Used data'!M417&lt;2,0.98+'Used data'!M417*0.01,POWER(1.02,'Used data'!M417)/POWER(1.02,2))))</f>
        <v/>
      </c>
      <c r="L417" s="6" t="str">
        <f>IF('Used data'!I417="No","",IF('Used data'!N417="Partly",0.9,IF('Used data'!N417="Yes",0.75,1)))</f>
        <v/>
      </c>
      <c r="M417" s="6" t="str">
        <f>IF('Used data'!I417="No","",IF('Used data'!N417="Partly",0.97,IF('Used data'!N417="Yes",0.95,1)))</f>
        <v/>
      </c>
      <c r="N417" s="6" t="str">
        <f>IF('Used data'!I417="No","",IF('Used data'!O417&gt;4.25,1.06,IF('Used data'!O417&lt;3.75,1.84-'Used data'!O417*0.24,0.04+'Used data'!O417*0.24)))</f>
        <v/>
      </c>
      <c r="O417" s="6" t="str">
        <f>IF('Used data'!I417="No","",IF('Used data'!P417&gt;1.99,0.81,IF('Used data'!P417&lt;0.2,1.12,1.05-'Used data'!P417*0.1)))</f>
        <v/>
      </c>
      <c r="P417" s="6" t="str">
        <f>IF('Used data'!I417="No","",IF('Used data'!Q417&gt;3,0.96,IF('Used data'!Q417&lt;2,1.12-0.06*'Used data'!Q417,1.08-0.04*'Used data'!Q417)))</f>
        <v/>
      </c>
      <c r="Q417" s="6" t="str">
        <f>IF('Used data'!I417="No","",IF('Used data'!R417="Yes",0.91,1))</f>
        <v/>
      </c>
      <c r="R417" s="6" t="str">
        <f>IF('Used data'!I417="No","",IF('Used data'!R417="Yes",0.96,1))</f>
        <v/>
      </c>
      <c r="S417" s="6" t="str">
        <f>IF('Used data'!I417="No","",IF('Used data'!R417="Yes",0.82,1))</f>
        <v/>
      </c>
      <c r="T417" s="6" t="str">
        <f>IF('Used data'!I417="No","",IF('Used data'!R417="Yes",0.9,1))</f>
        <v/>
      </c>
      <c r="U417" s="6" t="str">
        <f>IF('Used data'!I417="No","",IF('Used data'!R417="Yes",0.93,1))</f>
        <v/>
      </c>
      <c r="V417" s="6" t="str">
        <f>IF('Used data'!I417="No","",IF('Used data'!S417="Yes",0.85,1))</f>
        <v/>
      </c>
      <c r="W417" s="6" t="str">
        <f>IF('Used data'!I417="No","",IF('Used data'!T417&gt;5,1.4,1+0.08*'Used data'!T417))</f>
        <v/>
      </c>
      <c r="X417" s="6" t="str">
        <f>IF('Used data'!I417="No","",IF('Used data'!U417=80,1,POWER((80-0.0058*('Used data'!U417-80)^2+0.2781*('Used data'!U417-80)-0.2343)/80,1.6)))</f>
        <v/>
      </c>
      <c r="Y417" s="6" t="str">
        <f>IF('Used data'!I417="No","",IF('Used data'!U417=80,1,POWER((80-0.0058*('Used data'!U417-80)^2+0.2781*('Used data'!U417-80)-0.2343)/80,1.5)))</f>
        <v/>
      </c>
      <c r="Z417" s="6" t="str">
        <f>IF('Used data'!I417="No","",IF('Used data'!U417=80,1,POWER((80-0.0058*('Used data'!U417-80)^2+0.2781*('Used data'!U417-80)-0.2343)/80,4.6)))</f>
        <v/>
      </c>
      <c r="AA417" s="6" t="str">
        <f>IF('Used data'!I417="No","",IF('Used data'!U417=80,1,POWER((80-0.0058*('Used data'!U417-80)^2+0.2781*('Used data'!U417-80)-0.2343)/80,3.5)))</f>
        <v/>
      </c>
      <c r="AB417" s="6" t="str">
        <f>IF('Used data'!I417="No","",IF('Used data'!U417=80,1,POWER((80-0.0058*('Used data'!U417-80)^2+0.2781*('Used data'!U417-80)-0.2343)/80,1.4)))</f>
        <v/>
      </c>
      <c r="AC417" s="6"/>
      <c r="AD417" s="7" t="str">
        <f>IF('Used data'!I417="No","",EXP(-10.0958)*POWER(H417,0.8138))</f>
        <v/>
      </c>
      <c r="AE417" s="7" t="str">
        <f>IF('Used data'!I417="No","",EXP(-9.9896)*POWER(H417,0.8381))</f>
        <v/>
      </c>
      <c r="AF417" s="7" t="str">
        <f>IF('Used data'!I417="No","",EXP(-12.5826)*POWER(H417,1.148))</f>
        <v/>
      </c>
      <c r="AG417" s="7" t="str">
        <f>IF('Used data'!I417="No","",EXP(-11.3408)*POWER(H417,0.7373))</f>
        <v/>
      </c>
      <c r="AH417" s="7" t="str">
        <f>IF('Used data'!I417="No","",EXP(-10.8985)*POWER(H417,0.841))</f>
        <v/>
      </c>
      <c r="AI417" s="7" t="str">
        <f>IF('Used data'!I417="No","",EXP(-12.4273)*POWER(H417,1.0197))</f>
        <v/>
      </c>
      <c r="AJ417" s="9" t="str">
        <f>IF('Used data'!I417="No","",SUM(AD417:AE417)*740934+AG417*29492829+AH417*4654307+AI417*608667)</f>
        <v/>
      </c>
    </row>
    <row r="418" spans="1:36" x14ac:dyDescent="0.3">
      <c r="A418" s="4" t="str">
        <f>IF('Input data'!A424="","",'Input data'!A424)</f>
        <v/>
      </c>
      <c r="B418" s="4" t="str">
        <f>IF('Input data'!B424="","",'Input data'!B424)</f>
        <v/>
      </c>
      <c r="C418" s="4" t="str">
        <f>IF('Input data'!C424="","",'Input data'!C424)</f>
        <v/>
      </c>
      <c r="D418" s="4" t="str">
        <f>IF('Input data'!D424="","",'Input data'!D424)</f>
        <v/>
      </c>
      <c r="E418" s="4" t="str">
        <f>IF('Input data'!E424="","",'Input data'!E424)</f>
        <v/>
      </c>
      <c r="F418" s="4" t="str">
        <f>IF('Input data'!F424="","",'Input data'!F424)</f>
        <v/>
      </c>
      <c r="G418" s="20" t="str">
        <f>IF('Input data'!G424=0,"",'Input data'!G424)</f>
        <v/>
      </c>
      <c r="H418" s="9" t="str">
        <f>IF('Input data'!H424="","",'Input data'!H424)</f>
        <v/>
      </c>
      <c r="I418" s="6" t="str">
        <f>IF('Used data'!I418="No","",IF('Used data'!L418&lt;10,1.1-'Used data'!L418*0.01,IF('Used data'!L418&lt;120,POWER(1.003,'Used data'!L418)/POWER(1.003,10),1.4)))</f>
        <v/>
      </c>
      <c r="J418" s="6" t="str">
        <f>IF('Used data'!I418="No","",IF('Used data'!M418&gt;9,1.41,IF('Used data'!M418&lt;2,0.96+'Used data'!M418*0.02,POWER(1.05,'Used data'!M418)/POWER(1.05,2))))</f>
        <v/>
      </c>
      <c r="K418" s="6" t="str">
        <f>IF('Used data'!I418="No","",IF('Used data'!M418&gt;9,1.15,IF('Used data'!M418&lt;2,0.98+'Used data'!M418*0.01,POWER(1.02,'Used data'!M418)/POWER(1.02,2))))</f>
        <v/>
      </c>
      <c r="L418" s="6" t="str">
        <f>IF('Used data'!I418="No","",IF('Used data'!N418="Partly",0.9,IF('Used data'!N418="Yes",0.75,1)))</f>
        <v/>
      </c>
      <c r="M418" s="6" t="str">
        <f>IF('Used data'!I418="No","",IF('Used data'!N418="Partly",0.97,IF('Used data'!N418="Yes",0.95,1)))</f>
        <v/>
      </c>
      <c r="N418" s="6" t="str">
        <f>IF('Used data'!I418="No","",IF('Used data'!O418&gt;4.25,1.06,IF('Used data'!O418&lt;3.75,1.84-'Used data'!O418*0.24,0.04+'Used data'!O418*0.24)))</f>
        <v/>
      </c>
      <c r="O418" s="6" t="str">
        <f>IF('Used data'!I418="No","",IF('Used data'!P418&gt;1.99,0.81,IF('Used data'!P418&lt;0.2,1.12,1.05-'Used data'!P418*0.1)))</f>
        <v/>
      </c>
      <c r="P418" s="6" t="str">
        <f>IF('Used data'!I418="No","",IF('Used data'!Q418&gt;3,0.96,IF('Used data'!Q418&lt;2,1.12-0.06*'Used data'!Q418,1.08-0.04*'Used data'!Q418)))</f>
        <v/>
      </c>
      <c r="Q418" s="6" t="str">
        <f>IF('Used data'!I418="No","",IF('Used data'!R418="Yes",0.91,1))</f>
        <v/>
      </c>
      <c r="R418" s="6" t="str">
        <f>IF('Used data'!I418="No","",IF('Used data'!R418="Yes",0.96,1))</f>
        <v/>
      </c>
      <c r="S418" s="6" t="str">
        <f>IF('Used data'!I418="No","",IF('Used data'!R418="Yes",0.82,1))</f>
        <v/>
      </c>
      <c r="T418" s="6" t="str">
        <f>IF('Used data'!I418="No","",IF('Used data'!R418="Yes",0.9,1))</f>
        <v/>
      </c>
      <c r="U418" s="6" t="str">
        <f>IF('Used data'!I418="No","",IF('Used data'!R418="Yes",0.93,1))</f>
        <v/>
      </c>
      <c r="V418" s="6" t="str">
        <f>IF('Used data'!I418="No","",IF('Used data'!S418="Yes",0.85,1))</f>
        <v/>
      </c>
      <c r="W418" s="6" t="str">
        <f>IF('Used data'!I418="No","",IF('Used data'!T418&gt;5,1.4,1+0.08*'Used data'!T418))</f>
        <v/>
      </c>
      <c r="X418" s="6" t="str">
        <f>IF('Used data'!I418="No","",IF('Used data'!U418=80,1,POWER((80-0.0058*('Used data'!U418-80)^2+0.2781*('Used data'!U418-80)-0.2343)/80,1.6)))</f>
        <v/>
      </c>
      <c r="Y418" s="6" t="str">
        <f>IF('Used data'!I418="No","",IF('Used data'!U418=80,1,POWER((80-0.0058*('Used data'!U418-80)^2+0.2781*('Used data'!U418-80)-0.2343)/80,1.5)))</f>
        <v/>
      </c>
      <c r="Z418" s="6" t="str">
        <f>IF('Used data'!I418="No","",IF('Used data'!U418=80,1,POWER((80-0.0058*('Used data'!U418-80)^2+0.2781*('Used data'!U418-80)-0.2343)/80,4.6)))</f>
        <v/>
      </c>
      <c r="AA418" s="6" t="str">
        <f>IF('Used data'!I418="No","",IF('Used data'!U418=80,1,POWER((80-0.0058*('Used data'!U418-80)^2+0.2781*('Used data'!U418-80)-0.2343)/80,3.5)))</f>
        <v/>
      </c>
      <c r="AB418" s="6" t="str">
        <f>IF('Used data'!I418="No","",IF('Used data'!U418=80,1,POWER((80-0.0058*('Used data'!U418-80)^2+0.2781*('Used data'!U418-80)-0.2343)/80,1.4)))</f>
        <v/>
      </c>
      <c r="AC418" s="6"/>
      <c r="AD418" s="7" t="str">
        <f>IF('Used data'!I418="No","",EXP(-10.0958)*POWER(H418,0.8138))</f>
        <v/>
      </c>
      <c r="AE418" s="7" t="str">
        <f>IF('Used data'!I418="No","",EXP(-9.9896)*POWER(H418,0.8381))</f>
        <v/>
      </c>
      <c r="AF418" s="7" t="str">
        <f>IF('Used data'!I418="No","",EXP(-12.5826)*POWER(H418,1.148))</f>
        <v/>
      </c>
      <c r="AG418" s="7" t="str">
        <f>IF('Used data'!I418="No","",EXP(-11.3408)*POWER(H418,0.7373))</f>
        <v/>
      </c>
      <c r="AH418" s="7" t="str">
        <f>IF('Used data'!I418="No","",EXP(-10.8985)*POWER(H418,0.841))</f>
        <v/>
      </c>
      <c r="AI418" s="7" t="str">
        <f>IF('Used data'!I418="No","",EXP(-12.4273)*POWER(H418,1.0197))</f>
        <v/>
      </c>
      <c r="AJ418" s="9" t="str">
        <f>IF('Used data'!I418="No","",SUM(AD418:AE418)*740934+AG418*29492829+AH418*4654307+AI418*608667)</f>
        <v/>
      </c>
    </row>
    <row r="419" spans="1:36" x14ac:dyDescent="0.3">
      <c r="A419" s="4" t="str">
        <f>IF('Input data'!A425="","",'Input data'!A425)</f>
        <v/>
      </c>
      <c r="B419" s="4" t="str">
        <f>IF('Input data'!B425="","",'Input data'!B425)</f>
        <v/>
      </c>
      <c r="C419" s="4" t="str">
        <f>IF('Input data'!C425="","",'Input data'!C425)</f>
        <v/>
      </c>
      <c r="D419" s="4" t="str">
        <f>IF('Input data'!D425="","",'Input data'!D425)</f>
        <v/>
      </c>
      <c r="E419" s="4" t="str">
        <f>IF('Input data'!E425="","",'Input data'!E425)</f>
        <v/>
      </c>
      <c r="F419" s="4" t="str">
        <f>IF('Input data'!F425="","",'Input data'!F425)</f>
        <v/>
      </c>
      <c r="G419" s="20" t="str">
        <f>IF('Input data'!G425=0,"",'Input data'!G425)</f>
        <v/>
      </c>
      <c r="H419" s="9" t="str">
        <f>IF('Input data'!H425="","",'Input data'!H425)</f>
        <v/>
      </c>
      <c r="I419" s="6" t="str">
        <f>IF('Used data'!I419="No","",IF('Used data'!L419&lt;10,1.1-'Used data'!L419*0.01,IF('Used data'!L419&lt;120,POWER(1.003,'Used data'!L419)/POWER(1.003,10),1.4)))</f>
        <v/>
      </c>
      <c r="J419" s="6" t="str">
        <f>IF('Used data'!I419="No","",IF('Used data'!M419&gt;9,1.41,IF('Used data'!M419&lt;2,0.96+'Used data'!M419*0.02,POWER(1.05,'Used data'!M419)/POWER(1.05,2))))</f>
        <v/>
      </c>
      <c r="K419" s="6" t="str">
        <f>IF('Used data'!I419="No","",IF('Used data'!M419&gt;9,1.15,IF('Used data'!M419&lt;2,0.98+'Used data'!M419*0.01,POWER(1.02,'Used data'!M419)/POWER(1.02,2))))</f>
        <v/>
      </c>
      <c r="L419" s="6" t="str">
        <f>IF('Used data'!I419="No","",IF('Used data'!N419="Partly",0.9,IF('Used data'!N419="Yes",0.75,1)))</f>
        <v/>
      </c>
      <c r="M419" s="6" t="str">
        <f>IF('Used data'!I419="No","",IF('Used data'!N419="Partly",0.97,IF('Used data'!N419="Yes",0.95,1)))</f>
        <v/>
      </c>
      <c r="N419" s="6" t="str">
        <f>IF('Used data'!I419="No","",IF('Used data'!O419&gt;4.25,1.06,IF('Used data'!O419&lt;3.75,1.84-'Used data'!O419*0.24,0.04+'Used data'!O419*0.24)))</f>
        <v/>
      </c>
      <c r="O419" s="6" t="str">
        <f>IF('Used data'!I419="No","",IF('Used data'!P419&gt;1.99,0.81,IF('Used data'!P419&lt;0.2,1.12,1.05-'Used data'!P419*0.1)))</f>
        <v/>
      </c>
      <c r="P419" s="6" t="str">
        <f>IF('Used data'!I419="No","",IF('Used data'!Q419&gt;3,0.96,IF('Used data'!Q419&lt;2,1.12-0.06*'Used data'!Q419,1.08-0.04*'Used data'!Q419)))</f>
        <v/>
      </c>
      <c r="Q419" s="6" t="str">
        <f>IF('Used data'!I419="No","",IF('Used data'!R419="Yes",0.91,1))</f>
        <v/>
      </c>
      <c r="R419" s="6" t="str">
        <f>IF('Used data'!I419="No","",IF('Used data'!R419="Yes",0.96,1))</f>
        <v/>
      </c>
      <c r="S419" s="6" t="str">
        <f>IF('Used data'!I419="No","",IF('Used data'!R419="Yes",0.82,1))</f>
        <v/>
      </c>
      <c r="T419" s="6" t="str">
        <f>IF('Used data'!I419="No","",IF('Used data'!R419="Yes",0.9,1))</f>
        <v/>
      </c>
      <c r="U419" s="6" t="str">
        <f>IF('Used data'!I419="No","",IF('Used data'!R419="Yes",0.93,1))</f>
        <v/>
      </c>
      <c r="V419" s="6" t="str">
        <f>IF('Used data'!I419="No","",IF('Used data'!S419="Yes",0.85,1))</f>
        <v/>
      </c>
      <c r="W419" s="6" t="str">
        <f>IF('Used data'!I419="No","",IF('Used data'!T419&gt;5,1.4,1+0.08*'Used data'!T419))</f>
        <v/>
      </c>
      <c r="X419" s="6" t="str">
        <f>IF('Used data'!I419="No","",IF('Used data'!U419=80,1,POWER((80-0.0058*('Used data'!U419-80)^2+0.2781*('Used data'!U419-80)-0.2343)/80,1.6)))</f>
        <v/>
      </c>
      <c r="Y419" s="6" t="str">
        <f>IF('Used data'!I419="No","",IF('Used data'!U419=80,1,POWER((80-0.0058*('Used data'!U419-80)^2+0.2781*('Used data'!U419-80)-0.2343)/80,1.5)))</f>
        <v/>
      </c>
      <c r="Z419" s="6" t="str">
        <f>IF('Used data'!I419="No","",IF('Used data'!U419=80,1,POWER((80-0.0058*('Used data'!U419-80)^2+0.2781*('Used data'!U419-80)-0.2343)/80,4.6)))</f>
        <v/>
      </c>
      <c r="AA419" s="6" t="str">
        <f>IF('Used data'!I419="No","",IF('Used data'!U419=80,1,POWER((80-0.0058*('Used data'!U419-80)^2+0.2781*('Used data'!U419-80)-0.2343)/80,3.5)))</f>
        <v/>
      </c>
      <c r="AB419" s="6" t="str">
        <f>IF('Used data'!I419="No","",IF('Used data'!U419=80,1,POWER((80-0.0058*('Used data'!U419-80)^2+0.2781*('Used data'!U419-80)-0.2343)/80,1.4)))</f>
        <v/>
      </c>
      <c r="AC419" s="6"/>
      <c r="AD419" s="7" t="str">
        <f>IF('Used data'!I419="No","",EXP(-10.0958)*POWER(H419,0.8138))</f>
        <v/>
      </c>
      <c r="AE419" s="7" t="str">
        <f>IF('Used data'!I419="No","",EXP(-9.9896)*POWER(H419,0.8381))</f>
        <v/>
      </c>
      <c r="AF419" s="7" t="str">
        <f>IF('Used data'!I419="No","",EXP(-12.5826)*POWER(H419,1.148))</f>
        <v/>
      </c>
      <c r="AG419" s="7" t="str">
        <f>IF('Used data'!I419="No","",EXP(-11.3408)*POWER(H419,0.7373))</f>
        <v/>
      </c>
      <c r="AH419" s="7" t="str">
        <f>IF('Used data'!I419="No","",EXP(-10.8985)*POWER(H419,0.841))</f>
        <v/>
      </c>
      <c r="AI419" s="7" t="str">
        <f>IF('Used data'!I419="No","",EXP(-12.4273)*POWER(H419,1.0197))</f>
        <v/>
      </c>
      <c r="AJ419" s="9" t="str">
        <f>IF('Used data'!I419="No","",SUM(AD419:AE419)*740934+AG419*29492829+AH419*4654307+AI419*608667)</f>
        <v/>
      </c>
    </row>
    <row r="420" spans="1:36" x14ac:dyDescent="0.3">
      <c r="A420" s="4" t="str">
        <f>IF('Input data'!A426="","",'Input data'!A426)</f>
        <v/>
      </c>
      <c r="B420" s="4" t="str">
        <f>IF('Input data'!B426="","",'Input data'!B426)</f>
        <v/>
      </c>
      <c r="C420" s="4" t="str">
        <f>IF('Input data'!C426="","",'Input data'!C426)</f>
        <v/>
      </c>
      <c r="D420" s="4" t="str">
        <f>IF('Input data'!D426="","",'Input data'!D426)</f>
        <v/>
      </c>
      <c r="E420" s="4" t="str">
        <f>IF('Input data'!E426="","",'Input data'!E426)</f>
        <v/>
      </c>
      <c r="F420" s="4" t="str">
        <f>IF('Input data'!F426="","",'Input data'!F426)</f>
        <v/>
      </c>
      <c r="G420" s="20" t="str">
        <f>IF('Input data'!G426=0,"",'Input data'!G426)</f>
        <v/>
      </c>
      <c r="H420" s="9" t="str">
        <f>IF('Input data'!H426="","",'Input data'!H426)</f>
        <v/>
      </c>
      <c r="I420" s="6" t="str">
        <f>IF('Used data'!I420="No","",IF('Used data'!L420&lt;10,1.1-'Used data'!L420*0.01,IF('Used data'!L420&lt;120,POWER(1.003,'Used data'!L420)/POWER(1.003,10),1.4)))</f>
        <v/>
      </c>
      <c r="J420" s="6" t="str">
        <f>IF('Used data'!I420="No","",IF('Used data'!M420&gt;9,1.41,IF('Used data'!M420&lt;2,0.96+'Used data'!M420*0.02,POWER(1.05,'Used data'!M420)/POWER(1.05,2))))</f>
        <v/>
      </c>
      <c r="K420" s="6" t="str">
        <f>IF('Used data'!I420="No","",IF('Used data'!M420&gt;9,1.15,IF('Used data'!M420&lt;2,0.98+'Used data'!M420*0.01,POWER(1.02,'Used data'!M420)/POWER(1.02,2))))</f>
        <v/>
      </c>
      <c r="L420" s="6" t="str">
        <f>IF('Used data'!I420="No","",IF('Used data'!N420="Partly",0.9,IF('Used data'!N420="Yes",0.75,1)))</f>
        <v/>
      </c>
      <c r="M420" s="6" t="str">
        <f>IF('Used data'!I420="No","",IF('Used data'!N420="Partly",0.97,IF('Used data'!N420="Yes",0.95,1)))</f>
        <v/>
      </c>
      <c r="N420" s="6" t="str">
        <f>IF('Used data'!I420="No","",IF('Used data'!O420&gt;4.25,1.06,IF('Used data'!O420&lt;3.75,1.84-'Used data'!O420*0.24,0.04+'Used data'!O420*0.24)))</f>
        <v/>
      </c>
      <c r="O420" s="6" t="str">
        <f>IF('Used data'!I420="No","",IF('Used data'!P420&gt;1.99,0.81,IF('Used data'!P420&lt;0.2,1.12,1.05-'Used data'!P420*0.1)))</f>
        <v/>
      </c>
      <c r="P420" s="6" t="str">
        <f>IF('Used data'!I420="No","",IF('Used data'!Q420&gt;3,0.96,IF('Used data'!Q420&lt;2,1.12-0.06*'Used data'!Q420,1.08-0.04*'Used data'!Q420)))</f>
        <v/>
      </c>
      <c r="Q420" s="6" t="str">
        <f>IF('Used data'!I420="No","",IF('Used data'!R420="Yes",0.91,1))</f>
        <v/>
      </c>
      <c r="R420" s="6" t="str">
        <f>IF('Used data'!I420="No","",IF('Used data'!R420="Yes",0.96,1))</f>
        <v/>
      </c>
      <c r="S420" s="6" t="str">
        <f>IF('Used data'!I420="No","",IF('Used data'!R420="Yes",0.82,1))</f>
        <v/>
      </c>
      <c r="T420" s="6" t="str">
        <f>IF('Used data'!I420="No","",IF('Used data'!R420="Yes",0.9,1))</f>
        <v/>
      </c>
      <c r="U420" s="6" t="str">
        <f>IF('Used data'!I420="No","",IF('Used data'!R420="Yes",0.93,1))</f>
        <v/>
      </c>
      <c r="V420" s="6" t="str">
        <f>IF('Used data'!I420="No","",IF('Used data'!S420="Yes",0.85,1))</f>
        <v/>
      </c>
      <c r="W420" s="6" t="str">
        <f>IF('Used data'!I420="No","",IF('Used data'!T420&gt;5,1.4,1+0.08*'Used data'!T420))</f>
        <v/>
      </c>
      <c r="X420" s="6" t="str">
        <f>IF('Used data'!I420="No","",IF('Used data'!U420=80,1,POWER((80-0.0058*('Used data'!U420-80)^2+0.2781*('Used data'!U420-80)-0.2343)/80,1.6)))</f>
        <v/>
      </c>
      <c r="Y420" s="6" t="str">
        <f>IF('Used data'!I420="No","",IF('Used data'!U420=80,1,POWER((80-0.0058*('Used data'!U420-80)^2+0.2781*('Used data'!U420-80)-0.2343)/80,1.5)))</f>
        <v/>
      </c>
      <c r="Z420" s="6" t="str">
        <f>IF('Used data'!I420="No","",IF('Used data'!U420=80,1,POWER((80-0.0058*('Used data'!U420-80)^2+0.2781*('Used data'!U420-80)-0.2343)/80,4.6)))</f>
        <v/>
      </c>
      <c r="AA420" s="6" t="str">
        <f>IF('Used data'!I420="No","",IF('Used data'!U420=80,1,POWER((80-0.0058*('Used data'!U420-80)^2+0.2781*('Used data'!U420-80)-0.2343)/80,3.5)))</f>
        <v/>
      </c>
      <c r="AB420" s="6" t="str">
        <f>IF('Used data'!I420="No","",IF('Used data'!U420=80,1,POWER((80-0.0058*('Used data'!U420-80)^2+0.2781*('Used data'!U420-80)-0.2343)/80,1.4)))</f>
        <v/>
      </c>
      <c r="AC420" s="6"/>
      <c r="AD420" s="7" t="str">
        <f>IF('Used data'!I420="No","",EXP(-10.0958)*POWER(H420,0.8138))</f>
        <v/>
      </c>
      <c r="AE420" s="7" t="str">
        <f>IF('Used data'!I420="No","",EXP(-9.9896)*POWER(H420,0.8381))</f>
        <v/>
      </c>
      <c r="AF420" s="7" t="str">
        <f>IF('Used data'!I420="No","",EXP(-12.5826)*POWER(H420,1.148))</f>
        <v/>
      </c>
      <c r="AG420" s="7" t="str">
        <f>IF('Used data'!I420="No","",EXP(-11.3408)*POWER(H420,0.7373))</f>
        <v/>
      </c>
      <c r="AH420" s="7" t="str">
        <f>IF('Used data'!I420="No","",EXP(-10.8985)*POWER(H420,0.841))</f>
        <v/>
      </c>
      <c r="AI420" s="7" t="str">
        <f>IF('Used data'!I420="No","",EXP(-12.4273)*POWER(H420,1.0197))</f>
        <v/>
      </c>
      <c r="AJ420" s="9" t="str">
        <f>IF('Used data'!I420="No","",SUM(AD420:AE420)*740934+AG420*29492829+AH420*4654307+AI420*608667)</f>
        <v/>
      </c>
    </row>
    <row r="421" spans="1:36" x14ac:dyDescent="0.3">
      <c r="A421" s="4" t="str">
        <f>IF('Input data'!A427="","",'Input data'!A427)</f>
        <v/>
      </c>
      <c r="B421" s="4" t="str">
        <f>IF('Input data'!B427="","",'Input data'!B427)</f>
        <v/>
      </c>
      <c r="C421" s="4" t="str">
        <f>IF('Input data'!C427="","",'Input data'!C427)</f>
        <v/>
      </c>
      <c r="D421" s="4" t="str">
        <f>IF('Input data'!D427="","",'Input data'!D427)</f>
        <v/>
      </c>
      <c r="E421" s="4" t="str">
        <f>IF('Input data'!E427="","",'Input data'!E427)</f>
        <v/>
      </c>
      <c r="F421" s="4" t="str">
        <f>IF('Input data'!F427="","",'Input data'!F427)</f>
        <v/>
      </c>
      <c r="G421" s="20" t="str">
        <f>IF('Input data'!G427=0,"",'Input data'!G427)</f>
        <v/>
      </c>
      <c r="H421" s="9" t="str">
        <f>IF('Input data'!H427="","",'Input data'!H427)</f>
        <v/>
      </c>
      <c r="I421" s="6" t="str">
        <f>IF('Used data'!I421="No","",IF('Used data'!L421&lt;10,1.1-'Used data'!L421*0.01,IF('Used data'!L421&lt;120,POWER(1.003,'Used data'!L421)/POWER(1.003,10),1.4)))</f>
        <v/>
      </c>
      <c r="J421" s="6" t="str">
        <f>IF('Used data'!I421="No","",IF('Used data'!M421&gt;9,1.41,IF('Used data'!M421&lt;2,0.96+'Used data'!M421*0.02,POWER(1.05,'Used data'!M421)/POWER(1.05,2))))</f>
        <v/>
      </c>
      <c r="K421" s="6" t="str">
        <f>IF('Used data'!I421="No","",IF('Used data'!M421&gt;9,1.15,IF('Used data'!M421&lt;2,0.98+'Used data'!M421*0.01,POWER(1.02,'Used data'!M421)/POWER(1.02,2))))</f>
        <v/>
      </c>
      <c r="L421" s="6" t="str">
        <f>IF('Used data'!I421="No","",IF('Used data'!N421="Partly",0.9,IF('Used data'!N421="Yes",0.75,1)))</f>
        <v/>
      </c>
      <c r="M421" s="6" t="str">
        <f>IF('Used data'!I421="No","",IF('Used data'!N421="Partly",0.97,IF('Used data'!N421="Yes",0.95,1)))</f>
        <v/>
      </c>
      <c r="N421" s="6" t="str">
        <f>IF('Used data'!I421="No","",IF('Used data'!O421&gt;4.25,1.06,IF('Used data'!O421&lt;3.75,1.84-'Used data'!O421*0.24,0.04+'Used data'!O421*0.24)))</f>
        <v/>
      </c>
      <c r="O421" s="6" t="str">
        <f>IF('Used data'!I421="No","",IF('Used data'!P421&gt;1.99,0.81,IF('Used data'!P421&lt;0.2,1.12,1.05-'Used data'!P421*0.1)))</f>
        <v/>
      </c>
      <c r="P421" s="6" t="str">
        <f>IF('Used data'!I421="No","",IF('Used data'!Q421&gt;3,0.96,IF('Used data'!Q421&lt;2,1.12-0.06*'Used data'!Q421,1.08-0.04*'Used data'!Q421)))</f>
        <v/>
      </c>
      <c r="Q421" s="6" t="str">
        <f>IF('Used data'!I421="No","",IF('Used data'!R421="Yes",0.91,1))</f>
        <v/>
      </c>
      <c r="R421" s="6" t="str">
        <f>IF('Used data'!I421="No","",IF('Used data'!R421="Yes",0.96,1))</f>
        <v/>
      </c>
      <c r="S421" s="6" t="str">
        <f>IF('Used data'!I421="No","",IF('Used data'!R421="Yes",0.82,1))</f>
        <v/>
      </c>
      <c r="T421" s="6" t="str">
        <f>IF('Used data'!I421="No","",IF('Used data'!R421="Yes",0.9,1))</f>
        <v/>
      </c>
      <c r="U421" s="6" t="str">
        <f>IF('Used data'!I421="No","",IF('Used data'!R421="Yes",0.93,1))</f>
        <v/>
      </c>
      <c r="V421" s="6" t="str">
        <f>IF('Used data'!I421="No","",IF('Used data'!S421="Yes",0.85,1))</f>
        <v/>
      </c>
      <c r="W421" s="6" t="str">
        <f>IF('Used data'!I421="No","",IF('Used data'!T421&gt;5,1.4,1+0.08*'Used data'!T421))</f>
        <v/>
      </c>
      <c r="X421" s="6" t="str">
        <f>IF('Used data'!I421="No","",IF('Used data'!U421=80,1,POWER((80-0.0058*('Used data'!U421-80)^2+0.2781*('Used data'!U421-80)-0.2343)/80,1.6)))</f>
        <v/>
      </c>
      <c r="Y421" s="6" t="str">
        <f>IF('Used data'!I421="No","",IF('Used data'!U421=80,1,POWER((80-0.0058*('Used data'!U421-80)^2+0.2781*('Used data'!U421-80)-0.2343)/80,1.5)))</f>
        <v/>
      </c>
      <c r="Z421" s="6" t="str">
        <f>IF('Used data'!I421="No","",IF('Used data'!U421=80,1,POWER((80-0.0058*('Used data'!U421-80)^2+0.2781*('Used data'!U421-80)-0.2343)/80,4.6)))</f>
        <v/>
      </c>
      <c r="AA421" s="6" t="str">
        <f>IF('Used data'!I421="No","",IF('Used data'!U421=80,1,POWER((80-0.0058*('Used data'!U421-80)^2+0.2781*('Used data'!U421-80)-0.2343)/80,3.5)))</f>
        <v/>
      </c>
      <c r="AB421" s="6" t="str">
        <f>IF('Used data'!I421="No","",IF('Used data'!U421=80,1,POWER((80-0.0058*('Used data'!U421-80)^2+0.2781*('Used data'!U421-80)-0.2343)/80,1.4)))</f>
        <v/>
      </c>
      <c r="AC421" s="6"/>
      <c r="AD421" s="7" t="str">
        <f>IF('Used data'!I421="No","",EXP(-10.0958)*POWER(H421,0.8138))</f>
        <v/>
      </c>
      <c r="AE421" s="7" t="str">
        <f>IF('Used data'!I421="No","",EXP(-9.9896)*POWER(H421,0.8381))</f>
        <v/>
      </c>
      <c r="AF421" s="7" t="str">
        <f>IF('Used data'!I421="No","",EXP(-12.5826)*POWER(H421,1.148))</f>
        <v/>
      </c>
      <c r="AG421" s="7" t="str">
        <f>IF('Used data'!I421="No","",EXP(-11.3408)*POWER(H421,0.7373))</f>
        <v/>
      </c>
      <c r="AH421" s="7" t="str">
        <f>IF('Used data'!I421="No","",EXP(-10.8985)*POWER(H421,0.841))</f>
        <v/>
      </c>
      <c r="AI421" s="7" t="str">
        <f>IF('Used data'!I421="No","",EXP(-12.4273)*POWER(H421,1.0197))</f>
        <v/>
      </c>
      <c r="AJ421" s="9" t="str">
        <f>IF('Used data'!I421="No","",SUM(AD421:AE421)*740934+AG421*29492829+AH421*4654307+AI421*608667)</f>
        <v/>
      </c>
    </row>
    <row r="422" spans="1:36" x14ac:dyDescent="0.3">
      <c r="A422" s="4" t="str">
        <f>IF('Input data'!A428="","",'Input data'!A428)</f>
        <v/>
      </c>
      <c r="B422" s="4" t="str">
        <f>IF('Input data'!B428="","",'Input data'!B428)</f>
        <v/>
      </c>
      <c r="C422" s="4" t="str">
        <f>IF('Input data'!C428="","",'Input data'!C428)</f>
        <v/>
      </c>
      <c r="D422" s="4" t="str">
        <f>IF('Input data'!D428="","",'Input data'!D428)</f>
        <v/>
      </c>
      <c r="E422" s="4" t="str">
        <f>IF('Input data'!E428="","",'Input data'!E428)</f>
        <v/>
      </c>
      <c r="F422" s="4" t="str">
        <f>IF('Input data'!F428="","",'Input data'!F428)</f>
        <v/>
      </c>
      <c r="G422" s="20" t="str">
        <f>IF('Input data'!G428=0,"",'Input data'!G428)</f>
        <v/>
      </c>
      <c r="H422" s="9" t="str">
        <f>IF('Input data'!H428="","",'Input data'!H428)</f>
        <v/>
      </c>
      <c r="I422" s="6" t="str">
        <f>IF('Used data'!I422="No","",IF('Used data'!L422&lt;10,1.1-'Used data'!L422*0.01,IF('Used data'!L422&lt;120,POWER(1.003,'Used data'!L422)/POWER(1.003,10),1.4)))</f>
        <v/>
      </c>
      <c r="J422" s="6" t="str">
        <f>IF('Used data'!I422="No","",IF('Used data'!M422&gt;9,1.41,IF('Used data'!M422&lt;2,0.96+'Used data'!M422*0.02,POWER(1.05,'Used data'!M422)/POWER(1.05,2))))</f>
        <v/>
      </c>
      <c r="K422" s="6" t="str">
        <f>IF('Used data'!I422="No","",IF('Used data'!M422&gt;9,1.15,IF('Used data'!M422&lt;2,0.98+'Used data'!M422*0.01,POWER(1.02,'Used data'!M422)/POWER(1.02,2))))</f>
        <v/>
      </c>
      <c r="L422" s="6" t="str">
        <f>IF('Used data'!I422="No","",IF('Used data'!N422="Partly",0.9,IF('Used data'!N422="Yes",0.75,1)))</f>
        <v/>
      </c>
      <c r="M422" s="6" t="str">
        <f>IF('Used data'!I422="No","",IF('Used data'!N422="Partly",0.97,IF('Used data'!N422="Yes",0.95,1)))</f>
        <v/>
      </c>
      <c r="N422" s="6" t="str">
        <f>IF('Used data'!I422="No","",IF('Used data'!O422&gt;4.25,1.06,IF('Used data'!O422&lt;3.75,1.84-'Used data'!O422*0.24,0.04+'Used data'!O422*0.24)))</f>
        <v/>
      </c>
      <c r="O422" s="6" t="str">
        <f>IF('Used data'!I422="No","",IF('Used data'!P422&gt;1.99,0.81,IF('Used data'!P422&lt;0.2,1.12,1.05-'Used data'!P422*0.1)))</f>
        <v/>
      </c>
      <c r="P422" s="6" t="str">
        <f>IF('Used data'!I422="No","",IF('Used data'!Q422&gt;3,0.96,IF('Used data'!Q422&lt;2,1.12-0.06*'Used data'!Q422,1.08-0.04*'Used data'!Q422)))</f>
        <v/>
      </c>
      <c r="Q422" s="6" t="str">
        <f>IF('Used data'!I422="No","",IF('Used data'!R422="Yes",0.91,1))</f>
        <v/>
      </c>
      <c r="R422" s="6" t="str">
        <f>IF('Used data'!I422="No","",IF('Used data'!R422="Yes",0.96,1))</f>
        <v/>
      </c>
      <c r="S422" s="6" t="str">
        <f>IF('Used data'!I422="No","",IF('Used data'!R422="Yes",0.82,1))</f>
        <v/>
      </c>
      <c r="T422" s="6" t="str">
        <f>IF('Used data'!I422="No","",IF('Used data'!R422="Yes",0.9,1))</f>
        <v/>
      </c>
      <c r="U422" s="6" t="str">
        <f>IF('Used data'!I422="No","",IF('Used data'!R422="Yes",0.93,1))</f>
        <v/>
      </c>
      <c r="V422" s="6" t="str">
        <f>IF('Used data'!I422="No","",IF('Used data'!S422="Yes",0.85,1))</f>
        <v/>
      </c>
      <c r="W422" s="6" t="str">
        <f>IF('Used data'!I422="No","",IF('Used data'!T422&gt;5,1.4,1+0.08*'Used data'!T422))</f>
        <v/>
      </c>
      <c r="X422" s="6" t="str">
        <f>IF('Used data'!I422="No","",IF('Used data'!U422=80,1,POWER((80-0.0058*('Used data'!U422-80)^2+0.2781*('Used data'!U422-80)-0.2343)/80,1.6)))</f>
        <v/>
      </c>
      <c r="Y422" s="6" t="str">
        <f>IF('Used data'!I422="No","",IF('Used data'!U422=80,1,POWER((80-0.0058*('Used data'!U422-80)^2+0.2781*('Used data'!U422-80)-0.2343)/80,1.5)))</f>
        <v/>
      </c>
      <c r="Z422" s="6" t="str">
        <f>IF('Used data'!I422="No","",IF('Used data'!U422=80,1,POWER((80-0.0058*('Used data'!U422-80)^2+0.2781*('Used data'!U422-80)-0.2343)/80,4.6)))</f>
        <v/>
      </c>
      <c r="AA422" s="6" t="str">
        <f>IF('Used data'!I422="No","",IF('Used data'!U422=80,1,POWER((80-0.0058*('Used data'!U422-80)^2+0.2781*('Used data'!U422-80)-0.2343)/80,3.5)))</f>
        <v/>
      </c>
      <c r="AB422" s="6" t="str">
        <f>IF('Used data'!I422="No","",IF('Used data'!U422=80,1,POWER((80-0.0058*('Used data'!U422-80)^2+0.2781*('Used data'!U422-80)-0.2343)/80,1.4)))</f>
        <v/>
      </c>
      <c r="AC422" s="6"/>
      <c r="AD422" s="7" t="str">
        <f>IF('Used data'!I422="No","",EXP(-10.0958)*POWER(H422,0.8138))</f>
        <v/>
      </c>
      <c r="AE422" s="7" t="str">
        <f>IF('Used data'!I422="No","",EXP(-9.9896)*POWER(H422,0.8381))</f>
        <v/>
      </c>
      <c r="AF422" s="7" t="str">
        <f>IF('Used data'!I422="No","",EXP(-12.5826)*POWER(H422,1.148))</f>
        <v/>
      </c>
      <c r="AG422" s="7" t="str">
        <f>IF('Used data'!I422="No","",EXP(-11.3408)*POWER(H422,0.7373))</f>
        <v/>
      </c>
      <c r="AH422" s="7" t="str">
        <f>IF('Used data'!I422="No","",EXP(-10.8985)*POWER(H422,0.841))</f>
        <v/>
      </c>
      <c r="AI422" s="7" t="str">
        <f>IF('Used data'!I422="No","",EXP(-12.4273)*POWER(H422,1.0197))</f>
        <v/>
      </c>
      <c r="AJ422" s="9" t="str">
        <f>IF('Used data'!I422="No","",SUM(AD422:AE422)*740934+AG422*29492829+AH422*4654307+AI422*608667)</f>
        <v/>
      </c>
    </row>
    <row r="423" spans="1:36" x14ac:dyDescent="0.3">
      <c r="A423" s="4" t="str">
        <f>IF('Input data'!A429="","",'Input data'!A429)</f>
        <v/>
      </c>
      <c r="B423" s="4" t="str">
        <f>IF('Input data'!B429="","",'Input data'!B429)</f>
        <v/>
      </c>
      <c r="C423" s="4" t="str">
        <f>IF('Input data'!C429="","",'Input data'!C429)</f>
        <v/>
      </c>
      <c r="D423" s="4" t="str">
        <f>IF('Input data'!D429="","",'Input data'!D429)</f>
        <v/>
      </c>
      <c r="E423" s="4" t="str">
        <f>IF('Input data'!E429="","",'Input data'!E429)</f>
        <v/>
      </c>
      <c r="F423" s="4" t="str">
        <f>IF('Input data'!F429="","",'Input data'!F429)</f>
        <v/>
      </c>
      <c r="G423" s="20" t="str">
        <f>IF('Input data'!G429=0,"",'Input data'!G429)</f>
        <v/>
      </c>
      <c r="H423" s="9" t="str">
        <f>IF('Input data'!H429="","",'Input data'!H429)</f>
        <v/>
      </c>
      <c r="I423" s="6" t="str">
        <f>IF('Used data'!I423="No","",IF('Used data'!L423&lt;10,1.1-'Used data'!L423*0.01,IF('Used data'!L423&lt;120,POWER(1.003,'Used data'!L423)/POWER(1.003,10),1.4)))</f>
        <v/>
      </c>
      <c r="J423" s="6" t="str">
        <f>IF('Used data'!I423="No","",IF('Used data'!M423&gt;9,1.41,IF('Used data'!M423&lt;2,0.96+'Used data'!M423*0.02,POWER(1.05,'Used data'!M423)/POWER(1.05,2))))</f>
        <v/>
      </c>
      <c r="K423" s="6" t="str">
        <f>IF('Used data'!I423="No","",IF('Used data'!M423&gt;9,1.15,IF('Used data'!M423&lt;2,0.98+'Used data'!M423*0.01,POWER(1.02,'Used data'!M423)/POWER(1.02,2))))</f>
        <v/>
      </c>
      <c r="L423" s="6" t="str">
        <f>IF('Used data'!I423="No","",IF('Used data'!N423="Partly",0.9,IF('Used data'!N423="Yes",0.75,1)))</f>
        <v/>
      </c>
      <c r="M423" s="6" t="str">
        <f>IF('Used data'!I423="No","",IF('Used data'!N423="Partly",0.97,IF('Used data'!N423="Yes",0.95,1)))</f>
        <v/>
      </c>
      <c r="N423" s="6" t="str">
        <f>IF('Used data'!I423="No","",IF('Used data'!O423&gt;4.25,1.06,IF('Used data'!O423&lt;3.75,1.84-'Used data'!O423*0.24,0.04+'Used data'!O423*0.24)))</f>
        <v/>
      </c>
      <c r="O423" s="6" t="str">
        <f>IF('Used data'!I423="No","",IF('Used data'!P423&gt;1.99,0.81,IF('Used data'!P423&lt;0.2,1.12,1.05-'Used data'!P423*0.1)))</f>
        <v/>
      </c>
      <c r="P423" s="6" t="str">
        <f>IF('Used data'!I423="No","",IF('Used data'!Q423&gt;3,0.96,IF('Used data'!Q423&lt;2,1.12-0.06*'Used data'!Q423,1.08-0.04*'Used data'!Q423)))</f>
        <v/>
      </c>
      <c r="Q423" s="6" t="str">
        <f>IF('Used data'!I423="No","",IF('Used data'!R423="Yes",0.91,1))</f>
        <v/>
      </c>
      <c r="R423" s="6" t="str">
        <f>IF('Used data'!I423="No","",IF('Used data'!R423="Yes",0.96,1))</f>
        <v/>
      </c>
      <c r="S423" s="6" t="str">
        <f>IF('Used data'!I423="No","",IF('Used data'!R423="Yes",0.82,1))</f>
        <v/>
      </c>
      <c r="T423" s="6" t="str">
        <f>IF('Used data'!I423="No","",IF('Used data'!R423="Yes",0.9,1))</f>
        <v/>
      </c>
      <c r="U423" s="6" t="str">
        <f>IF('Used data'!I423="No","",IF('Used data'!R423="Yes",0.93,1))</f>
        <v/>
      </c>
      <c r="V423" s="6" t="str">
        <f>IF('Used data'!I423="No","",IF('Used data'!S423="Yes",0.85,1))</f>
        <v/>
      </c>
      <c r="W423" s="6" t="str">
        <f>IF('Used data'!I423="No","",IF('Used data'!T423&gt;5,1.4,1+0.08*'Used data'!T423))</f>
        <v/>
      </c>
      <c r="X423" s="6" t="str">
        <f>IF('Used data'!I423="No","",IF('Used data'!U423=80,1,POWER((80-0.0058*('Used data'!U423-80)^2+0.2781*('Used data'!U423-80)-0.2343)/80,1.6)))</f>
        <v/>
      </c>
      <c r="Y423" s="6" t="str">
        <f>IF('Used data'!I423="No","",IF('Used data'!U423=80,1,POWER((80-0.0058*('Used data'!U423-80)^2+0.2781*('Used data'!U423-80)-0.2343)/80,1.5)))</f>
        <v/>
      </c>
      <c r="Z423" s="6" t="str">
        <f>IF('Used data'!I423="No","",IF('Used data'!U423=80,1,POWER((80-0.0058*('Used data'!U423-80)^2+0.2781*('Used data'!U423-80)-0.2343)/80,4.6)))</f>
        <v/>
      </c>
      <c r="AA423" s="6" t="str">
        <f>IF('Used data'!I423="No","",IF('Used data'!U423=80,1,POWER((80-0.0058*('Used data'!U423-80)^2+0.2781*('Used data'!U423-80)-0.2343)/80,3.5)))</f>
        <v/>
      </c>
      <c r="AB423" s="6" t="str">
        <f>IF('Used data'!I423="No","",IF('Used data'!U423=80,1,POWER((80-0.0058*('Used data'!U423-80)^2+0.2781*('Used data'!U423-80)-0.2343)/80,1.4)))</f>
        <v/>
      </c>
      <c r="AC423" s="6"/>
      <c r="AD423" s="7" t="str">
        <f>IF('Used data'!I423="No","",EXP(-10.0958)*POWER(H423,0.8138))</f>
        <v/>
      </c>
      <c r="AE423" s="7" t="str">
        <f>IF('Used data'!I423="No","",EXP(-9.9896)*POWER(H423,0.8381))</f>
        <v/>
      </c>
      <c r="AF423" s="7" t="str">
        <f>IF('Used data'!I423="No","",EXP(-12.5826)*POWER(H423,1.148))</f>
        <v/>
      </c>
      <c r="AG423" s="7" t="str">
        <f>IF('Used data'!I423="No","",EXP(-11.3408)*POWER(H423,0.7373))</f>
        <v/>
      </c>
      <c r="AH423" s="7" t="str">
        <f>IF('Used data'!I423="No","",EXP(-10.8985)*POWER(H423,0.841))</f>
        <v/>
      </c>
      <c r="AI423" s="7" t="str">
        <f>IF('Used data'!I423="No","",EXP(-12.4273)*POWER(H423,1.0197))</f>
        <v/>
      </c>
      <c r="AJ423" s="9" t="str">
        <f>IF('Used data'!I423="No","",SUM(AD423:AE423)*740934+AG423*29492829+AH423*4654307+AI423*608667)</f>
        <v/>
      </c>
    </row>
    <row r="424" spans="1:36" x14ac:dyDescent="0.3">
      <c r="A424" s="4" t="str">
        <f>IF('Input data'!A430="","",'Input data'!A430)</f>
        <v/>
      </c>
      <c r="B424" s="4" t="str">
        <f>IF('Input data'!B430="","",'Input data'!B430)</f>
        <v/>
      </c>
      <c r="C424" s="4" t="str">
        <f>IF('Input data'!C430="","",'Input data'!C430)</f>
        <v/>
      </c>
      <c r="D424" s="4" t="str">
        <f>IF('Input data'!D430="","",'Input data'!D430)</f>
        <v/>
      </c>
      <c r="E424" s="4" t="str">
        <f>IF('Input data'!E430="","",'Input data'!E430)</f>
        <v/>
      </c>
      <c r="F424" s="4" t="str">
        <f>IF('Input data'!F430="","",'Input data'!F430)</f>
        <v/>
      </c>
      <c r="G424" s="20" t="str">
        <f>IF('Input data'!G430=0,"",'Input data'!G430)</f>
        <v/>
      </c>
      <c r="H424" s="9" t="str">
        <f>IF('Input data'!H430="","",'Input data'!H430)</f>
        <v/>
      </c>
      <c r="I424" s="6" t="str">
        <f>IF('Used data'!I424="No","",IF('Used data'!L424&lt;10,1.1-'Used data'!L424*0.01,IF('Used data'!L424&lt;120,POWER(1.003,'Used data'!L424)/POWER(1.003,10),1.4)))</f>
        <v/>
      </c>
      <c r="J424" s="6" t="str">
        <f>IF('Used data'!I424="No","",IF('Used data'!M424&gt;9,1.41,IF('Used data'!M424&lt;2,0.96+'Used data'!M424*0.02,POWER(1.05,'Used data'!M424)/POWER(1.05,2))))</f>
        <v/>
      </c>
      <c r="K424" s="6" t="str">
        <f>IF('Used data'!I424="No","",IF('Used data'!M424&gt;9,1.15,IF('Used data'!M424&lt;2,0.98+'Used data'!M424*0.01,POWER(1.02,'Used data'!M424)/POWER(1.02,2))))</f>
        <v/>
      </c>
      <c r="L424" s="6" t="str">
        <f>IF('Used data'!I424="No","",IF('Used data'!N424="Partly",0.9,IF('Used data'!N424="Yes",0.75,1)))</f>
        <v/>
      </c>
      <c r="M424" s="6" t="str">
        <f>IF('Used data'!I424="No","",IF('Used data'!N424="Partly",0.97,IF('Used data'!N424="Yes",0.95,1)))</f>
        <v/>
      </c>
      <c r="N424" s="6" t="str">
        <f>IF('Used data'!I424="No","",IF('Used data'!O424&gt;4.25,1.06,IF('Used data'!O424&lt;3.75,1.84-'Used data'!O424*0.24,0.04+'Used data'!O424*0.24)))</f>
        <v/>
      </c>
      <c r="O424" s="6" t="str">
        <f>IF('Used data'!I424="No","",IF('Used data'!P424&gt;1.99,0.81,IF('Used data'!P424&lt;0.2,1.12,1.05-'Used data'!P424*0.1)))</f>
        <v/>
      </c>
      <c r="P424" s="6" t="str">
        <f>IF('Used data'!I424="No","",IF('Used data'!Q424&gt;3,0.96,IF('Used data'!Q424&lt;2,1.12-0.06*'Used data'!Q424,1.08-0.04*'Used data'!Q424)))</f>
        <v/>
      </c>
      <c r="Q424" s="6" t="str">
        <f>IF('Used data'!I424="No","",IF('Used data'!R424="Yes",0.91,1))</f>
        <v/>
      </c>
      <c r="R424" s="6" t="str">
        <f>IF('Used data'!I424="No","",IF('Used data'!R424="Yes",0.96,1))</f>
        <v/>
      </c>
      <c r="S424" s="6" t="str">
        <f>IF('Used data'!I424="No","",IF('Used data'!R424="Yes",0.82,1))</f>
        <v/>
      </c>
      <c r="T424" s="6" t="str">
        <f>IF('Used data'!I424="No","",IF('Used data'!R424="Yes",0.9,1))</f>
        <v/>
      </c>
      <c r="U424" s="6" t="str">
        <f>IF('Used data'!I424="No","",IF('Used data'!R424="Yes",0.93,1))</f>
        <v/>
      </c>
      <c r="V424" s="6" t="str">
        <f>IF('Used data'!I424="No","",IF('Used data'!S424="Yes",0.85,1))</f>
        <v/>
      </c>
      <c r="W424" s="6" t="str">
        <f>IF('Used data'!I424="No","",IF('Used data'!T424&gt;5,1.4,1+0.08*'Used data'!T424))</f>
        <v/>
      </c>
      <c r="X424" s="6" t="str">
        <f>IF('Used data'!I424="No","",IF('Used data'!U424=80,1,POWER((80-0.0058*('Used data'!U424-80)^2+0.2781*('Used data'!U424-80)-0.2343)/80,1.6)))</f>
        <v/>
      </c>
      <c r="Y424" s="6" t="str">
        <f>IF('Used data'!I424="No","",IF('Used data'!U424=80,1,POWER((80-0.0058*('Used data'!U424-80)^2+0.2781*('Used data'!U424-80)-0.2343)/80,1.5)))</f>
        <v/>
      </c>
      <c r="Z424" s="6" t="str">
        <f>IF('Used data'!I424="No","",IF('Used data'!U424=80,1,POWER((80-0.0058*('Used data'!U424-80)^2+0.2781*('Used data'!U424-80)-0.2343)/80,4.6)))</f>
        <v/>
      </c>
      <c r="AA424" s="6" t="str">
        <f>IF('Used data'!I424="No","",IF('Used data'!U424=80,1,POWER((80-0.0058*('Used data'!U424-80)^2+0.2781*('Used data'!U424-80)-0.2343)/80,3.5)))</f>
        <v/>
      </c>
      <c r="AB424" s="6" t="str">
        <f>IF('Used data'!I424="No","",IF('Used data'!U424=80,1,POWER((80-0.0058*('Used data'!U424-80)^2+0.2781*('Used data'!U424-80)-0.2343)/80,1.4)))</f>
        <v/>
      </c>
      <c r="AC424" s="6"/>
      <c r="AD424" s="7" t="str">
        <f>IF('Used data'!I424="No","",EXP(-10.0958)*POWER(H424,0.8138))</f>
        <v/>
      </c>
      <c r="AE424" s="7" t="str">
        <f>IF('Used data'!I424="No","",EXP(-9.9896)*POWER(H424,0.8381))</f>
        <v/>
      </c>
      <c r="AF424" s="7" t="str">
        <f>IF('Used data'!I424="No","",EXP(-12.5826)*POWER(H424,1.148))</f>
        <v/>
      </c>
      <c r="AG424" s="7" t="str">
        <f>IF('Used data'!I424="No","",EXP(-11.3408)*POWER(H424,0.7373))</f>
        <v/>
      </c>
      <c r="AH424" s="7" t="str">
        <f>IF('Used data'!I424="No","",EXP(-10.8985)*POWER(H424,0.841))</f>
        <v/>
      </c>
      <c r="AI424" s="7" t="str">
        <f>IF('Used data'!I424="No","",EXP(-12.4273)*POWER(H424,1.0197))</f>
        <v/>
      </c>
      <c r="AJ424" s="9" t="str">
        <f>IF('Used data'!I424="No","",SUM(AD424:AE424)*740934+AG424*29492829+AH424*4654307+AI424*608667)</f>
        <v/>
      </c>
    </row>
    <row r="425" spans="1:36" x14ac:dyDescent="0.3">
      <c r="A425" s="4" t="str">
        <f>IF('Input data'!A431="","",'Input data'!A431)</f>
        <v/>
      </c>
      <c r="B425" s="4" t="str">
        <f>IF('Input data'!B431="","",'Input data'!B431)</f>
        <v/>
      </c>
      <c r="C425" s="4" t="str">
        <f>IF('Input data'!C431="","",'Input data'!C431)</f>
        <v/>
      </c>
      <c r="D425" s="4" t="str">
        <f>IF('Input data'!D431="","",'Input data'!D431)</f>
        <v/>
      </c>
      <c r="E425" s="4" t="str">
        <f>IF('Input data'!E431="","",'Input data'!E431)</f>
        <v/>
      </c>
      <c r="F425" s="4" t="str">
        <f>IF('Input data'!F431="","",'Input data'!F431)</f>
        <v/>
      </c>
      <c r="G425" s="20" t="str">
        <f>IF('Input data'!G431=0,"",'Input data'!G431)</f>
        <v/>
      </c>
      <c r="H425" s="9" t="str">
        <f>IF('Input data'!H431="","",'Input data'!H431)</f>
        <v/>
      </c>
      <c r="I425" s="6" t="str">
        <f>IF('Used data'!I425="No","",IF('Used data'!L425&lt;10,1.1-'Used data'!L425*0.01,IF('Used data'!L425&lt;120,POWER(1.003,'Used data'!L425)/POWER(1.003,10),1.4)))</f>
        <v/>
      </c>
      <c r="J425" s="6" t="str">
        <f>IF('Used data'!I425="No","",IF('Used data'!M425&gt;9,1.41,IF('Used data'!M425&lt;2,0.96+'Used data'!M425*0.02,POWER(1.05,'Used data'!M425)/POWER(1.05,2))))</f>
        <v/>
      </c>
      <c r="K425" s="6" t="str">
        <f>IF('Used data'!I425="No","",IF('Used data'!M425&gt;9,1.15,IF('Used data'!M425&lt;2,0.98+'Used data'!M425*0.01,POWER(1.02,'Used data'!M425)/POWER(1.02,2))))</f>
        <v/>
      </c>
      <c r="L425" s="6" t="str">
        <f>IF('Used data'!I425="No","",IF('Used data'!N425="Partly",0.9,IF('Used data'!N425="Yes",0.75,1)))</f>
        <v/>
      </c>
      <c r="M425" s="6" t="str">
        <f>IF('Used data'!I425="No","",IF('Used data'!N425="Partly",0.97,IF('Used data'!N425="Yes",0.95,1)))</f>
        <v/>
      </c>
      <c r="N425" s="6" t="str">
        <f>IF('Used data'!I425="No","",IF('Used data'!O425&gt;4.25,1.06,IF('Used data'!O425&lt;3.75,1.84-'Used data'!O425*0.24,0.04+'Used data'!O425*0.24)))</f>
        <v/>
      </c>
      <c r="O425" s="6" t="str">
        <f>IF('Used data'!I425="No","",IF('Used data'!P425&gt;1.99,0.81,IF('Used data'!P425&lt;0.2,1.12,1.05-'Used data'!P425*0.1)))</f>
        <v/>
      </c>
      <c r="P425" s="6" t="str">
        <f>IF('Used data'!I425="No","",IF('Used data'!Q425&gt;3,0.96,IF('Used data'!Q425&lt;2,1.12-0.06*'Used data'!Q425,1.08-0.04*'Used data'!Q425)))</f>
        <v/>
      </c>
      <c r="Q425" s="6" t="str">
        <f>IF('Used data'!I425="No","",IF('Used data'!R425="Yes",0.91,1))</f>
        <v/>
      </c>
      <c r="R425" s="6" t="str">
        <f>IF('Used data'!I425="No","",IF('Used data'!R425="Yes",0.96,1))</f>
        <v/>
      </c>
      <c r="S425" s="6" t="str">
        <f>IF('Used data'!I425="No","",IF('Used data'!R425="Yes",0.82,1))</f>
        <v/>
      </c>
      <c r="T425" s="6" t="str">
        <f>IF('Used data'!I425="No","",IF('Used data'!R425="Yes",0.9,1))</f>
        <v/>
      </c>
      <c r="U425" s="6" t="str">
        <f>IF('Used data'!I425="No","",IF('Used data'!R425="Yes",0.93,1))</f>
        <v/>
      </c>
      <c r="V425" s="6" t="str">
        <f>IF('Used data'!I425="No","",IF('Used data'!S425="Yes",0.85,1))</f>
        <v/>
      </c>
      <c r="W425" s="6" t="str">
        <f>IF('Used data'!I425="No","",IF('Used data'!T425&gt;5,1.4,1+0.08*'Used data'!T425))</f>
        <v/>
      </c>
      <c r="X425" s="6" t="str">
        <f>IF('Used data'!I425="No","",IF('Used data'!U425=80,1,POWER((80-0.0058*('Used data'!U425-80)^2+0.2781*('Used data'!U425-80)-0.2343)/80,1.6)))</f>
        <v/>
      </c>
      <c r="Y425" s="6" t="str">
        <f>IF('Used data'!I425="No","",IF('Used data'!U425=80,1,POWER((80-0.0058*('Used data'!U425-80)^2+0.2781*('Used data'!U425-80)-0.2343)/80,1.5)))</f>
        <v/>
      </c>
      <c r="Z425" s="6" t="str">
        <f>IF('Used data'!I425="No","",IF('Used data'!U425=80,1,POWER((80-0.0058*('Used data'!U425-80)^2+0.2781*('Used data'!U425-80)-0.2343)/80,4.6)))</f>
        <v/>
      </c>
      <c r="AA425" s="6" t="str">
        <f>IF('Used data'!I425="No","",IF('Used data'!U425=80,1,POWER((80-0.0058*('Used data'!U425-80)^2+0.2781*('Used data'!U425-80)-0.2343)/80,3.5)))</f>
        <v/>
      </c>
      <c r="AB425" s="6" t="str">
        <f>IF('Used data'!I425="No","",IF('Used data'!U425=80,1,POWER((80-0.0058*('Used data'!U425-80)^2+0.2781*('Used data'!U425-80)-0.2343)/80,1.4)))</f>
        <v/>
      </c>
      <c r="AC425" s="6"/>
      <c r="AD425" s="7" t="str">
        <f>IF('Used data'!I425="No","",EXP(-10.0958)*POWER(H425,0.8138))</f>
        <v/>
      </c>
      <c r="AE425" s="7" t="str">
        <f>IF('Used data'!I425="No","",EXP(-9.9896)*POWER(H425,0.8381))</f>
        <v/>
      </c>
      <c r="AF425" s="7" t="str">
        <f>IF('Used data'!I425="No","",EXP(-12.5826)*POWER(H425,1.148))</f>
        <v/>
      </c>
      <c r="AG425" s="7" t="str">
        <f>IF('Used data'!I425="No","",EXP(-11.3408)*POWER(H425,0.7373))</f>
        <v/>
      </c>
      <c r="AH425" s="7" t="str">
        <f>IF('Used data'!I425="No","",EXP(-10.8985)*POWER(H425,0.841))</f>
        <v/>
      </c>
      <c r="AI425" s="7" t="str">
        <f>IF('Used data'!I425="No","",EXP(-12.4273)*POWER(H425,1.0197))</f>
        <v/>
      </c>
      <c r="AJ425" s="9" t="str">
        <f>IF('Used data'!I425="No","",SUM(AD425:AE425)*740934+AG425*29492829+AH425*4654307+AI425*608667)</f>
        <v/>
      </c>
    </row>
    <row r="426" spans="1:36" x14ac:dyDescent="0.3">
      <c r="A426" s="4" t="str">
        <f>IF('Input data'!A432="","",'Input data'!A432)</f>
        <v/>
      </c>
      <c r="B426" s="4" t="str">
        <f>IF('Input data'!B432="","",'Input data'!B432)</f>
        <v/>
      </c>
      <c r="C426" s="4" t="str">
        <f>IF('Input data'!C432="","",'Input data'!C432)</f>
        <v/>
      </c>
      <c r="D426" s="4" t="str">
        <f>IF('Input data'!D432="","",'Input data'!D432)</f>
        <v/>
      </c>
      <c r="E426" s="4" t="str">
        <f>IF('Input data'!E432="","",'Input data'!E432)</f>
        <v/>
      </c>
      <c r="F426" s="4" t="str">
        <f>IF('Input data'!F432="","",'Input data'!F432)</f>
        <v/>
      </c>
      <c r="G426" s="20" t="str">
        <f>IF('Input data'!G432=0,"",'Input data'!G432)</f>
        <v/>
      </c>
      <c r="H426" s="9" t="str">
        <f>IF('Input data'!H432="","",'Input data'!H432)</f>
        <v/>
      </c>
      <c r="I426" s="6" t="str">
        <f>IF('Used data'!I426="No","",IF('Used data'!L426&lt;10,1.1-'Used data'!L426*0.01,IF('Used data'!L426&lt;120,POWER(1.003,'Used data'!L426)/POWER(1.003,10),1.4)))</f>
        <v/>
      </c>
      <c r="J426" s="6" t="str">
        <f>IF('Used data'!I426="No","",IF('Used data'!M426&gt;9,1.41,IF('Used data'!M426&lt;2,0.96+'Used data'!M426*0.02,POWER(1.05,'Used data'!M426)/POWER(1.05,2))))</f>
        <v/>
      </c>
      <c r="K426" s="6" t="str">
        <f>IF('Used data'!I426="No","",IF('Used data'!M426&gt;9,1.15,IF('Used data'!M426&lt;2,0.98+'Used data'!M426*0.01,POWER(1.02,'Used data'!M426)/POWER(1.02,2))))</f>
        <v/>
      </c>
      <c r="L426" s="6" t="str">
        <f>IF('Used data'!I426="No","",IF('Used data'!N426="Partly",0.9,IF('Used data'!N426="Yes",0.75,1)))</f>
        <v/>
      </c>
      <c r="M426" s="6" t="str">
        <f>IF('Used data'!I426="No","",IF('Used data'!N426="Partly",0.97,IF('Used data'!N426="Yes",0.95,1)))</f>
        <v/>
      </c>
      <c r="N426" s="6" t="str">
        <f>IF('Used data'!I426="No","",IF('Used data'!O426&gt;4.25,1.06,IF('Used data'!O426&lt;3.75,1.84-'Used data'!O426*0.24,0.04+'Used data'!O426*0.24)))</f>
        <v/>
      </c>
      <c r="O426" s="6" t="str">
        <f>IF('Used data'!I426="No","",IF('Used data'!P426&gt;1.99,0.81,IF('Used data'!P426&lt;0.2,1.12,1.05-'Used data'!P426*0.1)))</f>
        <v/>
      </c>
      <c r="P426" s="6" t="str">
        <f>IF('Used data'!I426="No","",IF('Used data'!Q426&gt;3,0.96,IF('Used data'!Q426&lt;2,1.12-0.06*'Used data'!Q426,1.08-0.04*'Used data'!Q426)))</f>
        <v/>
      </c>
      <c r="Q426" s="6" t="str">
        <f>IF('Used data'!I426="No","",IF('Used data'!R426="Yes",0.91,1))</f>
        <v/>
      </c>
      <c r="R426" s="6" t="str">
        <f>IF('Used data'!I426="No","",IF('Used data'!R426="Yes",0.96,1))</f>
        <v/>
      </c>
      <c r="S426" s="6" t="str">
        <f>IF('Used data'!I426="No","",IF('Used data'!R426="Yes",0.82,1))</f>
        <v/>
      </c>
      <c r="T426" s="6" t="str">
        <f>IF('Used data'!I426="No","",IF('Used data'!R426="Yes",0.9,1))</f>
        <v/>
      </c>
      <c r="U426" s="6" t="str">
        <f>IF('Used data'!I426="No","",IF('Used data'!R426="Yes",0.93,1))</f>
        <v/>
      </c>
      <c r="V426" s="6" t="str">
        <f>IF('Used data'!I426="No","",IF('Used data'!S426="Yes",0.85,1))</f>
        <v/>
      </c>
      <c r="W426" s="6" t="str">
        <f>IF('Used data'!I426="No","",IF('Used data'!T426&gt;5,1.4,1+0.08*'Used data'!T426))</f>
        <v/>
      </c>
      <c r="X426" s="6" t="str">
        <f>IF('Used data'!I426="No","",IF('Used data'!U426=80,1,POWER((80-0.0058*('Used data'!U426-80)^2+0.2781*('Used data'!U426-80)-0.2343)/80,1.6)))</f>
        <v/>
      </c>
      <c r="Y426" s="6" t="str">
        <f>IF('Used data'!I426="No","",IF('Used data'!U426=80,1,POWER((80-0.0058*('Used data'!U426-80)^2+0.2781*('Used data'!U426-80)-0.2343)/80,1.5)))</f>
        <v/>
      </c>
      <c r="Z426" s="6" t="str">
        <f>IF('Used data'!I426="No","",IF('Used data'!U426=80,1,POWER((80-0.0058*('Used data'!U426-80)^2+0.2781*('Used data'!U426-80)-0.2343)/80,4.6)))</f>
        <v/>
      </c>
      <c r="AA426" s="6" t="str">
        <f>IF('Used data'!I426="No","",IF('Used data'!U426=80,1,POWER((80-0.0058*('Used data'!U426-80)^2+0.2781*('Used data'!U426-80)-0.2343)/80,3.5)))</f>
        <v/>
      </c>
      <c r="AB426" s="6" t="str">
        <f>IF('Used data'!I426="No","",IF('Used data'!U426=80,1,POWER((80-0.0058*('Used data'!U426-80)^2+0.2781*('Used data'!U426-80)-0.2343)/80,1.4)))</f>
        <v/>
      </c>
      <c r="AC426" s="6"/>
      <c r="AD426" s="7" t="str">
        <f>IF('Used data'!I426="No","",EXP(-10.0958)*POWER(H426,0.8138))</f>
        <v/>
      </c>
      <c r="AE426" s="7" t="str">
        <f>IF('Used data'!I426="No","",EXP(-9.9896)*POWER(H426,0.8381))</f>
        <v/>
      </c>
      <c r="AF426" s="7" t="str">
        <f>IF('Used data'!I426="No","",EXP(-12.5826)*POWER(H426,1.148))</f>
        <v/>
      </c>
      <c r="AG426" s="7" t="str">
        <f>IF('Used data'!I426="No","",EXP(-11.3408)*POWER(H426,0.7373))</f>
        <v/>
      </c>
      <c r="AH426" s="7" t="str">
        <f>IF('Used data'!I426="No","",EXP(-10.8985)*POWER(H426,0.841))</f>
        <v/>
      </c>
      <c r="AI426" s="7" t="str">
        <f>IF('Used data'!I426="No","",EXP(-12.4273)*POWER(H426,1.0197))</f>
        <v/>
      </c>
      <c r="AJ426" s="9" t="str">
        <f>IF('Used data'!I426="No","",SUM(AD426:AE426)*740934+AG426*29492829+AH426*4654307+AI426*608667)</f>
        <v/>
      </c>
    </row>
    <row r="427" spans="1:36" x14ac:dyDescent="0.3">
      <c r="A427" s="4" t="str">
        <f>IF('Input data'!A433="","",'Input data'!A433)</f>
        <v/>
      </c>
      <c r="B427" s="4" t="str">
        <f>IF('Input data'!B433="","",'Input data'!B433)</f>
        <v/>
      </c>
      <c r="C427" s="4" t="str">
        <f>IF('Input data'!C433="","",'Input data'!C433)</f>
        <v/>
      </c>
      <c r="D427" s="4" t="str">
        <f>IF('Input data'!D433="","",'Input data'!D433)</f>
        <v/>
      </c>
      <c r="E427" s="4" t="str">
        <f>IF('Input data'!E433="","",'Input data'!E433)</f>
        <v/>
      </c>
      <c r="F427" s="4" t="str">
        <f>IF('Input data'!F433="","",'Input data'!F433)</f>
        <v/>
      </c>
      <c r="G427" s="20" t="str">
        <f>IF('Input data'!G433=0,"",'Input data'!G433)</f>
        <v/>
      </c>
      <c r="H427" s="9" t="str">
        <f>IF('Input data'!H433="","",'Input data'!H433)</f>
        <v/>
      </c>
      <c r="I427" s="6" t="str">
        <f>IF('Used data'!I427="No","",IF('Used data'!L427&lt;10,1.1-'Used data'!L427*0.01,IF('Used data'!L427&lt;120,POWER(1.003,'Used data'!L427)/POWER(1.003,10),1.4)))</f>
        <v/>
      </c>
      <c r="J427" s="6" t="str">
        <f>IF('Used data'!I427="No","",IF('Used data'!M427&gt;9,1.41,IF('Used data'!M427&lt;2,0.96+'Used data'!M427*0.02,POWER(1.05,'Used data'!M427)/POWER(1.05,2))))</f>
        <v/>
      </c>
      <c r="K427" s="6" t="str">
        <f>IF('Used data'!I427="No","",IF('Used data'!M427&gt;9,1.15,IF('Used data'!M427&lt;2,0.98+'Used data'!M427*0.01,POWER(1.02,'Used data'!M427)/POWER(1.02,2))))</f>
        <v/>
      </c>
      <c r="L427" s="6" t="str">
        <f>IF('Used data'!I427="No","",IF('Used data'!N427="Partly",0.9,IF('Used data'!N427="Yes",0.75,1)))</f>
        <v/>
      </c>
      <c r="M427" s="6" t="str">
        <f>IF('Used data'!I427="No","",IF('Used data'!N427="Partly",0.97,IF('Used data'!N427="Yes",0.95,1)))</f>
        <v/>
      </c>
      <c r="N427" s="6" t="str">
        <f>IF('Used data'!I427="No","",IF('Used data'!O427&gt;4.25,1.06,IF('Used data'!O427&lt;3.75,1.84-'Used data'!O427*0.24,0.04+'Used data'!O427*0.24)))</f>
        <v/>
      </c>
      <c r="O427" s="6" t="str">
        <f>IF('Used data'!I427="No","",IF('Used data'!P427&gt;1.99,0.81,IF('Used data'!P427&lt;0.2,1.12,1.05-'Used data'!P427*0.1)))</f>
        <v/>
      </c>
      <c r="P427" s="6" t="str">
        <f>IF('Used data'!I427="No","",IF('Used data'!Q427&gt;3,0.96,IF('Used data'!Q427&lt;2,1.12-0.06*'Used data'!Q427,1.08-0.04*'Used data'!Q427)))</f>
        <v/>
      </c>
      <c r="Q427" s="6" t="str">
        <f>IF('Used data'!I427="No","",IF('Used data'!R427="Yes",0.91,1))</f>
        <v/>
      </c>
      <c r="R427" s="6" t="str">
        <f>IF('Used data'!I427="No","",IF('Used data'!R427="Yes",0.96,1))</f>
        <v/>
      </c>
      <c r="S427" s="6" t="str">
        <f>IF('Used data'!I427="No","",IF('Used data'!R427="Yes",0.82,1))</f>
        <v/>
      </c>
      <c r="T427" s="6" t="str">
        <f>IF('Used data'!I427="No","",IF('Used data'!R427="Yes",0.9,1))</f>
        <v/>
      </c>
      <c r="U427" s="6" t="str">
        <f>IF('Used data'!I427="No","",IF('Used data'!R427="Yes",0.93,1))</f>
        <v/>
      </c>
      <c r="V427" s="6" t="str">
        <f>IF('Used data'!I427="No","",IF('Used data'!S427="Yes",0.85,1))</f>
        <v/>
      </c>
      <c r="W427" s="6" t="str">
        <f>IF('Used data'!I427="No","",IF('Used data'!T427&gt;5,1.4,1+0.08*'Used data'!T427))</f>
        <v/>
      </c>
      <c r="X427" s="6" t="str">
        <f>IF('Used data'!I427="No","",IF('Used data'!U427=80,1,POWER((80-0.0058*('Used data'!U427-80)^2+0.2781*('Used data'!U427-80)-0.2343)/80,1.6)))</f>
        <v/>
      </c>
      <c r="Y427" s="6" t="str">
        <f>IF('Used data'!I427="No","",IF('Used data'!U427=80,1,POWER((80-0.0058*('Used data'!U427-80)^2+0.2781*('Used data'!U427-80)-0.2343)/80,1.5)))</f>
        <v/>
      </c>
      <c r="Z427" s="6" t="str">
        <f>IF('Used data'!I427="No","",IF('Used data'!U427=80,1,POWER((80-0.0058*('Used data'!U427-80)^2+0.2781*('Used data'!U427-80)-0.2343)/80,4.6)))</f>
        <v/>
      </c>
      <c r="AA427" s="6" t="str">
        <f>IF('Used data'!I427="No","",IF('Used data'!U427=80,1,POWER((80-0.0058*('Used data'!U427-80)^2+0.2781*('Used data'!U427-80)-0.2343)/80,3.5)))</f>
        <v/>
      </c>
      <c r="AB427" s="6" t="str">
        <f>IF('Used data'!I427="No","",IF('Used data'!U427=80,1,POWER((80-0.0058*('Used data'!U427-80)^2+0.2781*('Used data'!U427-80)-0.2343)/80,1.4)))</f>
        <v/>
      </c>
      <c r="AC427" s="6"/>
      <c r="AD427" s="7" t="str">
        <f>IF('Used data'!I427="No","",EXP(-10.0958)*POWER(H427,0.8138))</f>
        <v/>
      </c>
      <c r="AE427" s="7" t="str">
        <f>IF('Used data'!I427="No","",EXP(-9.9896)*POWER(H427,0.8381))</f>
        <v/>
      </c>
      <c r="AF427" s="7" t="str">
        <f>IF('Used data'!I427="No","",EXP(-12.5826)*POWER(H427,1.148))</f>
        <v/>
      </c>
      <c r="AG427" s="7" t="str">
        <f>IF('Used data'!I427="No","",EXP(-11.3408)*POWER(H427,0.7373))</f>
        <v/>
      </c>
      <c r="AH427" s="7" t="str">
        <f>IF('Used data'!I427="No","",EXP(-10.8985)*POWER(H427,0.841))</f>
        <v/>
      </c>
      <c r="AI427" s="7" t="str">
        <f>IF('Used data'!I427="No","",EXP(-12.4273)*POWER(H427,1.0197))</f>
        <v/>
      </c>
      <c r="AJ427" s="9" t="str">
        <f>IF('Used data'!I427="No","",SUM(AD427:AE427)*740934+AG427*29492829+AH427*4654307+AI427*608667)</f>
        <v/>
      </c>
    </row>
    <row r="428" spans="1:36" x14ac:dyDescent="0.3">
      <c r="A428" s="4" t="str">
        <f>IF('Input data'!A434="","",'Input data'!A434)</f>
        <v/>
      </c>
      <c r="B428" s="4" t="str">
        <f>IF('Input data'!B434="","",'Input data'!B434)</f>
        <v/>
      </c>
      <c r="C428" s="4" t="str">
        <f>IF('Input data'!C434="","",'Input data'!C434)</f>
        <v/>
      </c>
      <c r="D428" s="4" t="str">
        <f>IF('Input data'!D434="","",'Input data'!D434)</f>
        <v/>
      </c>
      <c r="E428" s="4" t="str">
        <f>IF('Input data'!E434="","",'Input data'!E434)</f>
        <v/>
      </c>
      <c r="F428" s="4" t="str">
        <f>IF('Input data'!F434="","",'Input data'!F434)</f>
        <v/>
      </c>
      <c r="G428" s="20" t="str">
        <f>IF('Input data'!G434=0,"",'Input data'!G434)</f>
        <v/>
      </c>
      <c r="H428" s="9" t="str">
        <f>IF('Input data'!H434="","",'Input data'!H434)</f>
        <v/>
      </c>
      <c r="I428" s="6" t="str">
        <f>IF('Used data'!I428="No","",IF('Used data'!L428&lt;10,1.1-'Used data'!L428*0.01,IF('Used data'!L428&lt;120,POWER(1.003,'Used data'!L428)/POWER(1.003,10),1.4)))</f>
        <v/>
      </c>
      <c r="J428" s="6" t="str">
        <f>IF('Used data'!I428="No","",IF('Used data'!M428&gt;9,1.41,IF('Used data'!M428&lt;2,0.96+'Used data'!M428*0.02,POWER(1.05,'Used data'!M428)/POWER(1.05,2))))</f>
        <v/>
      </c>
      <c r="K428" s="6" t="str">
        <f>IF('Used data'!I428="No","",IF('Used data'!M428&gt;9,1.15,IF('Used data'!M428&lt;2,0.98+'Used data'!M428*0.01,POWER(1.02,'Used data'!M428)/POWER(1.02,2))))</f>
        <v/>
      </c>
      <c r="L428" s="6" t="str">
        <f>IF('Used data'!I428="No","",IF('Used data'!N428="Partly",0.9,IF('Used data'!N428="Yes",0.75,1)))</f>
        <v/>
      </c>
      <c r="M428" s="6" t="str">
        <f>IF('Used data'!I428="No","",IF('Used data'!N428="Partly",0.97,IF('Used data'!N428="Yes",0.95,1)))</f>
        <v/>
      </c>
      <c r="N428" s="6" t="str">
        <f>IF('Used data'!I428="No","",IF('Used data'!O428&gt;4.25,1.06,IF('Used data'!O428&lt;3.75,1.84-'Used data'!O428*0.24,0.04+'Used data'!O428*0.24)))</f>
        <v/>
      </c>
      <c r="O428" s="6" t="str">
        <f>IF('Used data'!I428="No","",IF('Used data'!P428&gt;1.99,0.81,IF('Used data'!P428&lt;0.2,1.12,1.05-'Used data'!P428*0.1)))</f>
        <v/>
      </c>
      <c r="P428" s="6" t="str">
        <f>IF('Used data'!I428="No","",IF('Used data'!Q428&gt;3,0.96,IF('Used data'!Q428&lt;2,1.12-0.06*'Used data'!Q428,1.08-0.04*'Used data'!Q428)))</f>
        <v/>
      </c>
      <c r="Q428" s="6" t="str">
        <f>IF('Used data'!I428="No","",IF('Used data'!R428="Yes",0.91,1))</f>
        <v/>
      </c>
      <c r="R428" s="6" t="str">
        <f>IF('Used data'!I428="No","",IF('Used data'!R428="Yes",0.96,1))</f>
        <v/>
      </c>
      <c r="S428" s="6" t="str">
        <f>IF('Used data'!I428="No","",IF('Used data'!R428="Yes",0.82,1))</f>
        <v/>
      </c>
      <c r="T428" s="6" t="str">
        <f>IF('Used data'!I428="No","",IF('Used data'!R428="Yes",0.9,1))</f>
        <v/>
      </c>
      <c r="U428" s="6" t="str">
        <f>IF('Used data'!I428="No","",IF('Used data'!R428="Yes",0.93,1))</f>
        <v/>
      </c>
      <c r="V428" s="6" t="str">
        <f>IF('Used data'!I428="No","",IF('Used data'!S428="Yes",0.85,1))</f>
        <v/>
      </c>
      <c r="W428" s="6" t="str">
        <f>IF('Used data'!I428="No","",IF('Used data'!T428&gt;5,1.4,1+0.08*'Used data'!T428))</f>
        <v/>
      </c>
      <c r="X428" s="6" t="str">
        <f>IF('Used data'!I428="No","",IF('Used data'!U428=80,1,POWER((80-0.0058*('Used data'!U428-80)^2+0.2781*('Used data'!U428-80)-0.2343)/80,1.6)))</f>
        <v/>
      </c>
      <c r="Y428" s="6" t="str">
        <f>IF('Used data'!I428="No","",IF('Used data'!U428=80,1,POWER((80-0.0058*('Used data'!U428-80)^2+0.2781*('Used data'!U428-80)-0.2343)/80,1.5)))</f>
        <v/>
      </c>
      <c r="Z428" s="6" t="str">
        <f>IF('Used data'!I428="No","",IF('Used data'!U428=80,1,POWER((80-0.0058*('Used data'!U428-80)^2+0.2781*('Used data'!U428-80)-0.2343)/80,4.6)))</f>
        <v/>
      </c>
      <c r="AA428" s="6" t="str">
        <f>IF('Used data'!I428="No","",IF('Used data'!U428=80,1,POWER((80-0.0058*('Used data'!U428-80)^2+0.2781*('Used data'!U428-80)-0.2343)/80,3.5)))</f>
        <v/>
      </c>
      <c r="AB428" s="6" t="str">
        <f>IF('Used data'!I428="No","",IF('Used data'!U428=80,1,POWER((80-0.0058*('Used data'!U428-80)^2+0.2781*('Used data'!U428-80)-0.2343)/80,1.4)))</f>
        <v/>
      </c>
      <c r="AC428" s="6"/>
      <c r="AD428" s="7" t="str">
        <f>IF('Used data'!I428="No","",EXP(-10.0958)*POWER(H428,0.8138))</f>
        <v/>
      </c>
      <c r="AE428" s="7" t="str">
        <f>IF('Used data'!I428="No","",EXP(-9.9896)*POWER(H428,0.8381))</f>
        <v/>
      </c>
      <c r="AF428" s="7" t="str">
        <f>IF('Used data'!I428="No","",EXP(-12.5826)*POWER(H428,1.148))</f>
        <v/>
      </c>
      <c r="AG428" s="7" t="str">
        <f>IF('Used data'!I428="No","",EXP(-11.3408)*POWER(H428,0.7373))</f>
        <v/>
      </c>
      <c r="AH428" s="7" t="str">
        <f>IF('Used data'!I428="No","",EXP(-10.8985)*POWER(H428,0.841))</f>
        <v/>
      </c>
      <c r="AI428" s="7" t="str">
        <f>IF('Used data'!I428="No","",EXP(-12.4273)*POWER(H428,1.0197))</f>
        <v/>
      </c>
      <c r="AJ428" s="9" t="str">
        <f>IF('Used data'!I428="No","",SUM(AD428:AE428)*740934+AG428*29492829+AH428*4654307+AI428*608667)</f>
        <v/>
      </c>
    </row>
    <row r="429" spans="1:36" x14ac:dyDescent="0.3">
      <c r="A429" s="4" t="str">
        <f>IF('Input data'!A435="","",'Input data'!A435)</f>
        <v/>
      </c>
      <c r="B429" s="4" t="str">
        <f>IF('Input data'!B435="","",'Input data'!B435)</f>
        <v/>
      </c>
      <c r="C429" s="4" t="str">
        <f>IF('Input data'!C435="","",'Input data'!C435)</f>
        <v/>
      </c>
      <c r="D429" s="4" t="str">
        <f>IF('Input data'!D435="","",'Input data'!D435)</f>
        <v/>
      </c>
      <c r="E429" s="4" t="str">
        <f>IF('Input data'!E435="","",'Input data'!E435)</f>
        <v/>
      </c>
      <c r="F429" s="4" t="str">
        <f>IF('Input data'!F435="","",'Input data'!F435)</f>
        <v/>
      </c>
      <c r="G429" s="20" t="str">
        <f>IF('Input data'!G435=0,"",'Input data'!G435)</f>
        <v/>
      </c>
      <c r="H429" s="9" t="str">
        <f>IF('Input data'!H435="","",'Input data'!H435)</f>
        <v/>
      </c>
      <c r="I429" s="6" t="str">
        <f>IF('Used data'!I429="No","",IF('Used data'!L429&lt;10,1.1-'Used data'!L429*0.01,IF('Used data'!L429&lt;120,POWER(1.003,'Used data'!L429)/POWER(1.003,10),1.4)))</f>
        <v/>
      </c>
      <c r="J429" s="6" t="str">
        <f>IF('Used data'!I429="No","",IF('Used data'!M429&gt;9,1.41,IF('Used data'!M429&lt;2,0.96+'Used data'!M429*0.02,POWER(1.05,'Used data'!M429)/POWER(1.05,2))))</f>
        <v/>
      </c>
      <c r="K429" s="6" t="str">
        <f>IF('Used data'!I429="No","",IF('Used data'!M429&gt;9,1.15,IF('Used data'!M429&lt;2,0.98+'Used data'!M429*0.01,POWER(1.02,'Used data'!M429)/POWER(1.02,2))))</f>
        <v/>
      </c>
      <c r="L429" s="6" t="str">
        <f>IF('Used data'!I429="No","",IF('Used data'!N429="Partly",0.9,IF('Used data'!N429="Yes",0.75,1)))</f>
        <v/>
      </c>
      <c r="M429" s="6" t="str">
        <f>IF('Used data'!I429="No","",IF('Used data'!N429="Partly",0.97,IF('Used data'!N429="Yes",0.95,1)))</f>
        <v/>
      </c>
      <c r="N429" s="6" t="str">
        <f>IF('Used data'!I429="No","",IF('Used data'!O429&gt;4.25,1.06,IF('Used data'!O429&lt;3.75,1.84-'Used data'!O429*0.24,0.04+'Used data'!O429*0.24)))</f>
        <v/>
      </c>
      <c r="O429" s="6" t="str">
        <f>IF('Used data'!I429="No","",IF('Used data'!P429&gt;1.99,0.81,IF('Used data'!P429&lt;0.2,1.12,1.05-'Used data'!P429*0.1)))</f>
        <v/>
      </c>
      <c r="P429" s="6" t="str">
        <f>IF('Used data'!I429="No","",IF('Used data'!Q429&gt;3,0.96,IF('Used data'!Q429&lt;2,1.12-0.06*'Used data'!Q429,1.08-0.04*'Used data'!Q429)))</f>
        <v/>
      </c>
      <c r="Q429" s="6" t="str">
        <f>IF('Used data'!I429="No","",IF('Used data'!R429="Yes",0.91,1))</f>
        <v/>
      </c>
      <c r="R429" s="6" t="str">
        <f>IF('Used data'!I429="No","",IF('Used data'!R429="Yes",0.96,1))</f>
        <v/>
      </c>
      <c r="S429" s="6" t="str">
        <f>IF('Used data'!I429="No","",IF('Used data'!R429="Yes",0.82,1))</f>
        <v/>
      </c>
      <c r="T429" s="6" t="str">
        <f>IF('Used data'!I429="No","",IF('Used data'!R429="Yes",0.9,1))</f>
        <v/>
      </c>
      <c r="U429" s="6" t="str">
        <f>IF('Used data'!I429="No","",IF('Used data'!R429="Yes",0.93,1))</f>
        <v/>
      </c>
      <c r="V429" s="6" t="str">
        <f>IF('Used data'!I429="No","",IF('Used data'!S429="Yes",0.85,1))</f>
        <v/>
      </c>
      <c r="W429" s="6" t="str">
        <f>IF('Used data'!I429="No","",IF('Used data'!T429&gt;5,1.4,1+0.08*'Used data'!T429))</f>
        <v/>
      </c>
      <c r="X429" s="6" t="str">
        <f>IF('Used data'!I429="No","",IF('Used data'!U429=80,1,POWER((80-0.0058*('Used data'!U429-80)^2+0.2781*('Used data'!U429-80)-0.2343)/80,1.6)))</f>
        <v/>
      </c>
      <c r="Y429" s="6" t="str">
        <f>IF('Used data'!I429="No","",IF('Used data'!U429=80,1,POWER((80-0.0058*('Used data'!U429-80)^2+0.2781*('Used data'!U429-80)-0.2343)/80,1.5)))</f>
        <v/>
      </c>
      <c r="Z429" s="6" t="str">
        <f>IF('Used data'!I429="No","",IF('Used data'!U429=80,1,POWER((80-0.0058*('Used data'!U429-80)^2+0.2781*('Used data'!U429-80)-0.2343)/80,4.6)))</f>
        <v/>
      </c>
      <c r="AA429" s="6" t="str">
        <f>IF('Used data'!I429="No","",IF('Used data'!U429=80,1,POWER((80-0.0058*('Used data'!U429-80)^2+0.2781*('Used data'!U429-80)-0.2343)/80,3.5)))</f>
        <v/>
      </c>
      <c r="AB429" s="6" t="str">
        <f>IF('Used data'!I429="No","",IF('Used data'!U429=80,1,POWER((80-0.0058*('Used data'!U429-80)^2+0.2781*('Used data'!U429-80)-0.2343)/80,1.4)))</f>
        <v/>
      </c>
      <c r="AC429" s="6"/>
      <c r="AD429" s="7" t="str">
        <f>IF('Used data'!I429="No","",EXP(-10.0958)*POWER(H429,0.8138))</f>
        <v/>
      </c>
      <c r="AE429" s="7" t="str">
        <f>IF('Used data'!I429="No","",EXP(-9.9896)*POWER(H429,0.8381))</f>
        <v/>
      </c>
      <c r="AF429" s="7" t="str">
        <f>IF('Used data'!I429="No","",EXP(-12.5826)*POWER(H429,1.148))</f>
        <v/>
      </c>
      <c r="AG429" s="7" t="str">
        <f>IF('Used data'!I429="No","",EXP(-11.3408)*POWER(H429,0.7373))</f>
        <v/>
      </c>
      <c r="AH429" s="7" t="str">
        <f>IF('Used data'!I429="No","",EXP(-10.8985)*POWER(H429,0.841))</f>
        <v/>
      </c>
      <c r="AI429" s="7" t="str">
        <f>IF('Used data'!I429="No","",EXP(-12.4273)*POWER(H429,1.0197))</f>
        <v/>
      </c>
      <c r="AJ429" s="9" t="str">
        <f>IF('Used data'!I429="No","",SUM(AD429:AE429)*740934+AG429*29492829+AH429*4654307+AI429*608667)</f>
        <v/>
      </c>
    </row>
    <row r="430" spans="1:36" x14ac:dyDescent="0.3">
      <c r="A430" s="4" t="str">
        <f>IF('Input data'!A436="","",'Input data'!A436)</f>
        <v/>
      </c>
      <c r="B430" s="4" t="str">
        <f>IF('Input data'!B436="","",'Input data'!B436)</f>
        <v/>
      </c>
      <c r="C430" s="4" t="str">
        <f>IF('Input data'!C436="","",'Input data'!C436)</f>
        <v/>
      </c>
      <c r="D430" s="4" t="str">
        <f>IF('Input data'!D436="","",'Input data'!D436)</f>
        <v/>
      </c>
      <c r="E430" s="4" t="str">
        <f>IF('Input data'!E436="","",'Input data'!E436)</f>
        <v/>
      </c>
      <c r="F430" s="4" t="str">
        <f>IF('Input data'!F436="","",'Input data'!F436)</f>
        <v/>
      </c>
      <c r="G430" s="20" t="str">
        <f>IF('Input data'!G436=0,"",'Input data'!G436)</f>
        <v/>
      </c>
      <c r="H430" s="9" t="str">
        <f>IF('Input data'!H436="","",'Input data'!H436)</f>
        <v/>
      </c>
      <c r="I430" s="6" t="str">
        <f>IF('Used data'!I430="No","",IF('Used data'!L430&lt;10,1.1-'Used data'!L430*0.01,IF('Used data'!L430&lt;120,POWER(1.003,'Used data'!L430)/POWER(1.003,10),1.4)))</f>
        <v/>
      </c>
      <c r="J430" s="6" t="str">
        <f>IF('Used data'!I430="No","",IF('Used data'!M430&gt;9,1.41,IF('Used data'!M430&lt;2,0.96+'Used data'!M430*0.02,POWER(1.05,'Used data'!M430)/POWER(1.05,2))))</f>
        <v/>
      </c>
      <c r="K430" s="6" t="str">
        <f>IF('Used data'!I430="No","",IF('Used data'!M430&gt;9,1.15,IF('Used data'!M430&lt;2,0.98+'Used data'!M430*0.01,POWER(1.02,'Used data'!M430)/POWER(1.02,2))))</f>
        <v/>
      </c>
      <c r="L430" s="6" t="str">
        <f>IF('Used data'!I430="No","",IF('Used data'!N430="Partly",0.9,IF('Used data'!N430="Yes",0.75,1)))</f>
        <v/>
      </c>
      <c r="M430" s="6" t="str">
        <f>IF('Used data'!I430="No","",IF('Used data'!N430="Partly",0.97,IF('Used data'!N430="Yes",0.95,1)))</f>
        <v/>
      </c>
      <c r="N430" s="6" t="str">
        <f>IF('Used data'!I430="No","",IF('Used data'!O430&gt;4.25,1.06,IF('Used data'!O430&lt;3.75,1.84-'Used data'!O430*0.24,0.04+'Used data'!O430*0.24)))</f>
        <v/>
      </c>
      <c r="O430" s="6" t="str">
        <f>IF('Used data'!I430="No","",IF('Used data'!P430&gt;1.99,0.81,IF('Used data'!P430&lt;0.2,1.12,1.05-'Used data'!P430*0.1)))</f>
        <v/>
      </c>
      <c r="P430" s="6" t="str">
        <f>IF('Used data'!I430="No","",IF('Used data'!Q430&gt;3,0.96,IF('Used data'!Q430&lt;2,1.12-0.06*'Used data'!Q430,1.08-0.04*'Used data'!Q430)))</f>
        <v/>
      </c>
      <c r="Q430" s="6" t="str">
        <f>IF('Used data'!I430="No","",IF('Used data'!R430="Yes",0.91,1))</f>
        <v/>
      </c>
      <c r="R430" s="6" t="str">
        <f>IF('Used data'!I430="No","",IF('Used data'!R430="Yes",0.96,1))</f>
        <v/>
      </c>
      <c r="S430" s="6" t="str">
        <f>IF('Used data'!I430="No","",IF('Used data'!R430="Yes",0.82,1))</f>
        <v/>
      </c>
      <c r="T430" s="6" t="str">
        <f>IF('Used data'!I430="No","",IF('Used data'!R430="Yes",0.9,1))</f>
        <v/>
      </c>
      <c r="U430" s="6" t="str">
        <f>IF('Used data'!I430="No","",IF('Used data'!R430="Yes",0.93,1))</f>
        <v/>
      </c>
      <c r="V430" s="6" t="str">
        <f>IF('Used data'!I430="No","",IF('Used data'!S430="Yes",0.85,1))</f>
        <v/>
      </c>
      <c r="W430" s="6" t="str">
        <f>IF('Used data'!I430="No","",IF('Used data'!T430&gt;5,1.4,1+0.08*'Used data'!T430))</f>
        <v/>
      </c>
      <c r="X430" s="6" t="str">
        <f>IF('Used data'!I430="No","",IF('Used data'!U430=80,1,POWER((80-0.0058*('Used data'!U430-80)^2+0.2781*('Used data'!U430-80)-0.2343)/80,1.6)))</f>
        <v/>
      </c>
      <c r="Y430" s="6" t="str">
        <f>IF('Used data'!I430="No","",IF('Used data'!U430=80,1,POWER((80-0.0058*('Used data'!U430-80)^2+0.2781*('Used data'!U430-80)-0.2343)/80,1.5)))</f>
        <v/>
      </c>
      <c r="Z430" s="6" t="str">
        <f>IF('Used data'!I430="No","",IF('Used data'!U430=80,1,POWER((80-0.0058*('Used data'!U430-80)^2+0.2781*('Used data'!U430-80)-0.2343)/80,4.6)))</f>
        <v/>
      </c>
      <c r="AA430" s="6" t="str">
        <f>IF('Used data'!I430="No","",IF('Used data'!U430=80,1,POWER((80-0.0058*('Used data'!U430-80)^2+0.2781*('Used data'!U430-80)-0.2343)/80,3.5)))</f>
        <v/>
      </c>
      <c r="AB430" s="6" t="str">
        <f>IF('Used data'!I430="No","",IF('Used data'!U430=80,1,POWER((80-0.0058*('Used data'!U430-80)^2+0.2781*('Used data'!U430-80)-0.2343)/80,1.4)))</f>
        <v/>
      </c>
      <c r="AC430" s="6"/>
      <c r="AD430" s="7" t="str">
        <f>IF('Used data'!I430="No","",EXP(-10.0958)*POWER(H430,0.8138))</f>
        <v/>
      </c>
      <c r="AE430" s="7" t="str">
        <f>IF('Used data'!I430="No","",EXP(-9.9896)*POWER(H430,0.8381))</f>
        <v/>
      </c>
      <c r="AF430" s="7" t="str">
        <f>IF('Used data'!I430="No","",EXP(-12.5826)*POWER(H430,1.148))</f>
        <v/>
      </c>
      <c r="AG430" s="7" t="str">
        <f>IF('Used data'!I430="No","",EXP(-11.3408)*POWER(H430,0.7373))</f>
        <v/>
      </c>
      <c r="AH430" s="7" t="str">
        <f>IF('Used data'!I430="No","",EXP(-10.8985)*POWER(H430,0.841))</f>
        <v/>
      </c>
      <c r="AI430" s="7" t="str">
        <f>IF('Used data'!I430="No","",EXP(-12.4273)*POWER(H430,1.0197))</f>
        <v/>
      </c>
      <c r="AJ430" s="9" t="str">
        <f>IF('Used data'!I430="No","",SUM(AD430:AE430)*740934+AG430*29492829+AH430*4654307+AI430*608667)</f>
        <v/>
      </c>
    </row>
    <row r="431" spans="1:36" x14ac:dyDescent="0.3">
      <c r="A431" s="4" t="str">
        <f>IF('Input data'!A437="","",'Input data'!A437)</f>
        <v/>
      </c>
      <c r="B431" s="4" t="str">
        <f>IF('Input data'!B437="","",'Input data'!B437)</f>
        <v/>
      </c>
      <c r="C431" s="4" t="str">
        <f>IF('Input data'!C437="","",'Input data'!C437)</f>
        <v/>
      </c>
      <c r="D431" s="4" t="str">
        <f>IF('Input data'!D437="","",'Input data'!D437)</f>
        <v/>
      </c>
      <c r="E431" s="4" t="str">
        <f>IF('Input data'!E437="","",'Input data'!E437)</f>
        <v/>
      </c>
      <c r="F431" s="4" t="str">
        <f>IF('Input data'!F437="","",'Input data'!F437)</f>
        <v/>
      </c>
      <c r="G431" s="20" t="str">
        <f>IF('Input data'!G437=0,"",'Input data'!G437)</f>
        <v/>
      </c>
      <c r="H431" s="9" t="str">
        <f>IF('Input data'!H437="","",'Input data'!H437)</f>
        <v/>
      </c>
      <c r="I431" s="6" t="str">
        <f>IF('Used data'!I431="No","",IF('Used data'!L431&lt;10,1.1-'Used data'!L431*0.01,IF('Used data'!L431&lt;120,POWER(1.003,'Used data'!L431)/POWER(1.003,10),1.4)))</f>
        <v/>
      </c>
      <c r="J431" s="6" t="str">
        <f>IF('Used data'!I431="No","",IF('Used data'!M431&gt;9,1.41,IF('Used data'!M431&lt;2,0.96+'Used data'!M431*0.02,POWER(1.05,'Used data'!M431)/POWER(1.05,2))))</f>
        <v/>
      </c>
      <c r="K431" s="6" t="str">
        <f>IF('Used data'!I431="No","",IF('Used data'!M431&gt;9,1.15,IF('Used data'!M431&lt;2,0.98+'Used data'!M431*0.01,POWER(1.02,'Used data'!M431)/POWER(1.02,2))))</f>
        <v/>
      </c>
      <c r="L431" s="6" t="str">
        <f>IF('Used data'!I431="No","",IF('Used data'!N431="Partly",0.9,IF('Used data'!N431="Yes",0.75,1)))</f>
        <v/>
      </c>
      <c r="M431" s="6" t="str">
        <f>IF('Used data'!I431="No","",IF('Used data'!N431="Partly",0.97,IF('Used data'!N431="Yes",0.95,1)))</f>
        <v/>
      </c>
      <c r="N431" s="6" t="str">
        <f>IF('Used data'!I431="No","",IF('Used data'!O431&gt;4.25,1.06,IF('Used data'!O431&lt;3.75,1.84-'Used data'!O431*0.24,0.04+'Used data'!O431*0.24)))</f>
        <v/>
      </c>
      <c r="O431" s="6" t="str">
        <f>IF('Used data'!I431="No","",IF('Used data'!P431&gt;1.99,0.81,IF('Used data'!P431&lt;0.2,1.12,1.05-'Used data'!P431*0.1)))</f>
        <v/>
      </c>
      <c r="P431" s="6" t="str">
        <f>IF('Used data'!I431="No","",IF('Used data'!Q431&gt;3,0.96,IF('Used data'!Q431&lt;2,1.12-0.06*'Used data'!Q431,1.08-0.04*'Used data'!Q431)))</f>
        <v/>
      </c>
      <c r="Q431" s="6" t="str">
        <f>IF('Used data'!I431="No","",IF('Used data'!R431="Yes",0.91,1))</f>
        <v/>
      </c>
      <c r="R431" s="6" t="str">
        <f>IF('Used data'!I431="No","",IF('Used data'!R431="Yes",0.96,1))</f>
        <v/>
      </c>
      <c r="S431" s="6" t="str">
        <f>IF('Used data'!I431="No","",IF('Used data'!R431="Yes",0.82,1))</f>
        <v/>
      </c>
      <c r="T431" s="6" t="str">
        <f>IF('Used data'!I431="No","",IF('Used data'!R431="Yes",0.9,1))</f>
        <v/>
      </c>
      <c r="U431" s="6" t="str">
        <f>IF('Used data'!I431="No","",IF('Used data'!R431="Yes",0.93,1))</f>
        <v/>
      </c>
      <c r="V431" s="6" t="str">
        <f>IF('Used data'!I431="No","",IF('Used data'!S431="Yes",0.85,1))</f>
        <v/>
      </c>
      <c r="W431" s="6" t="str">
        <f>IF('Used data'!I431="No","",IF('Used data'!T431&gt;5,1.4,1+0.08*'Used data'!T431))</f>
        <v/>
      </c>
      <c r="X431" s="6" t="str">
        <f>IF('Used data'!I431="No","",IF('Used data'!U431=80,1,POWER((80-0.0058*('Used data'!U431-80)^2+0.2781*('Used data'!U431-80)-0.2343)/80,1.6)))</f>
        <v/>
      </c>
      <c r="Y431" s="6" t="str">
        <f>IF('Used data'!I431="No","",IF('Used data'!U431=80,1,POWER((80-0.0058*('Used data'!U431-80)^2+0.2781*('Used data'!U431-80)-0.2343)/80,1.5)))</f>
        <v/>
      </c>
      <c r="Z431" s="6" t="str">
        <f>IF('Used data'!I431="No","",IF('Used data'!U431=80,1,POWER((80-0.0058*('Used data'!U431-80)^2+0.2781*('Used data'!U431-80)-0.2343)/80,4.6)))</f>
        <v/>
      </c>
      <c r="AA431" s="6" t="str">
        <f>IF('Used data'!I431="No","",IF('Used data'!U431=80,1,POWER((80-0.0058*('Used data'!U431-80)^2+0.2781*('Used data'!U431-80)-0.2343)/80,3.5)))</f>
        <v/>
      </c>
      <c r="AB431" s="6" t="str">
        <f>IF('Used data'!I431="No","",IF('Used data'!U431=80,1,POWER((80-0.0058*('Used data'!U431-80)^2+0.2781*('Used data'!U431-80)-0.2343)/80,1.4)))</f>
        <v/>
      </c>
      <c r="AC431" s="6"/>
      <c r="AD431" s="7" t="str">
        <f>IF('Used data'!I431="No","",EXP(-10.0958)*POWER(H431,0.8138))</f>
        <v/>
      </c>
      <c r="AE431" s="7" t="str">
        <f>IF('Used data'!I431="No","",EXP(-9.9896)*POWER(H431,0.8381))</f>
        <v/>
      </c>
      <c r="AF431" s="7" t="str">
        <f>IF('Used data'!I431="No","",EXP(-12.5826)*POWER(H431,1.148))</f>
        <v/>
      </c>
      <c r="AG431" s="7" t="str">
        <f>IF('Used data'!I431="No","",EXP(-11.3408)*POWER(H431,0.7373))</f>
        <v/>
      </c>
      <c r="AH431" s="7" t="str">
        <f>IF('Used data'!I431="No","",EXP(-10.8985)*POWER(H431,0.841))</f>
        <v/>
      </c>
      <c r="AI431" s="7" t="str">
        <f>IF('Used data'!I431="No","",EXP(-12.4273)*POWER(H431,1.0197))</f>
        <v/>
      </c>
      <c r="AJ431" s="9" t="str">
        <f>IF('Used data'!I431="No","",SUM(AD431:AE431)*740934+AG431*29492829+AH431*4654307+AI431*608667)</f>
        <v/>
      </c>
    </row>
    <row r="432" spans="1:36" x14ac:dyDescent="0.3">
      <c r="A432" s="4" t="str">
        <f>IF('Input data'!A438="","",'Input data'!A438)</f>
        <v/>
      </c>
      <c r="B432" s="4" t="str">
        <f>IF('Input data'!B438="","",'Input data'!B438)</f>
        <v/>
      </c>
      <c r="C432" s="4" t="str">
        <f>IF('Input data'!C438="","",'Input data'!C438)</f>
        <v/>
      </c>
      <c r="D432" s="4" t="str">
        <f>IF('Input data'!D438="","",'Input data'!D438)</f>
        <v/>
      </c>
      <c r="E432" s="4" t="str">
        <f>IF('Input data'!E438="","",'Input data'!E438)</f>
        <v/>
      </c>
      <c r="F432" s="4" t="str">
        <f>IF('Input data'!F438="","",'Input data'!F438)</f>
        <v/>
      </c>
      <c r="G432" s="20" t="str">
        <f>IF('Input data'!G438=0,"",'Input data'!G438)</f>
        <v/>
      </c>
      <c r="H432" s="9" t="str">
        <f>IF('Input data'!H438="","",'Input data'!H438)</f>
        <v/>
      </c>
      <c r="I432" s="6" t="str">
        <f>IF('Used data'!I432="No","",IF('Used data'!L432&lt;10,1.1-'Used data'!L432*0.01,IF('Used data'!L432&lt;120,POWER(1.003,'Used data'!L432)/POWER(1.003,10),1.4)))</f>
        <v/>
      </c>
      <c r="J432" s="6" t="str">
        <f>IF('Used data'!I432="No","",IF('Used data'!M432&gt;9,1.41,IF('Used data'!M432&lt;2,0.96+'Used data'!M432*0.02,POWER(1.05,'Used data'!M432)/POWER(1.05,2))))</f>
        <v/>
      </c>
      <c r="K432" s="6" t="str">
        <f>IF('Used data'!I432="No","",IF('Used data'!M432&gt;9,1.15,IF('Used data'!M432&lt;2,0.98+'Used data'!M432*0.01,POWER(1.02,'Used data'!M432)/POWER(1.02,2))))</f>
        <v/>
      </c>
      <c r="L432" s="6" t="str">
        <f>IF('Used data'!I432="No","",IF('Used data'!N432="Partly",0.9,IF('Used data'!N432="Yes",0.75,1)))</f>
        <v/>
      </c>
      <c r="M432" s="6" t="str">
        <f>IF('Used data'!I432="No","",IF('Used data'!N432="Partly",0.97,IF('Used data'!N432="Yes",0.95,1)))</f>
        <v/>
      </c>
      <c r="N432" s="6" t="str">
        <f>IF('Used data'!I432="No","",IF('Used data'!O432&gt;4.25,1.06,IF('Used data'!O432&lt;3.75,1.84-'Used data'!O432*0.24,0.04+'Used data'!O432*0.24)))</f>
        <v/>
      </c>
      <c r="O432" s="6" t="str">
        <f>IF('Used data'!I432="No","",IF('Used data'!P432&gt;1.99,0.81,IF('Used data'!P432&lt;0.2,1.12,1.05-'Used data'!P432*0.1)))</f>
        <v/>
      </c>
      <c r="P432" s="6" t="str">
        <f>IF('Used data'!I432="No","",IF('Used data'!Q432&gt;3,0.96,IF('Used data'!Q432&lt;2,1.12-0.06*'Used data'!Q432,1.08-0.04*'Used data'!Q432)))</f>
        <v/>
      </c>
      <c r="Q432" s="6" t="str">
        <f>IF('Used data'!I432="No","",IF('Used data'!R432="Yes",0.91,1))</f>
        <v/>
      </c>
      <c r="R432" s="6" t="str">
        <f>IF('Used data'!I432="No","",IF('Used data'!R432="Yes",0.96,1))</f>
        <v/>
      </c>
      <c r="S432" s="6" t="str">
        <f>IF('Used data'!I432="No","",IF('Used data'!R432="Yes",0.82,1))</f>
        <v/>
      </c>
      <c r="T432" s="6" t="str">
        <f>IF('Used data'!I432="No","",IF('Used data'!R432="Yes",0.9,1))</f>
        <v/>
      </c>
      <c r="U432" s="6" t="str">
        <f>IF('Used data'!I432="No","",IF('Used data'!R432="Yes",0.93,1))</f>
        <v/>
      </c>
      <c r="V432" s="6" t="str">
        <f>IF('Used data'!I432="No","",IF('Used data'!S432="Yes",0.85,1))</f>
        <v/>
      </c>
      <c r="W432" s="6" t="str">
        <f>IF('Used data'!I432="No","",IF('Used data'!T432&gt;5,1.4,1+0.08*'Used data'!T432))</f>
        <v/>
      </c>
      <c r="X432" s="6" t="str">
        <f>IF('Used data'!I432="No","",IF('Used data'!U432=80,1,POWER((80-0.0058*('Used data'!U432-80)^2+0.2781*('Used data'!U432-80)-0.2343)/80,1.6)))</f>
        <v/>
      </c>
      <c r="Y432" s="6" t="str">
        <f>IF('Used data'!I432="No","",IF('Used data'!U432=80,1,POWER((80-0.0058*('Used data'!U432-80)^2+0.2781*('Used data'!U432-80)-0.2343)/80,1.5)))</f>
        <v/>
      </c>
      <c r="Z432" s="6" t="str">
        <f>IF('Used data'!I432="No","",IF('Used data'!U432=80,1,POWER((80-0.0058*('Used data'!U432-80)^2+0.2781*('Used data'!U432-80)-0.2343)/80,4.6)))</f>
        <v/>
      </c>
      <c r="AA432" s="6" t="str">
        <f>IF('Used data'!I432="No","",IF('Used data'!U432=80,1,POWER((80-0.0058*('Used data'!U432-80)^2+0.2781*('Used data'!U432-80)-0.2343)/80,3.5)))</f>
        <v/>
      </c>
      <c r="AB432" s="6" t="str">
        <f>IF('Used data'!I432="No","",IF('Used data'!U432=80,1,POWER((80-0.0058*('Used data'!U432-80)^2+0.2781*('Used data'!U432-80)-0.2343)/80,1.4)))</f>
        <v/>
      </c>
      <c r="AC432" s="6"/>
      <c r="AD432" s="7" t="str">
        <f>IF('Used data'!I432="No","",EXP(-10.0958)*POWER(H432,0.8138))</f>
        <v/>
      </c>
      <c r="AE432" s="7" t="str">
        <f>IF('Used data'!I432="No","",EXP(-9.9896)*POWER(H432,0.8381))</f>
        <v/>
      </c>
      <c r="AF432" s="7" t="str">
        <f>IF('Used data'!I432="No","",EXP(-12.5826)*POWER(H432,1.148))</f>
        <v/>
      </c>
      <c r="AG432" s="7" t="str">
        <f>IF('Used data'!I432="No","",EXP(-11.3408)*POWER(H432,0.7373))</f>
        <v/>
      </c>
      <c r="AH432" s="7" t="str">
        <f>IF('Used data'!I432="No","",EXP(-10.8985)*POWER(H432,0.841))</f>
        <v/>
      </c>
      <c r="AI432" s="7" t="str">
        <f>IF('Used data'!I432="No","",EXP(-12.4273)*POWER(H432,1.0197))</f>
        <v/>
      </c>
      <c r="AJ432" s="9" t="str">
        <f>IF('Used data'!I432="No","",SUM(AD432:AE432)*740934+AG432*29492829+AH432*4654307+AI432*608667)</f>
        <v/>
      </c>
    </row>
    <row r="433" spans="1:36" x14ac:dyDescent="0.3">
      <c r="A433" s="4" t="str">
        <f>IF('Input data'!A439="","",'Input data'!A439)</f>
        <v/>
      </c>
      <c r="B433" s="4" t="str">
        <f>IF('Input data'!B439="","",'Input data'!B439)</f>
        <v/>
      </c>
      <c r="C433" s="4" t="str">
        <f>IF('Input data'!C439="","",'Input data'!C439)</f>
        <v/>
      </c>
      <c r="D433" s="4" t="str">
        <f>IF('Input data'!D439="","",'Input data'!D439)</f>
        <v/>
      </c>
      <c r="E433" s="4" t="str">
        <f>IF('Input data'!E439="","",'Input data'!E439)</f>
        <v/>
      </c>
      <c r="F433" s="4" t="str">
        <f>IF('Input data'!F439="","",'Input data'!F439)</f>
        <v/>
      </c>
      <c r="G433" s="20" t="str">
        <f>IF('Input data'!G439=0,"",'Input data'!G439)</f>
        <v/>
      </c>
      <c r="H433" s="9" t="str">
        <f>IF('Input data'!H439="","",'Input data'!H439)</f>
        <v/>
      </c>
      <c r="I433" s="6" t="str">
        <f>IF('Used data'!I433="No","",IF('Used data'!L433&lt;10,1.1-'Used data'!L433*0.01,IF('Used data'!L433&lt;120,POWER(1.003,'Used data'!L433)/POWER(1.003,10),1.4)))</f>
        <v/>
      </c>
      <c r="J433" s="6" t="str">
        <f>IF('Used data'!I433="No","",IF('Used data'!M433&gt;9,1.41,IF('Used data'!M433&lt;2,0.96+'Used data'!M433*0.02,POWER(1.05,'Used data'!M433)/POWER(1.05,2))))</f>
        <v/>
      </c>
      <c r="K433" s="6" t="str">
        <f>IF('Used data'!I433="No","",IF('Used data'!M433&gt;9,1.15,IF('Used data'!M433&lt;2,0.98+'Used data'!M433*0.01,POWER(1.02,'Used data'!M433)/POWER(1.02,2))))</f>
        <v/>
      </c>
      <c r="L433" s="6" t="str">
        <f>IF('Used data'!I433="No","",IF('Used data'!N433="Partly",0.9,IF('Used data'!N433="Yes",0.75,1)))</f>
        <v/>
      </c>
      <c r="M433" s="6" t="str">
        <f>IF('Used data'!I433="No","",IF('Used data'!N433="Partly",0.97,IF('Used data'!N433="Yes",0.95,1)))</f>
        <v/>
      </c>
      <c r="N433" s="6" t="str">
        <f>IF('Used data'!I433="No","",IF('Used data'!O433&gt;4.25,1.06,IF('Used data'!O433&lt;3.75,1.84-'Used data'!O433*0.24,0.04+'Used data'!O433*0.24)))</f>
        <v/>
      </c>
      <c r="O433" s="6" t="str">
        <f>IF('Used data'!I433="No","",IF('Used data'!P433&gt;1.99,0.81,IF('Used data'!P433&lt;0.2,1.12,1.05-'Used data'!P433*0.1)))</f>
        <v/>
      </c>
      <c r="P433" s="6" t="str">
        <f>IF('Used data'!I433="No","",IF('Used data'!Q433&gt;3,0.96,IF('Used data'!Q433&lt;2,1.12-0.06*'Used data'!Q433,1.08-0.04*'Used data'!Q433)))</f>
        <v/>
      </c>
      <c r="Q433" s="6" t="str">
        <f>IF('Used data'!I433="No","",IF('Used data'!R433="Yes",0.91,1))</f>
        <v/>
      </c>
      <c r="R433" s="6" t="str">
        <f>IF('Used data'!I433="No","",IF('Used data'!R433="Yes",0.96,1))</f>
        <v/>
      </c>
      <c r="S433" s="6" t="str">
        <f>IF('Used data'!I433="No","",IF('Used data'!R433="Yes",0.82,1))</f>
        <v/>
      </c>
      <c r="T433" s="6" t="str">
        <f>IF('Used data'!I433="No","",IF('Used data'!R433="Yes",0.9,1))</f>
        <v/>
      </c>
      <c r="U433" s="6" t="str">
        <f>IF('Used data'!I433="No","",IF('Used data'!R433="Yes",0.93,1))</f>
        <v/>
      </c>
      <c r="V433" s="6" t="str">
        <f>IF('Used data'!I433="No","",IF('Used data'!S433="Yes",0.85,1))</f>
        <v/>
      </c>
      <c r="W433" s="6" t="str">
        <f>IF('Used data'!I433="No","",IF('Used data'!T433&gt;5,1.4,1+0.08*'Used data'!T433))</f>
        <v/>
      </c>
      <c r="X433" s="6" t="str">
        <f>IF('Used data'!I433="No","",IF('Used data'!U433=80,1,POWER((80-0.0058*('Used data'!U433-80)^2+0.2781*('Used data'!U433-80)-0.2343)/80,1.6)))</f>
        <v/>
      </c>
      <c r="Y433" s="6" t="str">
        <f>IF('Used data'!I433="No","",IF('Used data'!U433=80,1,POWER((80-0.0058*('Used data'!U433-80)^2+0.2781*('Used data'!U433-80)-0.2343)/80,1.5)))</f>
        <v/>
      </c>
      <c r="Z433" s="6" t="str">
        <f>IF('Used data'!I433="No","",IF('Used data'!U433=80,1,POWER((80-0.0058*('Used data'!U433-80)^2+0.2781*('Used data'!U433-80)-0.2343)/80,4.6)))</f>
        <v/>
      </c>
      <c r="AA433" s="6" t="str">
        <f>IF('Used data'!I433="No","",IF('Used data'!U433=80,1,POWER((80-0.0058*('Used data'!U433-80)^2+0.2781*('Used data'!U433-80)-0.2343)/80,3.5)))</f>
        <v/>
      </c>
      <c r="AB433" s="6" t="str">
        <f>IF('Used data'!I433="No","",IF('Used data'!U433=80,1,POWER((80-0.0058*('Used data'!U433-80)^2+0.2781*('Used data'!U433-80)-0.2343)/80,1.4)))</f>
        <v/>
      </c>
      <c r="AC433" s="6"/>
      <c r="AD433" s="7" t="str">
        <f>IF('Used data'!I433="No","",EXP(-10.0958)*POWER(H433,0.8138))</f>
        <v/>
      </c>
      <c r="AE433" s="7" t="str">
        <f>IF('Used data'!I433="No","",EXP(-9.9896)*POWER(H433,0.8381))</f>
        <v/>
      </c>
      <c r="AF433" s="7" t="str">
        <f>IF('Used data'!I433="No","",EXP(-12.5826)*POWER(H433,1.148))</f>
        <v/>
      </c>
      <c r="AG433" s="7" t="str">
        <f>IF('Used data'!I433="No","",EXP(-11.3408)*POWER(H433,0.7373))</f>
        <v/>
      </c>
      <c r="AH433" s="7" t="str">
        <f>IF('Used data'!I433="No","",EXP(-10.8985)*POWER(H433,0.841))</f>
        <v/>
      </c>
      <c r="AI433" s="7" t="str">
        <f>IF('Used data'!I433="No","",EXP(-12.4273)*POWER(H433,1.0197))</f>
        <v/>
      </c>
      <c r="AJ433" s="9" t="str">
        <f>IF('Used data'!I433="No","",SUM(AD433:AE433)*740934+AG433*29492829+AH433*4654307+AI433*608667)</f>
        <v/>
      </c>
    </row>
    <row r="434" spans="1:36" x14ac:dyDescent="0.3">
      <c r="A434" s="4" t="str">
        <f>IF('Input data'!A440="","",'Input data'!A440)</f>
        <v/>
      </c>
      <c r="B434" s="4" t="str">
        <f>IF('Input data'!B440="","",'Input data'!B440)</f>
        <v/>
      </c>
      <c r="C434" s="4" t="str">
        <f>IF('Input data'!C440="","",'Input data'!C440)</f>
        <v/>
      </c>
      <c r="D434" s="4" t="str">
        <f>IF('Input data'!D440="","",'Input data'!D440)</f>
        <v/>
      </c>
      <c r="E434" s="4" t="str">
        <f>IF('Input data'!E440="","",'Input data'!E440)</f>
        <v/>
      </c>
      <c r="F434" s="4" t="str">
        <f>IF('Input data'!F440="","",'Input data'!F440)</f>
        <v/>
      </c>
      <c r="G434" s="20" t="str">
        <f>IF('Input data'!G440=0,"",'Input data'!G440)</f>
        <v/>
      </c>
      <c r="H434" s="9" t="str">
        <f>IF('Input data'!H440="","",'Input data'!H440)</f>
        <v/>
      </c>
      <c r="I434" s="6" t="str">
        <f>IF('Used data'!I434="No","",IF('Used data'!L434&lt;10,1.1-'Used data'!L434*0.01,IF('Used data'!L434&lt;120,POWER(1.003,'Used data'!L434)/POWER(1.003,10),1.4)))</f>
        <v/>
      </c>
      <c r="J434" s="6" t="str">
        <f>IF('Used data'!I434="No","",IF('Used data'!M434&gt;9,1.41,IF('Used data'!M434&lt;2,0.96+'Used data'!M434*0.02,POWER(1.05,'Used data'!M434)/POWER(1.05,2))))</f>
        <v/>
      </c>
      <c r="K434" s="6" t="str">
        <f>IF('Used data'!I434="No","",IF('Used data'!M434&gt;9,1.15,IF('Used data'!M434&lt;2,0.98+'Used data'!M434*0.01,POWER(1.02,'Used data'!M434)/POWER(1.02,2))))</f>
        <v/>
      </c>
      <c r="L434" s="6" t="str">
        <f>IF('Used data'!I434="No","",IF('Used data'!N434="Partly",0.9,IF('Used data'!N434="Yes",0.75,1)))</f>
        <v/>
      </c>
      <c r="M434" s="6" t="str">
        <f>IF('Used data'!I434="No","",IF('Used data'!N434="Partly",0.97,IF('Used data'!N434="Yes",0.95,1)))</f>
        <v/>
      </c>
      <c r="N434" s="6" t="str">
        <f>IF('Used data'!I434="No","",IF('Used data'!O434&gt;4.25,1.06,IF('Used data'!O434&lt;3.75,1.84-'Used data'!O434*0.24,0.04+'Used data'!O434*0.24)))</f>
        <v/>
      </c>
      <c r="O434" s="6" t="str">
        <f>IF('Used data'!I434="No","",IF('Used data'!P434&gt;1.99,0.81,IF('Used data'!P434&lt;0.2,1.12,1.05-'Used data'!P434*0.1)))</f>
        <v/>
      </c>
      <c r="P434" s="6" t="str">
        <f>IF('Used data'!I434="No","",IF('Used data'!Q434&gt;3,0.96,IF('Used data'!Q434&lt;2,1.12-0.06*'Used data'!Q434,1.08-0.04*'Used data'!Q434)))</f>
        <v/>
      </c>
      <c r="Q434" s="6" t="str">
        <f>IF('Used data'!I434="No","",IF('Used data'!R434="Yes",0.91,1))</f>
        <v/>
      </c>
      <c r="R434" s="6" t="str">
        <f>IF('Used data'!I434="No","",IF('Used data'!R434="Yes",0.96,1))</f>
        <v/>
      </c>
      <c r="S434" s="6" t="str">
        <f>IF('Used data'!I434="No","",IF('Used data'!R434="Yes",0.82,1))</f>
        <v/>
      </c>
      <c r="T434" s="6" t="str">
        <f>IF('Used data'!I434="No","",IF('Used data'!R434="Yes",0.9,1))</f>
        <v/>
      </c>
      <c r="U434" s="6" t="str">
        <f>IF('Used data'!I434="No","",IF('Used data'!R434="Yes",0.93,1))</f>
        <v/>
      </c>
      <c r="V434" s="6" t="str">
        <f>IF('Used data'!I434="No","",IF('Used data'!S434="Yes",0.85,1))</f>
        <v/>
      </c>
      <c r="W434" s="6" t="str">
        <f>IF('Used data'!I434="No","",IF('Used data'!T434&gt;5,1.4,1+0.08*'Used data'!T434))</f>
        <v/>
      </c>
      <c r="X434" s="6" t="str">
        <f>IF('Used data'!I434="No","",IF('Used data'!U434=80,1,POWER((80-0.0058*('Used data'!U434-80)^2+0.2781*('Used data'!U434-80)-0.2343)/80,1.6)))</f>
        <v/>
      </c>
      <c r="Y434" s="6" t="str">
        <f>IF('Used data'!I434="No","",IF('Used data'!U434=80,1,POWER((80-0.0058*('Used data'!U434-80)^2+0.2781*('Used data'!U434-80)-0.2343)/80,1.5)))</f>
        <v/>
      </c>
      <c r="Z434" s="6" t="str">
        <f>IF('Used data'!I434="No","",IF('Used data'!U434=80,1,POWER((80-0.0058*('Used data'!U434-80)^2+0.2781*('Used data'!U434-80)-0.2343)/80,4.6)))</f>
        <v/>
      </c>
      <c r="AA434" s="6" t="str">
        <f>IF('Used data'!I434="No","",IF('Used data'!U434=80,1,POWER((80-0.0058*('Used data'!U434-80)^2+0.2781*('Used data'!U434-80)-0.2343)/80,3.5)))</f>
        <v/>
      </c>
      <c r="AB434" s="6" t="str">
        <f>IF('Used data'!I434="No","",IF('Used data'!U434=80,1,POWER((80-0.0058*('Used data'!U434-80)^2+0.2781*('Used data'!U434-80)-0.2343)/80,1.4)))</f>
        <v/>
      </c>
      <c r="AC434" s="6"/>
      <c r="AD434" s="7" t="str">
        <f>IF('Used data'!I434="No","",EXP(-10.0958)*POWER(H434,0.8138))</f>
        <v/>
      </c>
      <c r="AE434" s="7" t="str">
        <f>IF('Used data'!I434="No","",EXP(-9.9896)*POWER(H434,0.8381))</f>
        <v/>
      </c>
      <c r="AF434" s="7" t="str">
        <f>IF('Used data'!I434="No","",EXP(-12.5826)*POWER(H434,1.148))</f>
        <v/>
      </c>
      <c r="AG434" s="7" t="str">
        <f>IF('Used data'!I434="No","",EXP(-11.3408)*POWER(H434,0.7373))</f>
        <v/>
      </c>
      <c r="AH434" s="7" t="str">
        <f>IF('Used data'!I434="No","",EXP(-10.8985)*POWER(H434,0.841))</f>
        <v/>
      </c>
      <c r="AI434" s="7" t="str">
        <f>IF('Used data'!I434="No","",EXP(-12.4273)*POWER(H434,1.0197))</f>
        <v/>
      </c>
      <c r="AJ434" s="9" t="str">
        <f>IF('Used data'!I434="No","",SUM(AD434:AE434)*740934+AG434*29492829+AH434*4654307+AI434*608667)</f>
        <v/>
      </c>
    </row>
    <row r="435" spans="1:36" x14ac:dyDescent="0.3">
      <c r="A435" s="4" t="str">
        <f>IF('Input data'!A441="","",'Input data'!A441)</f>
        <v/>
      </c>
      <c r="B435" s="4" t="str">
        <f>IF('Input data'!B441="","",'Input data'!B441)</f>
        <v/>
      </c>
      <c r="C435" s="4" t="str">
        <f>IF('Input data'!C441="","",'Input data'!C441)</f>
        <v/>
      </c>
      <c r="D435" s="4" t="str">
        <f>IF('Input data'!D441="","",'Input data'!D441)</f>
        <v/>
      </c>
      <c r="E435" s="4" t="str">
        <f>IF('Input data'!E441="","",'Input data'!E441)</f>
        <v/>
      </c>
      <c r="F435" s="4" t="str">
        <f>IF('Input data'!F441="","",'Input data'!F441)</f>
        <v/>
      </c>
      <c r="G435" s="20" t="str">
        <f>IF('Input data'!G441=0,"",'Input data'!G441)</f>
        <v/>
      </c>
      <c r="H435" s="9" t="str">
        <f>IF('Input data'!H441="","",'Input data'!H441)</f>
        <v/>
      </c>
      <c r="I435" s="6" t="str">
        <f>IF('Used data'!I435="No","",IF('Used data'!L435&lt;10,1.1-'Used data'!L435*0.01,IF('Used data'!L435&lt;120,POWER(1.003,'Used data'!L435)/POWER(1.003,10),1.4)))</f>
        <v/>
      </c>
      <c r="J435" s="6" t="str">
        <f>IF('Used data'!I435="No","",IF('Used data'!M435&gt;9,1.41,IF('Used data'!M435&lt;2,0.96+'Used data'!M435*0.02,POWER(1.05,'Used data'!M435)/POWER(1.05,2))))</f>
        <v/>
      </c>
      <c r="K435" s="6" t="str">
        <f>IF('Used data'!I435="No","",IF('Used data'!M435&gt;9,1.15,IF('Used data'!M435&lt;2,0.98+'Used data'!M435*0.01,POWER(1.02,'Used data'!M435)/POWER(1.02,2))))</f>
        <v/>
      </c>
      <c r="L435" s="6" t="str">
        <f>IF('Used data'!I435="No","",IF('Used data'!N435="Partly",0.9,IF('Used data'!N435="Yes",0.75,1)))</f>
        <v/>
      </c>
      <c r="M435" s="6" t="str">
        <f>IF('Used data'!I435="No","",IF('Used data'!N435="Partly",0.97,IF('Used data'!N435="Yes",0.95,1)))</f>
        <v/>
      </c>
      <c r="N435" s="6" t="str">
        <f>IF('Used data'!I435="No","",IF('Used data'!O435&gt;4.25,1.06,IF('Used data'!O435&lt;3.75,1.84-'Used data'!O435*0.24,0.04+'Used data'!O435*0.24)))</f>
        <v/>
      </c>
      <c r="O435" s="6" t="str">
        <f>IF('Used data'!I435="No","",IF('Used data'!P435&gt;1.99,0.81,IF('Used data'!P435&lt;0.2,1.12,1.05-'Used data'!P435*0.1)))</f>
        <v/>
      </c>
      <c r="P435" s="6" t="str">
        <f>IF('Used data'!I435="No","",IF('Used data'!Q435&gt;3,0.96,IF('Used data'!Q435&lt;2,1.12-0.06*'Used data'!Q435,1.08-0.04*'Used data'!Q435)))</f>
        <v/>
      </c>
      <c r="Q435" s="6" t="str">
        <f>IF('Used data'!I435="No","",IF('Used data'!R435="Yes",0.91,1))</f>
        <v/>
      </c>
      <c r="R435" s="6" t="str">
        <f>IF('Used data'!I435="No","",IF('Used data'!R435="Yes",0.96,1))</f>
        <v/>
      </c>
      <c r="S435" s="6" t="str">
        <f>IF('Used data'!I435="No","",IF('Used data'!R435="Yes",0.82,1))</f>
        <v/>
      </c>
      <c r="T435" s="6" t="str">
        <f>IF('Used data'!I435="No","",IF('Used data'!R435="Yes",0.9,1))</f>
        <v/>
      </c>
      <c r="U435" s="6" t="str">
        <f>IF('Used data'!I435="No","",IF('Used data'!R435="Yes",0.93,1))</f>
        <v/>
      </c>
      <c r="V435" s="6" t="str">
        <f>IF('Used data'!I435="No","",IF('Used data'!S435="Yes",0.85,1))</f>
        <v/>
      </c>
      <c r="W435" s="6" t="str">
        <f>IF('Used data'!I435="No","",IF('Used data'!T435&gt;5,1.4,1+0.08*'Used data'!T435))</f>
        <v/>
      </c>
      <c r="X435" s="6" t="str">
        <f>IF('Used data'!I435="No","",IF('Used data'!U435=80,1,POWER((80-0.0058*('Used data'!U435-80)^2+0.2781*('Used data'!U435-80)-0.2343)/80,1.6)))</f>
        <v/>
      </c>
      <c r="Y435" s="6" t="str">
        <f>IF('Used data'!I435="No","",IF('Used data'!U435=80,1,POWER((80-0.0058*('Used data'!U435-80)^2+0.2781*('Used data'!U435-80)-0.2343)/80,1.5)))</f>
        <v/>
      </c>
      <c r="Z435" s="6" t="str">
        <f>IF('Used data'!I435="No","",IF('Used data'!U435=80,1,POWER((80-0.0058*('Used data'!U435-80)^2+0.2781*('Used data'!U435-80)-0.2343)/80,4.6)))</f>
        <v/>
      </c>
      <c r="AA435" s="6" t="str">
        <f>IF('Used data'!I435="No","",IF('Used data'!U435=80,1,POWER((80-0.0058*('Used data'!U435-80)^2+0.2781*('Used data'!U435-80)-0.2343)/80,3.5)))</f>
        <v/>
      </c>
      <c r="AB435" s="6" t="str">
        <f>IF('Used data'!I435="No","",IF('Used data'!U435=80,1,POWER((80-0.0058*('Used data'!U435-80)^2+0.2781*('Used data'!U435-80)-0.2343)/80,1.4)))</f>
        <v/>
      </c>
      <c r="AC435" s="6"/>
      <c r="AD435" s="7" t="str">
        <f>IF('Used data'!I435="No","",EXP(-10.0958)*POWER(H435,0.8138))</f>
        <v/>
      </c>
      <c r="AE435" s="7" t="str">
        <f>IF('Used data'!I435="No","",EXP(-9.9896)*POWER(H435,0.8381))</f>
        <v/>
      </c>
      <c r="AF435" s="7" t="str">
        <f>IF('Used data'!I435="No","",EXP(-12.5826)*POWER(H435,1.148))</f>
        <v/>
      </c>
      <c r="AG435" s="7" t="str">
        <f>IF('Used data'!I435="No","",EXP(-11.3408)*POWER(H435,0.7373))</f>
        <v/>
      </c>
      <c r="AH435" s="7" t="str">
        <f>IF('Used data'!I435="No","",EXP(-10.8985)*POWER(H435,0.841))</f>
        <v/>
      </c>
      <c r="AI435" s="7" t="str">
        <f>IF('Used data'!I435="No","",EXP(-12.4273)*POWER(H435,1.0197))</f>
        <v/>
      </c>
      <c r="AJ435" s="9" t="str">
        <f>IF('Used data'!I435="No","",SUM(AD435:AE435)*740934+AG435*29492829+AH435*4654307+AI435*608667)</f>
        <v/>
      </c>
    </row>
    <row r="436" spans="1:36" x14ac:dyDescent="0.3">
      <c r="A436" s="4" t="str">
        <f>IF('Input data'!A442="","",'Input data'!A442)</f>
        <v/>
      </c>
      <c r="B436" s="4" t="str">
        <f>IF('Input data'!B442="","",'Input data'!B442)</f>
        <v/>
      </c>
      <c r="C436" s="4" t="str">
        <f>IF('Input data'!C442="","",'Input data'!C442)</f>
        <v/>
      </c>
      <c r="D436" s="4" t="str">
        <f>IF('Input data'!D442="","",'Input data'!D442)</f>
        <v/>
      </c>
      <c r="E436" s="4" t="str">
        <f>IF('Input data'!E442="","",'Input data'!E442)</f>
        <v/>
      </c>
      <c r="F436" s="4" t="str">
        <f>IF('Input data'!F442="","",'Input data'!F442)</f>
        <v/>
      </c>
      <c r="G436" s="20" t="str">
        <f>IF('Input data'!G442=0,"",'Input data'!G442)</f>
        <v/>
      </c>
      <c r="H436" s="9" t="str">
        <f>IF('Input data'!H442="","",'Input data'!H442)</f>
        <v/>
      </c>
      <c r="I436" s="6" t="str">
        <f>IF('Used data'!I436="No","",IF('Used data'!L436&lt;10,1.1-'Used data'!L436*0.01,IF('Used data'!L436&lt;120,POWER(1.003,'Used data'!L436)/POWER(1.003,10),1.4)))</f>
        <v/>
      </c>
      <c r="J436" s="6" t="str">
        <f>IF('Used data'!I436="No","",IF('Used data'!M436&gt;9,1.41,IF('Used data'!M436&lt;2,0.96+'Used data'!M436*0.02,POWER(1.05,'Used data'!M436)/POWER(1.05,2))))</f>
        <v/>
      </c>
      <c r="K436" s="6" t="str">
        <f>IF('Used data'!I436="No","",IF('Used data'!M436&gt;9,1.15,IF('Used data'!M436&lt;2,0.98+'Used data'!M436*0.01,POWER(1.02,'Used data'!M436)/POWER(1.02,2))))</f>
        <v/>
      </c>
      <c r="L436" s="6" t="str">
        <f>IF('Used data'!I436="No","",IF('Used data'!N436="Partly",0.9,IF('Used data'!N436="Yes",0.75,1)))</f>
        <v/>
      </c>
      <c r="M436" s="6" t="str">
        <f>IF('Used data'!I436="No","",IF('Used data'!N436="Partly",0.97,IF('Used data'!N436="Yes",0.95,1)))</f>
        <v/>
      </c>
      <c r="N436" s="6" t="str">
        <f>IF('Used data'!I436="No","",IF('Used data'!O436&gt;4.25,1.06,IF('Used data'!O436&lt;3.75,1.84-'Used data'!O436*0.24,0.04+'Used data'!O436*0.24)))</f>
        <v/>
      </c>
      <c r="O436" s="6" t="str">
        <f>IF('Used data'!I436="No","",IF('Used data'!P436&gt;1.99,0.81,IF('Used data'!P436&lt;0.2,1.12,1.05-'Used data'!P436*0.1)))</f>
        <v/>
      </c>
      <c r="P436" s="6" t="str">
        <f>IF('Used data'!I436="No","",IF('Used data'!Q436&gt;3,0.96,IF('Used data'!Q436&lt;2,1.12-0.06*'Used data'!Q436,1.08-0.04*'Used data'!Q436)))</f>
        <v/>
      </c>
      <c r="Q436" s="6" t="str">
        <f>IF('Used data'!I436="No","",IF('Used data'!R436="Yes",0.91,1))</f>
        <v/>
      </c>
      <c r="R436" s="6" t="str">
        <f>IF('Used data'!I436="No","",IF('Used data'!R436="Yes",0.96,1))</f>
        <v/>
      </c>
      <c r="S436" s="6" t="str">
        <f>IF('Used data'!I436="No","",IF('Used data'!R436="Yes",0.82,1))</f>
        <v/>
      </c>
      <c r="T436" s="6" t="str">
        <f>IF('Used data'!I436="No","",IF('Used data'!R436="Yes",0.9,1))</f>
        <v/>
      </c>
      <c r="U436" s="6" t="str">
        <f>IF('Used data'!I436="No","",IF('Used data'!R436="Yes",0.93,1))</f>
        <v/>
      </c>
      <c r="V436" s="6" t="str">
        <f>IF('Used data'!I436="No","",IF('Used data'!S436="Yes",0.85,1))</f>
        <v/>
      </c>
      <c r="W436" s="6" t="str">
        <f>IF('Used data'!I436="No","",IF('Used data'!T436&gt;5,1.4,1+0.08*'Used data'!T436))</f>
        <v/>
      </c>
      <c r="X436" s="6" t="str">
        <f>IF('Used data'!I436="No","",IF('Used data'!U436=80,1,POWER((80-0.0058*('Used data'!U436-80)^2+0.2781*('Used data'!U436-80)-0.2343)/80,1.6)))</f>
        <v/>
      </c>
      <c r="Y436" s="6" t="str">
        <f>IF('Used data'!I436="No","",IF('Used data'!U436=80,1,POWER((80-0.0058*('Used data'!U436-80)^2+0.2781*('Used data'!U436-80)-0.2343)/80,1.5)))</f>
        <v/>
      </c>
      <c r="Z436" s="6" t="str">
        <f>IF('Used data'!I436="No","",IF('Used data'!U436=80,1,POWER((80-0.0058*('Used data'!U436-80)^2+0.2781*('Used data'!U436-80)-0.2343)/80,4.6)))</f>
        <v/>
      </c>
      <c r="AA436" s="6" t="str">
        <f>IF('Used data'!I436="No","",IF('Used data'!U436=80,1,POWER((80-0.0058*('Used data'!U436-80)^2+0.2781*('Used data'!U436-80)-0.2343)/80,3.5)))</f>
        <v/>
      </c>
      <c r="AB436" s="6" t="str">
        <f>IF('Used data'!I436="No","",IF('Used data'!U436=80,1,POWER((80-0.0058*('Used data'!U436-80)^2+0.2781*('Used data'!U436-80)-0.2343)/80,1.4)))</f>
        <v/>
      </c>
      <c r="AC436" s="6"/>
      <c r="AD436" s="7" t="str">
        <f>IF('Used data'!I436="No","",EXP(-10.0958)*POWER(H436,0.8138))</f>
        <v/>
      </c>
      <c r="AE436" s="7" t="str">
        <f>IF('Used data'!I436="No","",EXP(-9.9896)*POWER(H436,0.8381))</f>
        <v/>
      </c>
      <c r="AF436" s="7" t="str">
        <f>IF('Used data'!I436="No","",EXP(-12.5826)*POWER(H436,1.148))</f>
        <v/>
      </c>
      <c r="AG436" s="7" t="str">
        <f>IF('Used data'!I436="No","",EXP(-11.3408)*POWER(H436,0.7373))</f>
        <v/>
      </c>
      <c r="AH436" s="7" t="str">
        <f>IF('Used data'!I436="No","",EXP(-10.8985)*POWER(H436,0.841))</f>
        <v/>
      </c>
      <c r="AI436" s="7" t="str">
        <f>IF('Used data'!I436="No","",EXP(-12.4273)*POWER(H436,1.0197))</f>
        <v/>
      </c>
      <c r="AJ436" s="9" t="str">
        <f>IF('Used data'!I436="No","",SUM(AD436:AE436)*740934+AG436*29492829+AH436*4654307+AI436*608667)</f>
        <v/>
      </c>
    </row>
    <row r="437" spans="1:36" x14ac:dyDescent="0.3">
      <c r="A437" s="4" t="str">
        <f>IF('Input data'!A443="","",'Input data'!A443)</f>
        <v/>
      </c>
      <c r="B437" s="4" t="str">
        <f>IF('Input data'!B443="","",'Input data'!B443)</f>
        <v/>
      </c>
      <c r="C437" s="4" t="str">
        <f>IF('Input data'!C443="","",'Input data'!C443)</f>
        <v/>
      </c>
      <c r="D437" s="4" t="str">
        <f>IF('Input data'!D443="","",'Input data'!D443)</f>
        <v/>
      </c>
      <c r="E437" s="4" t="str">
        <f>IF('Input data'!E443="","",'Input data'!E443)</f>
        <v/>
      </c>
      <c r="F437" s="4" t="str">
        <f>IF('Input data'!F443="","",'Input data'!F443)</f>
        <v/>
      </c>
      <c r="G437" s="20" t="str">
        <f>IF('Input data'!G443=0,"",'Input data'!G443)</f>
        <v/>
      </c>
      <c r="H437" s="9" t="str">
        <f>IF('Input data'!H443="","",'Input data'!H443)</f>
        <v/>
      </c>
      <c r="I437" s="6" t="str">
        <f>IF('Used data'!I437="No","",IF('Used data'!L437&lt;10,1.1-'Used data'!L437*0.01,IF('Used data'!L437&lt;120,POWER(1.003,'Used data'!L437)/POWER(1.003,10),1.4)))</f>
        <v/>
      </c>
      <c r="J437" s="6" t="str">
        <f>IF('Used data'!I437="No","",IF('Used data'!M437&gt;9,1.41,IF('Used data'!M437&lt;2,0.96+'Used data'!M437*0.02,POWER(1.05,'Used data'!M437)/POWER(1.05,2))))</f>
        <v/>
      </c>
      <c r="K437" s="6" t="str">
        <f>IF('Used data'!I437="No","",IF('Used data'!M437&gt;9,1.15,IF('Used data'!M437&lt;2,0.98+'Used data'!M437*0.01,POWER(1.02,'Used data'!M437)/POWER(1.02,2))))</f>
        <v/>
      </c>
      <c r="L437" s="6" t="str">
        <f>IF('Used data'!I437="No","",IF('Used data'!N437="Partly",0.9,IF('Used data'!N437="Yes",0.75,1)))</f>
        <v/>
      </c>
      <c r="M437" s="6" t="str">
        <f>IF('Used data'!I437="No","",IF('Used data'!N437="Partly",0.97,IF('Used data'!N437="Yes",0.95,1)))</f>
        <v/>
      </c>
      <c r="N437" s="6" t="str">
        <f>IF('Used data'!I437="No","",IF('Used data'!O437&gt;4.25,1.06,IF('Used data'!O437&lt;3.75,1.84-'Used data'!O437*0.24,0.04+'Used data'!O437*0.24)))</f>
        <v/>
      </c>
      <c r="O437" s="6" t="str">
        <f>IF('Used data'!I437="No","",IF('Used data'!P437&gt;1.99,0.81,IF('Used data'!P437&lt;0.2,1.12,1.05-'Used data'!P437*0.1)))</f>
        <v/>
      </c>
      <c r="P437" s="6" t="str">
        <f>IF('Used data'!I437="No","",IF('Used data'!Q437&gt;3,0.96,IF('Used data'!Q437&lt;2,1.12-0.06*'Used data'!Q437,1.08-0.04*'Used data'!Q437)))</f>
        <v/>
      </c>
      <c r="Q437" s="6" t="str">
        <f>IF('Used data'!I437="No","",IF('Used data'!R437="Yes",0.91,1))</f>
        <v/>
      </c>
      <c r="R437" s="6" t="str">
        <f>IF('Used data'!I437="No","",IF('Used data'!R437="Yes",0.96,1))</f>
        <v/>
      </c>
      <c r="S437" s="6" t="str">
        <f>IF('Used data'!I437="No","",IF('Used data'!R437="Yes",0.82,1))</f>
        <v/>
      </c>
      <c r="T437" s="6" t="str">
        <f>IF('Used data'!I437="No","",IF('Used data'!R437="Yes",0.9,1))</f>
        <v/>
      </c>
      <c r="U437" s="6" t="str">
        <f>IF('Used data'!I437="No","",IF('Used data'!R437="Yes",0.93,1))</f>
        <v/>
      </c>
      <c r="V437" s="6" t="str">
        <f>IF('Used data'!I437="No","",IF('Used data'!S437="Yes",0.85,1))</f>
        <v/>
      </c>
      <c r="W437" s="6" t="str">
        <f>IF('Used data'!I437="No","",IF('Used data'!T437&gt;5,1.4,1+0.08*'Used data'!T437))</f>
        <v/>
      </c>
      <c r="X437" s="6" t="str">
        <f>IF('Used data'!I437="No","",IF('Used data'!U437=80,1,POWER((80-0.0058*('Used data'!U437-80)^2+0.2781*('Used data'!U437-80)-0.2343)/80,1.6)))</f>
        <v/>
      </c>
      <c r="Y437" s="6" t="str">
        <f>IF('Used data'!I437="No","",IF('Used data'!U437=80,1,POWER((80-0.0058*('Used data'!U437-80)^2+0.2781*('Used data'!U437-80)-0.2343)/80,1.5)))</f>
        <v/>
      </c>
      <c r="Z437" s="6" t="str">
        <f>IF('Used data'!I437="No","",IF('Used data'!U437=80,1,POWER((80-0.0058*('Used data'!U437-80)^2+0.2781*('Used data'!U437-80)-0.2343)/80,4.6)))</f>
        <v/>
      </c>
      <c r="AA437" s="6" t="str">
        <f>IF('Used data'!I437="No","",IF('Used data'!U437=80,1,POWER((80-0.0058*('Used data'!U437-80)^2+0.2781*('Used data'!U437-80)-0.2343)/80,3.5)))</f>
        <v/>
      </c>
      <c r="AB437" s="6" t="str">
        <f>IF('Used data'!I437="No","",IF('Used data'!U437=80,1,POWER((80-0.0058*('Used data'!U437-80)^2+0.2781*('Used data'!U437-80)-0.2343)/80,1.4)))</f>
        <v/>
      </c>
      <c r="AC437" s="6"/>
      <c r="AD437" s="7" t="str">
        <f>IF('Used data'!I437="No","",EXP(-10.0958)*POWER(H437,0.8138))</f>
        <v/>
      </c>
      <c r="AE437" s="7" t="str">
        <f>IF('Used data'!I437="No","",EXP(-9.9896)*POWER(H437,0.8381))</f>
        <v/>
      </c>
      <c r="AF437" s="7" t="str">
        <f>IF('Used data'!I437="No","",EXP(-12.5826)*POWER(H437,1.148))</f>
        <v/>
      </c>
      <c r="AG437" s="7" t="str">
        <f>IF('Used data'!I437="No","",EXP(-11.3408)*POWER(H437,0.7373))</f>
        <v/>
      </c>
      <c r="AH437" s="7" t="str">
        <f>IF('Used data'!I437="No","",EXP(-10.8985)*POWER(H437,0.841))</f>
        <v/>
      </c>
      <c r="AI437" s="7" t="str">
        <f>IF('Used data'!I437="No","",EXP(-12.4273)*POWER(H437,1.0197))</f>
        <v/>
      </c>
      <c r="AJ437" s="9" t="str">
        <f>IF('Used data'!I437="No","",SUM(AD437:AE437)*740934+AG437*29492829+AH437*4654307+AI437*608667)</f>
        <v/>
      </c>
    </row>
    <row r="438" spans="1:36" x14ac:dyDescent="0.3">
      <c r="A438" s="4" t="str">
        <f>IF('Input data'!A444="","",'Input data'!A444)</f>
        <v/>
      </c>
      <c r="B438" s="4" t="str">
        <f>IF('Input data'!B444="","",'Input data'!B444)</f>
        <v/>
      </c>
      <c r="C438" s="4" t="str">
        <f>IF('Input data'!C444="","",'Input data'!C444)</f>
        <v/>
      </c>
      <c r="D438" s="4" t="str">
        <f>IF('Input data'!D444="","",'Input data'!D444)</f>
        <v/>
      </c>
      <c r="E438" s="4" t="str">
        <f>IF('Input data'!E444="","",'Input data'!E444)</f>
        <v/>
      </c>
      <c r="F438" s="4" t="str">
        <f>IF('Input data'!F444="","",'Input data'!F444)</f>
        <v/>
      </c>
      <c r="G438" s="20" t="str">
        <f>IF('Input data'!G444=0,"",'Input data'!G444)</f>
        <v/>
      </c>
      <c r="H438" s="9" t="str">
        <f>IF('Input data'!H444="","",'Input data'!H444)</f>
        <v/>
      </c>
      <c r="I438" s="6" t="str">
        <f>IF('Used data'!I438="No","",IF('Used data'!L438&lt;10,1.1-'Used data'!L438*0.01,IF('Used data'!L438&lt;120,POWER(1.003,'Used data'!L438)/POWER(1.003,10),1.4)))</f>
        <v/>
      </c>
      <c r="J438" s="6" t="str">
        <f>IF('Used data'!I438="No","",IF('Used data'!M438&gt;9,1.41,IF('Used data'!M438&lt;2,0.96+'Used data'!M438*0.02,POWER(1.05,'Used data'!M438)/POWER(1.05,2))))</f>
        <v/>
      </c>
      <c r="K438" s="6" t="str">
        <f>IF('Used data'!I438="No","",IF('Used data'!M438&gt;9,1.15,IF('Used data'!M438&lt;2,0.98+'Used data'!M438*0.01,POWER(1.02,'Used data'!M438)/POWER(1.02,2))))</f>
        <v/>
      </c>
      <c r="L438" s="6" t="str">
        <f>IF('Used data'!I438="No","",IF('Used data'!N438="Partly",0.9,IF('Used data'!N438="Yes",0.75,1)))</f>
        <v/>
      </c>
      <c r="M438" s="6" t="str">
        <f>IF('Used data'!I438="No","",IF('Used data'!N438="Partly",0.97,IF('Used data'!N438="Yes",0.95,1)))</f>
        <v/>
      </c>
      <c r="N438" s="6" t="str">
        <f>IF('Used data'!I438="No","",IF('Used data'!O438&gt;4.25,1.06,IF('Used data'!O438&lt;3.75,1.84-'Used data'!O438*0.24,0.04+'Used data'!O438*0.24)))</f>
        <v/>
      </c>
      <c r="O438" s="6" t="str">
        <f>IF('Used data'!I438="No","",IF('Used data'!P438&gt;1.99,0.81,IF('Used data'!P438&lt;0.2,1.12,1.05-'Used data'!P438*0.1)))</f>
        <v/>
      </c>
      <c r="P438" s="6" t="str">
        <f>IF('Used data'!I438="No","",IF('Used data'!Q438&gt;3,0.96,IF('Used data'!Q438&lt;2,1.12-0.06*'Used data'!Q438,1.08-0.04*'Used data'!Q438)))</f>
        <v/>
      </c>
      <c r="Q438" s="6" t="str">
        <f>IF('Used data'!I438="No","",IF('Used data'!R438="Yes",0.91,1))</f>
        <v/>
      </c>
      <c r="R438" s="6" t="str">
        <f>IF('Used data'!I438="No","",IF('Used data'!R438="Yes",0.96,1))</f>
        <v/>
      </c>
      <c r="S438" s="6" t="str">
        <f>IF('Used data'!I438="No","",IF('Used data'!R438="Yes",0.82,1))</f>
        <v/>
      </c>
      <c r="T438" s="6" t="str">
        <f>IF('Used data'!I438="No","",IF('Used data'!R438="Yes",0.9,1))</f>
        <v/>
      </c>
      <c r="U438" s="6" t="str">
        <f>IF('Used data'!I438="No","",IF('Used data'!R438="Yes",0.93,1))</f>
        <v/>
      </c>
      <c r="V438" s="6" t="str">
        <f>IF('Used data'!I438="No","",IF('Used data'!S438="Yes",0.85,1))</f>
        <v/>
      </c>
      <c r="W438" s="6" t="str">
        <f>IF('Used data'!I438="No","",IF('Used data'!T438&gt;5,1.4,1+0.08*'Used data'!T438))</f>
        <v/>
      </c>
      <c r="X438" s="6" t="str">
        <f>IF('Used data'!I438="No","",IF('Used data'!U438=80,1,POWER((80-0.0058*('Used data'!U438-80)^2+0.2781*('Used data'!U438-80)-0.2343)/80,1.6)))</f>
        <v/>
      </c>
      <c r="Y438" s="6" t="str">
        <f>IF('Used data'!I438="No","",IF('Used data'!U438=80,1,POWER((80-0.0058*('Used data'!U438-80)^2+0.2781*('Used data'!U438-80)-0.2343)/80,1.5)))</f>
        <v/>
      </c>
      <c r="Z438" s="6" t="str">
        <f>IF('Used data'!I438="No","",IF('Used data'!U438=80,1,POWER((80-0.0058*('Used data'!U438-80)^2+0.2781*('Used data'!U438-80)-0.2343)/80,4.6)))</f>
        <v/>
      </c>
      <c r="AA438" s="6" t="str">
        <f>IF('Used data'!I438="No","",IF('Used data'!U438=80,1,POWER((80-0.0058*('Used data'!U438-80)^2+0.2781*('Used data'!U438-80)-0.2343)/80,3.5)))</f>
        <v/>
      </c>
      <c r="AB438" s="6" t="str">
        <f>IF('Used data'!I438="No","",IF('Used data'!U438=80,1,POWER((80-0.0058*('Used data'!U438-80)^2+0.2781*('Used data'!U438-80)-0.2343)/80,1.4)))</f>
        <v/>
      </c>
      <c r="AC438" s="6"/>
      <c r="AD438" s="7" t="str">
        <f>IF('Used data'!I438="No","",EXP(-10.0958)*POWER(H438,0.8138))</f>
        <v/>
      </c>
      <c r="AE438" s="7" t="str">
        <f>IF('Used data'!I438="No","",EXP(-9.9896)*POWER(H438,0.8381))</f>
        <v/>
      </c>
      <c r="AF438" s="7" t="str">
        <f>IF('Used data'!I438="No","",EXP(-12.5826)*POWER(H438,1.148))</f>
        <v/>
      </c>
      <c r="AG438" s="7" t="str">
        <f>IF('Used data'!I438="No","",EXP(-11.3408)*POWER(H438,0.7373))</f>
        <v/>
      </c>
      <c r="AH438" s="7" t="str">
        <f>IF('Used data'!I438="No","",EXP(-10.8985)*POWER(H438,0.841))</f>
        <v/>
      </c>
      <c r="AI438" s="7" t="str">
        <f>IF('Used data'!I438="No","",EXP(-12.4273)*POWER(H438,1.0197))</f>
        <v/>
      </c>
      <c r="AJ438" s="9" t="str">
        <f>IF('Used data'!I438="No","",SUM(AD438:AE438)*740934+AG438*29492829+AH438*4654307+AI438*608667)</f>
        <v/>
      </c>
    </row>
    <row r="439" spans="1:36" x14ac:dyDescent="0.3">
      <c r="A439" s="4" t="str">
        <f>IF('Input data'!A445="","",'Input data'!A445)</f>
        <v/>
      </c>
      <c r="B439" s="4" t="str">
        <f>IF('Input data'!B445="","",'Input data'!B445)</f>
        <v/>
      </c>
      <c r="C439" s="4" t="str">
        <f>IF('Input data'!C445="","",'Input data'!C445)</f>
        <v/>
      </c>
      <c r="D439" s="4" t="str">
        <f>IF('Input data'!D445="","",'Input data'!D445)</f>
        <v/>
      </c>
      <c r="E439" s="4" t="str">
        <f>IF('Input data'!E445="","",'Input data'!E445)</f>
        <v/>
      </c>
      <c r="F439" s="4" t="str">
        <f>IF('Input data'!F445="","",'Input data'!F445)</f>
        <v/>
      </c>
      <c r="G439" s="20" t="str">
        <f>IF('Input data'!G445=0,"",'Input data'!G445)</f>
        <v/>
      </c>
      <c r="H439" s="9" t="str">
        <f>IF('Input data'!H445="","",'Input data'!H445)</f>
        <v/>
      </c>
      <c r="I439" s="6" t="str">
        <f>IF('Used data'!I439="No","",IF('Used data'!L439&lt;10,1.1-'Used data'!L439*0.01,IF('Used data'!L439&lt;120,POWER(1.003,'Used data'!L439)/POWER(1.003,10),1.4)))</f>
        <v/>
      </c>
      <c r="J439" s="6" t="str">
        <f>IF('Used data'!I439="No","",IF('Used data'!M439&gt;9,1.41,IF('Used data'!M439&lt;2,0.96+'Used data'!M439*0.02,POWER(1.05,'Used data'!M439)/POWER(1.05,2))))</f>
        <v/>
      </c>
      <c r="K439" s="6" t="str">
        <f>IF('Used data'!I439="No","",IF('Used data'!M439&gt;9,1.15,IF('Used data'!M439&lt;2,0.98+'Used data'!M439*0.01,POWER(1.02,'Used data'!M439)/POWER(1.02,2))))</f>
        <v/>
      </c>
      <c r="L439" s="6" t="str">
        <f>IF('Used data'!I439="No","",IF('Used data'!N439="Partly",0.9,IF('Used data'!N439="Yes",0.75,1)))</f>
        <v/>
      </c>
      <c r="M439" s="6" t="str">
        <f>IF('Used data'!I439="No","",IF('Used data'!N439="Partly",0.97,IF('Used data'!N439="Yes",0.95,1)))</f>
        <v/>
      </c>
      <c r="N439" s="6" t="str">
        <f>IF('Used data'!I439="No","",IF('Used data'!O439&gt;4.25,1.06,IF('Used data'!O439&lt;3.75,1.84-'Used data'!O439*0.24,0.04+'Used data'!O439*0.24)))</f>
        <v/>
      </c>
      <c r="O439" s="6" t="str">
        <f>IF('Used data'!I439="No","",IF('Used data'!P439&gt;1.99,0.81,IF('Used data'!P439&lt;0.2,1.12,1.05-'Used data'!P439*0.1)))</f>
        <v/>
      </c>
      <c r="P439" s="6" t="str">
        <f>IF('Used data'!I439="No","",IF('Used data'!Q439&gt;3,0.96,IF('Used data'!Q439&lt;2,1.12-0.06*'Used data'!Q439,1.08-0.04*'Used data'!Q439)))</f>
        <v/>
      </c>
      <c r="Q439" s="6" t="str">
        <f>IF('Used data'!I439="No","",IF('Used data'!R439="Yes",0.91,1))</f>
        <v/>
      </c>
      <c r="R439" s="6" t="str">
        <f>IF('Used data'!I439="No","",IF('Used data'!R439="Yes",0.96,1))</f>
        <v/>
      </c>
      <c r="S439" s="6" t="str">
        <f>IF('Used data'!I439="No","",IF('Used data'!R439="Yes",0.82,1))</f>
        <v/>
      </c>
      <c r="T439" s="6" t="str">
        <f>IF('Used data'!I439="No","",IF('Used data'!R439="Yes",0.9,1))</f>
        <v/>
      </c>
      <c r="U439" s="6" t="str">
        <f>IF('Used data'!I439="No","",IF('Used data'!R439="Yes",0.93,1))</f>
        <v/>
      </c>
      <c r="V439" s="6" t="str">
        <f>IF('Used data'!I439="No","",IF('Used data'!S439="Yes",0.85,1))</f>
        <v/>
      </c>
      <c r="W439" s="6" t="str">
        <f>IF('Used data'!I439="No","",IF('Used data'!T439&gt;5,1.4,1+0.08*'Used data'!T439))</f>
        <v/>
      </c>
      <c r="X439" s="6" t="str">
        <f>IF('Used data'!I439="No","",IF('Used data'!U439=80,1,POWER((80-0.0058*('Used data'!U439-80)^2+0.2781*('Used data'!U439-80)-0.2343)/80,1.6)))</f>
        <v/>
      </c>
      <c r="Y439" s="6" t="str">
        <f>IF('Used data'!I439="No","",IF('Used data'!U439=80,1,POWER((80-0.0058*('Used data'!U439-80)^2+0.2781*('Used data'!U439-80)-0.2343)/80,1.5)))</f>
        <v/>
      </c>
      <c r="Z439" s="6" t="str">
        <f>IF('Used data'!I439="No","",IF('Used data'!U439=80,1,POWER((80-0.0058*('Used data'!U439-80)^2+0.2781*('Used data'!U439-80)-0.2343)/80,4.6)))</f>
        <v/>
      </c>
      <c r="AA439" s="6" t="str">
        <f>IF('Used data'!I439="No","",IF('Used data'!U439=80,1,POWER((80-0.0058*('Used data'!U439-80)^2+0.2781*('Used data'!U439-80)-0.2343)/80,3.5)))</f>
        <v/>
      </c>
      <c r="AB439" s="6" t="str">
        <f>IF('Used data'!I439="No","",IF('Used data'!U439=80,1,POWER((80-0.0058*('Used data'!U439-80)^2+0.2781*('Used data'!U439-80)-0.2343)/80,1.4)))</f>
        <v/>
      </c>
      <c r="AC439" s="6"/>
      <c r="AD439" s="7" t="str">
        <f>IF('Used data'!I439="No","",EXP(-10.0958)*POWER(H439,0.8138))</f>
        <v/>
      </c>
      <c r="AE439" s="7" t="str">
        <f>IF('Used data'!I439="No","",EXP(-9.9896)*POWER(H439,0.8381))</f>
        <v/>
      </c>
      <c r="AF439" s="7" t="str">
        <f>IF('Used data'!I439="No","",EXP(-12.5826)*POWER(H439,1.148))</f>
        <v/>
      </c>
      <c r="AG439" s="7" t="str">
        <f>IF('Used data'!I439="No","",EXP(-11.3408)*POWER(H439,0.7373))</f>
        <v/>
      </c>
      <c r="AH439" s="7" t="str">
        <f>IF('Used data'!I439="No","",EXP(-10.8985)*POWER(H439,0.841))</f>
        <v/>
      </c>
      <c r="AI439" s="7" t="str">
        <f>IF('Used data'!I439="No","",EXP(-12.4273)*POWER(H439,1.0197))</f>
        <v/>
      </c>
      <c r="AJ439" s="9" t="str">
        <f>IF('Used data'!I439="No","",SUM(AD439:AE439)*740934+AG439*29492829+AH439*4654307+AI439*608667)</f>
        <v/>
      </c>
    </row>
    <row r="440" spans="1:36" x14ac:dyDescent="0.3">
      <c r="A440" s="4" t="str">
        <f>IF('Input data'!A446="","",'Input data'!A446)</f>
        <v/>
      </c>
      <c r="B440" s="4" t="str">
        <f>IF('Input data'!B446="","",'Input data'!B446)</f>
        <v/>
      </c>
      <c r="C440" s="4" t="str">
        <f>IF('Input data'!C446="","",'Input data'!C446)</f>
        <v/>
      </c>
      <c r="D440" s="4" t="str">
        <f>IF('Input data'!D446="","",'Input data'!D446)</f>
        <v/>
      </c>
      <c r="E440" s="4" t="str">
        <f>IF('Input data'!E446="","",'Input data'!E446)</f>
        <v/>
      </c>
      <c r="F440" s="4" t="str">
        <f>IF('Input data'!F446="","",'Input data'!F446)</f>
        <v/>
      </c>
      <c r="G440" s="20" t="str">
        <f>IF('Input data'!G446=0,"",'Input data'!G446)</f>
        <v/>
      </c>
      <c r="H440" s="9" t="str">
        <f>IF('Input data'!H446="","",'Input data'!H446)</f>
        <v/>
      </c>
      <c r="I440" s="6" t="str">
        <f>IF('Used data'!I440="No","",IF('Used data'!L440&lt;10,1.1-'Used data'!L440*0.01,IF('Used data'!L440&lt;120,POWER(1.003,'Used data'!L440)/POWER(1.003,10),1.4)))</f>
        <v/>
      </c>
      <c r="J440" s="6" t="str">
        <f>IF('Used data'!I440="No","",IF('Used data'!M440&gt;9,1.41,IF('Used data'!M440&lt;2,0.96+'Used data'!M440*0.02,POWER(1.05,'Used data'!M440)/POWER(1.05,2))))</f>
        <v/>
      </c>
      <c r="K440" s="6" t="str">
        <f>IF('Used data'!I440="No","",IF('Used data'!M440&gt;9,1.15,IF('Used data'!M440&lt;2,0.98+'Used data'!M440*0.01,POWER(1.02,'Used data'!M440)/POWER(1.02,2))))</f>
        <v/>
      </c>
      <c r="L440" s="6" t="str">
        <f>IF('Used data'!I440="No","",IF('Used data'!N440="Partly",0.9,IF('Used data'!N440="Yes",0.75,1)))</f>
        <v/>
      </c>
      <c r="M440" s="6" t="str">
        <f>IF('Used data'!I440="No","",IF('Used data'!N440="Partly",0.97,IF('Used data'!N440="Yes",0.95,1)))</f>
        <v/>
      </c>
      <c r="N440" s="6" t="str">
        <f>IF('Used data'!I440="No","",IF('Used data'!O440&gt;4.25,1.06,IF('Used data'!O440&lt;3.75,1.84-'Used data'!O440*0.24,0.04+'Used data'!O440*0.24)))</f>
        <v/>
      </c>
      <c r="O440" s="6" t="str">
        <f>IF('Used data'!I440="No","",IF('Used data'!P440&gt;1.99,0.81,IF('Used data'!P440&lt;0.2,1.12,1.05-'Used data'!P440*0.1)))</f>
        <v/>
      </c>
      <c r="P440" s="6" t="str">
        <f>IF('Used data'!I440="No","",IF('Used data'!Q440&gt;3,0.96,IF('Used data'!Q440&lt;2,1.12-0.06*'Used data'!Q440,1.08-0.04*'Used data'!Q440)))</f>
        <v/>
      </c>
      <c r="Q440" s="6" t="str">
        <f>IF('Used data'!I440="No","",IF('Used data'!R440="Yes",0.91,1))</f>
        <v/>
      </c>
      <c r="R440" s="6" t="str">
        <f>IF('Used data'!I440="No","",IF('Used data'!R440="Yes",0.96,1))</f>
        <v/>
      </c>
      <c r="S440" s="6" t="str">
        <f>IF('Used data'!I440="No","",IF('Used data'!R440="Yes",0.82,1))</f>
        <v/>
      </c>
      <c r="T440" s="6" t="str">
        <f>IF('Used data'!I440="No","",IF('Used data'!R440="Yes",0.9,1))</f>
        <v/>
      </c>
      <c r="U440" s="6" t="str">
        <f>IF('Used data'!I440="No","",IF('Used data'!R440="Yes",0.93,1))</f>
        <v/>
      </c>
      <c r="V440" s="6" t="str">
        <f>IF('Used data'!I440="No","",IF('Used data'!S440="Yes",0.85,1))</f>
        <v/>
      </c>
      <c r="W440" s="6" t="str">
        <f>IF('Used data'!I440="No","",IF('Used data'!T440&gt;5,1.4,1+0.08*'Used data'!T440))</f>
        <v/>
      </c>
      <c r="X440" s="6" t="str">
        <f>IF('Used data'!I440="No","",IF('Used data'!U440=80,1,POWER((80-0.0058*('Used data'!U440-80)^2+0.2781*('Used data'!U440-80)-0.2343)/80,1.6)))</f>
        <v/>
      </c>
      <c r="Y440" s="6" t="str">
        <f>IF('Used data'!I440="No","",IF('Used data'!U440=80,1,POWER((80-0.0058*('Used data'!U440-80)^2+0.2781*('Used data'!U440-80)-0.2343)/80,1.5)))</f>
        <v/>
      </c>
      <c r="Z440" s="6" t="str">
        <f>IF('Used data'!I440="No","",IF('Used data'!U440=80,1,POWER((80-0.0058*('Used data'!U440-80)^2+0.2781*('Used data'!U440-80)-0.2343)/80,4.6)))</f>
        <v/>
      </c>
      <c r="AA440" s="6" t="str">
        <f>IF('Used data'!I440="No","",IF('Used data'!U440=80,1,POWER((80-0.0058*('Used data'!U440-80)^2+0.2781*('Used data'!U440-80)-0.2343)/80,3.5)))</f>
        <v/>
      </c>
      <c r="AB440" s="6" t="str">
        <f>IF('Used data'!I440="No","",IF('Used data'!U440=80,1,POWER((80-0.0058*('Used data'!U440-80)^2+0.2781*('Used data'!U440-80)-0.2343)/80,1.4)))</f>
        <v/>
      </c>
      <c r="AC440" s="6"/>
      <c r="AD440" s="7" t="str">
        <f>IF('Used data'!I440="No","",EXP(-10.0958)*POWER(H440,0.8138))</f>
        <v/>
      </c>
      <c r="AE440" s="7" t="str">
        <f>IF('Used data'!I440="No","",EXP(-9.9896)*POWER(H440,0.8381))</f>
        <v/>
      </c>
      <c r="AF440" s="7" t="str">
        <f>IF('Used data'!I440="No","",EXP(-12.5826)*POWER(H440,1.148))</f>
        <v/>
      </c>
      <c r="AG440" s="7" t="str">
        <f>IF('Used data'!I440="No","",EXP(-11.3408)*POWER(H440,0.7373))</f>
        <v/>
      </c>
      <c r="AH440" s="7" t="str">
        <f>IF('Used data'!I440="No","",EXP(-10.8985)*POWER(H440,0.841))</f>
        <v/>
      </c>
      <c r="AI440" s="7" t="str">
        <f>IF('Used data'!I440="No","",EXP(-12.4273)*POWER(H440,1.0197))</f>
        <v/>
      </c>
      <c r="AJ440" s="9" t="str">
        <f>IF('Used data'!I440="No","",SUM(AD440:AE440)*740934+AG440*29492829+AH440*4654307+AI440*608667)</f>
        <v/>
      </c>
    </row>
    <row r="441" spans="1:36" x14ac:dyDescent="0.3">
      <c r="A441" s="4" t="str">
        <f>IF('Input data'!A447="","",'Input data'!A447)</f>
        <v/>
      </c>
      <c r="B441" s="4" t="str">
        <f>IF('Input data'!B447="","",'Input data'!B447)</f>
        <v/>
      </c>
      <c r="C441" s="4" t="str">
        <f>IF('Input data'!C447="","",'Input data'!C447)</f>
        <v/>
      </c>
      <c r="D441" s="4" t="str">
        <f>IF('Input data'!D447="","",'Input data'!D447)</f>
        <v/>
      </c>
      <c r="E441" s="4" t="str">
        <f>IF('Input data'!E447="","",'Input data'!E447)</f>
        <v/>
      </c>
      <c r="F441" s="4" t="str">
        <f>IF('Input data'!F447="","",'Input data'!F447)</f>
        <v/>
      </c>
      <c r="G441" s="20" t="str">
        <f>IF('Input data'!G447=0,"",'Input data'!G447)</f>
        <v/>
      </c>
      <c r="H441" s="9" t="str">
        <f>IF('Input data'!H447="","",'Input data'!H447)</f>
        <v/>
      </c>
      <c r="I441" s="6" t="str">
        <f>IF('Used data'!I441="No","",IF('Used data'!L441&lt;10,1.1-'Used data'!L441*0.01,IF('Used data'!L441&lt;120,POWER(1.003,'Used data'!L441)/POWER(1.003,10),1.4)))</f>
        <v/>
      </c>
      <c r="J441" s="6" t="str">
        <f>IF('Used data'!I441="No","",IF('Used data'!M441&gt;9,1.41,IF('Used data'!M441&lt;2,0.96+'Used data'!M441*0.02,POWER(1.05,'Used data'!M441)/POWER(1.05,2))))</f>
        <v/>
      </c>
      <c r="K441" s="6" t="str">
        <f>IF('Used data'!I441="No","",IF('Used data'!M441&gt;9,1.15,IF('Used data'!M441&lt;2,0.98+'Used data'!M441*0.01,POWER(1.02,'Used data'!M441)/POWER(1.02,2))))</f>
        <v/>
      </c>
      <c r="L441" s="6" t="str">
        <f>IF('Used data'!I441="No","",IF('Used data'!N441="Partly",0.9,IF('Used data'!N441="Yes",0.75,1)))</f>
        <v/>
      </c>
      <c r="M441" s="6" t="str">
        <f>IF('Used data'!I441="No","",IF('Used data'!N441="Partly",0.97,IF('Used data'!N441="Yes",0.95,1)))</f>
        <v/>
      </c>
      <c r="N441" s="6" t="str">
        <f>IF('Used data'!I441="No","",IF('Used data'!O441&gt;4.25,1.06,IF('Used data'!O441&lt;3.75,1.84-'Used data'!O441*0.24,0.04+'Used data'!O441*0.24)))</f>
        <v/>
      </c>
      <c r="O441" s="6" t="str">
        <f>IF('Used data'!I441="No","",IF('Used data'!P441&gt;1.99,0.81,IF('Used data'!P441&lt;0.2,1.12,1.05-'Used data'!P441*0.1)))</f>
        <v/>
      </c>
      <c r="P441" s="6" t="str">
        <f>IF('Used data'!I441="No","",IF('Used data'!Q441&gt;3,0.96,IF('Used data'!Q441&lt;2,1.12-0.06*'Used data'!Q441,1.08-0.04*'Used data'!Q441)))</f>
        <v/>
      </c>
      <c r="Q441" s="6" t="str">
        <f>IF('Used data'!I441="No","",IF('Used data'!R441="Yes",0.91,1))</f>
        <v/>
      </c>
      <c r="R441" s="6" t="str">
        <f>IF('Used data'!I441="No","",IF('Used data'!R441="Yes",0.96,1))</f>
        <v/>
      </c>
      <c r="S441" s="6" t="str">
        <f>IF('Used data'!I441="No","",IF('Used data'!R441="Yes",0.82,1))</f>
        <v/>
      </c>
      <c r="T441" s="6" t="str">
        <f>IF('Used data'!I441="No","",IF('Used data'!R441="Yes",0.9,1))</f>
        <v/>
      </c>
      <c r="U441" s="6" t="str">
        <f>IF('Used data'!I441="No","",IF('Used data'!R441="Yes",0.93,1))</f>
        <v/>
      </c>
      <c r="V441" s="6" t="str">
        <f>IF('Used data'!I441="No","",IF('Used data'!S441="Yes",0.85,1))</f>
        <v/>
      </c>
      <c r="W441" s="6" t="str">
        <f>IF('Used data'!I441="No","",IF('Used data'!T441&gt;5,1.4,1+0.08*'Used data'!T441))</f>
        <v/>
      </c>
      <c r="X441" s="6" t="str">
        <f>IF('Used data'!I441="No","",IF('Used data'!U441=80,1,POWER((80-0.0058*('Used data'!U441-80)^2+0.2781*('Used data'!U441-80)-0.2343)/80,1.6)))</f>
        <v/>
      </c>
      <c r="Y441" s="6" t="str">
        <f>IF('Used data'!I441="No","",IF('Used data'!U441=80,1,POWER((80-0.0058*('Used data'!U441-80)^2+0.2781*('Used data'!U441-80)-0.2343)/80,1.5)))</f>
        <v/>
      </c>
      <c r="Z441" s="6" t="str">
        <f>IF('Used data'!I441="No","",IF('Used data'!U441=80,1,POWER((80-0.0058*('Used data'!U441-80)^2+0.2781*('Used data'!U441-80)-0.2343)/80,4.6)))</f>
        <v/>
      </c>
      <c r="AA441" s="6" t="str">
        <f>IF('Used data'!I441="No","",IF('Used data'!U441=80,1,POWER((80-0.0058*('Used data'!U441-80)^2+0.2781*('Used data'!U441-80)-0.2343)/80,3.5)))</f>
        <v/>
      </c>
      <c r="AB441" s="6" t="str">
        <f>IF('Used data'!I441="No","",IF('Used data'!U441=80,1,POWER((80-0.0058*('Used data'!U441-80)^2+0.2781*('Used data'!U441-80)-0.2343)/80,1.4)))</f>
        <v/>
      </c>
      <c r="AC441" s="6"/>
      <c r="AD441" s="7" t="str">
        <f>IF('Used data'!I441="No","",EXP(-10.0958)*POWER(H441,0.8138))</f>
        <v/>
      </c>
      <c r="AE441" s="7" t="str">
        <f>IF('Used data'!I441="No","",EXP(-9.9896)*POWER(H441,0.8381))</f>
        <v/>
      </c>
      <c r="AF441" s="7" t="str">
        <f>IF('Used data'!I441="No","",EXP(-12.5826)*POWER(H441,1.148))</f>
        <v/>
      </c>
      <c r="AG441" s="7" t="str">
        <f>IF('Used data'!I441="No","",EXP(-11.3408)*POWER(H441,0.7373))</f>
        <v/>
      </c>
      <c r="AH441" s="7" t="str">
        <f>IF('Used data'!I441="No","",EXP(-10.8985)*POWER(H441,0.841))</f>
        <v/>
      </c>
      <c r="AI441" s="7" t="str">
        <f>IF('Used data'!I441="No","",EXP(-12.4273)*POWER(H441,1.0197))</f>
        <v/>
      </c>
      <c r="AJ441" s="9" t="str">
        <f>IF('Used data'!I441="No","",SUM(AD441:AE441)*740934+AG441*29492829+AH441*4654307+AI441*608667)</f>
        <v/>
      </c>
    </row>
    <row r="442" spans="1:36" x14ac:dyDescent="0.3">
      <c r="A442" s="4" t="str">
        <f>IF('Input data'!A448="","",'Input data'!A448)</f>
        <v/>
      </c>
      <c r="B442" s="4" t="str">
        <f>IF('Input data'!B448="","",'Input data'!B448)</f>
        <v/>
      </c>
      <c r="C442" s="4" t="str">
        <f>IF('Input data'!C448="","",'Input data'!C448)</f>
        <v/>
      </c>
      <c r="D442" s="4" t="str">
        <f>IF('Input data'!D448="","",'Input data'!D448)</f>
        <v/>
      </c>
      <c r="E442" s="4" t="str">
        <f>IF('Input data'!E448="","",'Input data'!E448)</f>
        <v/>
      </c>
      <c r="F442" s="4" t="str">
        <f>IF('Input data'!F448="","",'Input data'!F448)</f>
        <v/>
      </c>
      <c r="G442" s="20" t="str">
        <f>IF('Input data'!G448=0,"",'Input data'!G448)</f>
        <v/>
      </c>
      <c r="H442" s="9" t="str">
        <f>IF('Input data'!H448="","",'Input data'!H448)</f>
        <v/>
      </c>
      <c r="I442" s="6" t="str">
        <f>IF('Used data'!I442="No","",IF('Used data'!L442&lt;10,1.1-'Used data'!L442*0.01,IF('Used data'!L442&lt;120,POWER(1.003,'Used data'!L442)/POWER(1.003,10),1.4)))</f>
        <v/>
      </c>
      <c r="J442" s="6" t="str">
        <f>IF('Used data'!I442="No","",IF('Used data'!M442&gt;9,1.41,IF('Used data'!M442&lt;2,0.96+'Used data'!M442*0.02,POWER(1.05,'Used data'!M442)/POWER(1.05,2))))</f>
        <v/>
      </c>
      <c r="K442" s="6" t="str">
        <f>IF('Used data'!I442="No","",IF('Used data'!M442&gt;9,1.15,IF('Used data'!M442&lt;2,0.98+'Used data'!M442*0.01,POWER(1.02,'Used data'!M442)/POWER(1.02,2))))</f>
        <v/>
      </c>
      <c r="L442" s="6" t="str">
        <f>IF('Used data'!I442="No","",IF('Used data'!N442="Partly",0.9,IF('Used data'!N442="Yes",0.75,1)))</f>
        <v/>
      </c>
      <c r="M442" s="6" t="str">
        <f>IF('Used data'!I442="No","",IF('Used data'!N442="Partly",0.97,IF('Used data'!N442="Yes",0.95,1)))</f>
        <v/>
      </c>
      <c r="N442" s="6" t="str">
        <f>IF('Used data'!I442="No","",IF('Used data'!O442&gt;4.25,1.06,IF('Used data'!O442&lt;3.75,1.84-'Used data'!O442*0.24,0.04+'Used data'!O442*0.24)))</f>
        <v/>
      </c>
      <c r="O442" s="6" t="str">
        <f>IF('Used data'!I442="No","",IF('Used data'!P442&gt;1.99,0.81,IF('Used data'!P442&lt;0.2,1.12,1.05-'Used data'!P442*0.1)))</f>
        <v/>
      </c>
      <c r="P442" s="6" t="str">
        <f>IF('Used data'!I442="No","",IF('Used data'!Q442&gt;3,0.96,IF('Used data'!Q442&lt;2,1.12-0.06*'Used data'!Q442,1.08-0.04*'Used data'!Q442)))</f>
        <v/>
      </c>
      <c r="Q442" s="6" t="str">
        <f>IF('Used data'!I442="No","",IF('Used data'!R442="Yes",0.91,1))</f>
        <v/>
      </c>
      <c r="R442" s="6" t="str">
        <f>IF('Used data'!I442="No","",IF('Used data'!R442="Yes",0.96,1))</f>
        <v/>
      </c>
      <c r="S442" s="6" t="str">
        <f>IF('Used data'!I442="No","",IF('Used data'!R442="Yes",0.82,1))</f>
        <v/>
      </c>
      <c r="T442" s="6" t="str">
        <f>IF('Used data'!I442="No","",IF('Used data'!R442="Yes",0.9,1))</f>
        <v/>
      </c>
      <c r="U442" s="6" t="str">
        <f>IF('Used data'!I442="No","",IF('Used data'!R442="Yes",0.93,1))</f>
        <v/>
      </c>
      <c r="V442" s="6" t="str">
        <f>IF('Used data'!I442="No","",IF('Used data'!S442="Yes",0.85,1))</f>
        <v/>
      </c>
      <c r="W442" s="6" t="str">
        <f>IF('Used data'!I442="No","",IF('Used data'!T442&gt;5,1.4,1+0.08*'Used data'!T442))</f>
        <v/>
      </c>
      <c r="X442" s="6" t="str">
        <f>IF('Used data'!I442="No","",IF('Used data'!U442=80,1,POWER((80-0.0058*('Used data'!U442-80)^2+0.2781*('Used data'!U442-80)-0.2343)/80,1.6)))</f>
        <v/>
      </c>
      <c r="Y442" s="6" t="str">
        <f>IF('Used data'!I442="No","",IF('Used data'!U442=80,1,POWER((80-0.0058*('Used data'!U442-80)^2+0.2781*('Used data'!U442-80)-0.2343)/80,1.5)))</f>
        <v/>
      </c>
      <c r="Z442" s="6" t="str">
        <f>IF('Used data'!I442="No","",IF('Used data'!U442=80,1,POWER((80-0.0058*('Used data'!U442-80)^2+0.2781*('Used data'!U442-80)-0.2343)/80,4.6)))</f>
        <v/>
      </c>
      <c r="AA442" s="6" t="str">
        <f>IF('Used data'!I442="No","",IF('Used data'!U442=80,1,POWER((80-0.0058*('Used data'!U442-80)^2+0.2781*('Used data'!U442-80)-0.2343)/80,3.5)))</f>
        <v/>
      </c>
      <c r="AB442" s="6" t="str">
        <f>IF('Used data'!I442="No","",IF('Used data'!U442=80,1,POWER((80-0.0058*('Used data'!U442-80)^2+0.2781*('Used data'!U442-80)-0.2343)/80,1.4)))</f>
        <v/>
      </c>
      <c r="AC442" s="6"/>
      <c r="AD442" s="7" t="str">
        <f>IF('Used data'!I442="No","",EXP(-10.0958)*POWER(H442,0.8138))</f>
        <v/>
      </c>
      <c r="AE442" s="7" t="str">
        <f>IF('Used data'!I442="No","",EXP(-9.9896)*POWER(H442,0.8381))</f>
        <v/>
      </c>
      <c r="AF442" s="7" t="str">
        <f>IF('Used data'!I442="No","",EXP(-12.5826)*POWER(H442,1.148))</f>
        <v/>
      </c>
      <c r="AG442" s="7" t="str">
        <f>IF('Used data'!I442="No","",EXP(-11.3408)*POWER(H442,0.7373))</f>
        <v/>
      </c>
      <c r="AH442" s="7" t="str">
        <f>IF('Used data'!I442="No","",EXP(-10.8985)*POWER(H442,0.841))</f>
        <v/>
      </c>
      <c r="AI442" s="7" t="str">
        <f>IF('Used data'!I442="No","",EXP(-12.4273)*POWER(H442,1.0197))</f>
        <v/>
      </c>
      <c r="AJ442" s="9" t="str">
        <f>IF('Used data'!I442="No","",SUM(AD442:AE442)*740934+AG442*29492829+AH442*4654307+AI442*608667)</f>
        <v/>
      </c>
    </row>
    <row r="443" spans="1:36" x14ac:dyDescent="0.3">
      <c r="A443" s="4" t="str">
        <f>IF('Input data'!A449="","",'Input data'!A449)</f>
        <v/>
      </c>
      <c r="B443" s="4" t="str">
        <f>IF('Input data'!B449="","",'Input data'!B449)</f>
        <v/>
      </c>
      <c r="C443" s="4" t="str">
        <f>IF('Input data'!C449="","",'Input data'!C449)</f>
        <v/>
      </c>
      <c r="D443" s="4" t="str">
        <f>IF('Input data'!D449="","",'Input data'!D449)</f>
        <v/>
      </c>
      <c r="E443" s="4" t="str">
        <f>IF('Input data'!E449="","",'Input data'!E449)</f>
        <v/>
      </c>
      <c r="F443" s="4" t="str">
        <f>IF('Input data'!F449="","",'Input data'!F449)</f>
        <v/>
      </c>
      <c r="G443" s="20" t="str">
        <f>IF('Input data'!G449=0,"",'Input data'!G449)</f>
        <v/>
      </c>
      <c r="H443" s="9" t="str">
        <f>IF('Input data'!H449="","",'Input data'!H449)</f>
        <v/>
      </c>
      <c r="I443" s="6" t="str">
        <f>IF('Used data'!I443="No","",IF('Used data'!L443&lt;10,1.1-'Used data'!L443*0.01,IF('Used data'!L443&lt;120,POWER(1.003,'Used data'!L443)/POWER(1.003,10),1.4)))</f>
        <v/>
      </c>
      <c r="J443" s="6" t="str">
        <f>IF('Used data'!I443="No","",IF('Used data'!M443&gt;9,1.41,IF('Used data'!M443&lt;2,0.96+'Used data'!M443*0.02,POWER(1.05,'Used data'!M443)/POWER(1.05,2))))</f>
        <v/>
      </c>
      <c r="K443" s="6" t="str">
        <f>IF('Used data'!I443="No","",IF('Used data'!M443&gt;9,1.15,IF('Used data'!M443&lt;2,0.98+'Used data'!M443*0.01,POWER(1.02,'Used data'!M443)/POWER(1.02,2))))</f>
        <v/>
      </c>
      <c r="L443" s="6" t="str">
        <f>IF('Used data'!I443="No","",IF('Used data'!N443="Partly",0.9,IF('Used data'!N443="Yes",0.75,1)))</f>
        <v/>
      </c>
      <c r="M443" s="6" t="str">
        <f>IF('Used data'!I443="No","",IF('Used data'!N443="Partly",0.97,IF('Used data'!N443="Yes",0.95,1)))</f>
        <v/>
      </c>
      <c r="N443" s="6" t="str">
        <f>IF('Used data'!I443="No","",IF('Used data'!O443&gt;4.25,1.06,IF('Used data'!O443&lt;3.75,1.84-'Used data'!O443*0.24,0.04+'Used data'!O443*0.24)))</f>
        <v/>
      </c>
      <c r="O443" s="6" t="str">
        <f>IF('Used data'!I443="No","",IF('Used data'!P443&gt;1.99,0.81,IF('Used data'!P443&lt;0.2,1.12,1.05-'Used data'!P443*0.1)))</f>
        <v/>
      </c>
      <c r="P443" s="6" t="str">
        <f>IF('Used data'!I443="No","",IF('Used data'!Q443&gt;3,0.96,IF('Used data'!Q443&lt;2,1.12-0.06*'Used data'!Q443,1.08-0.04*'Used data'!Q443)))</f>
        <v/>
      </c>
      <c r="Q443" s="6" t="str">
        <f>IF('Used data'!I443="No","",IF('Used data'!R443="Yes",0.91,1))</f>
        <v/>
      </c>
      <c r="R443" s="6" t="str">
        <f>IF('Used data'!I443="No","",IF('Used data'!R443="Yes",0.96,1))</f>
        <v/>
      </c>
      <c r="S443" s="6" t="str">
        <f>IF('Used data'!I443="No","",IF('Used data'!R443="Yes",0.82,1))</f>
        <v/>
      </c>
      <c r="T443" s="6" t="str">
        <f>IF('Used data'!I443="No","",IF('Used data'!R443="Yes",0.9,1))</f>
        <v/>
      </c>
      <c r="U443" s="6" t="str">
        <f>IF('Used data'!I443="No","",IF('Used data'!R443="Yes",0.93,1))</f>
        <v/>
      </c>
      <c r="V443" s="6" t="str">
        <f>IF('Used data'!I443="No","",IF('Used data'!S443="Yes",0.85,1))</f>
        <v/>
      </c>
      <c r="W443" s="6" t="str">
        <f>IF('Used data'!I443="No","",IF('Used data'!T443&gt;5,1.4,1+0.08*'Used data'!T443))</f>
        <v/>
      </c>
      <c r="X443" s="6" t="str">
        <f>IF('Used data'!I443="No","",IF('Used data'!U443=80,1,POWER((80-0.0058*('Used data'!U443-80)^2+0.2781*('Used data'!U443-80)-0.2343)/80,1.6)))</f>
        <v/>
      </c>
      <c r="Y443" s="6" t="str">
        <f>IF('Used data'!I443="No","",IF('Used data'!U443=80,1,POWER((80-0.0058*('Used data'!U443-80)^2+0.2781*('Used data'!U443-80)-0.2343)/80,1.5)))</f>
        <v/>
      </c>
      <c r="Z443" s="6" t="str">
        <f>IF('Used data'!I443="No","",IF('Used data'!U443=80,1,POWER((80-0.0058*('Used data'!U443-80)^2+0.2781*('Used data'!U443-80)-0.2343)/80,4.6)))</f>
        <v/>
      </c>
      <c r="AA443" s="6" t="str">
        <f>IF('Used data'!I443="No","",IF('Used data'!U443=80,1,POWER((80-0.0058*('Used data'!U443-80)^2+0.2781*('Used data'!U443-80)-0.2343)/80,3.5)))</f>
        <v/>
      </c>
      <c r="AB443" s="6" t="str">
        <f>IF('Used data'!I443="No","",IF('Used data'!U443=80,1,POWER((80-0.0058*('Used data'!U443-80)^2+0.2781*('Used data'!U443-80)-0.2343)/80,1.4)))</f>
        <v/>
      </c>
      <c r="AC443" s="6"/>
      <c r="AD443" s="7" t="str">
        <f>IF('Used data'!I443="No","",EXP(-10.0958)*POWER(H443,0.8138))</f>
        <v/>
      </c>
      <c r="AE443" s="7" t="str">
        <f>IF('Used data'!I443="No","",EXP(-9.9896)*POWER(H443,0.8381))</f>
        <v/>
      </c>
      <c r="AF443" s="7" t="str">
        <f>IF('Used data'!I443="No","",EXP(-12.5826)*POWER(H443,1.148))</f>
        <v/>
      </c>
      <c r="AG443" s="7" t="str">
        <f>IF('Used data'!I443="No","",EXP(-11.3408)*POWER(H443,0.7373))</f>
        <v/>
      </c>
      <c r="AH443" s="7" t="str">
        <f>IF('Used data'!I443="No","",EXP(-10.8985)*POWER(H443,0.841))</f>
        <v/>
      </c>
      <c r="AI443" s="7" t="str">
        <f>IF('Used data'!I443="No","",EXP(-12.4273)*POWER(H443,1.0197))</f>
        <v/>
      </c>
      <c r="AJ443" s="9" t="str">
        <f>IF('Used data'!I443="No","",SUM(AD443:AE443)*740934+AG443*29492829+AH443*4654307+AI443*608667)</f>
        <v/>
      </c>
    </row>
    <row r="444" spans="1:36" x14ac:dyDescent="0.3">
      <c r="A444" s="4" t="str">
        <f>IF('Input data'!A450="","",'Input data'!A450)</f>
        <v/>
      </c>
      <c r="B444" s="4" t="str">
        <f>IF('Input data'!B450="","",'Input data'!B450)</f>
        <v/>
      </c>
      <c r="C444" s="4" t="str">
        <f>IF('Input data'!C450="","",'Input data'!C450)</f>
        <v/>
      </c>
      <c r="D444" s="4" t="str">
        <f>IF('Input data'!D450="","",'Input data'!D450)</f>
        <v/>
      </c>
      <c r="E444" s="4" t="str">
        <f>IF('Input data'!E450="","",'Input data'!E450)</f>
        <v/>
      </c>
      <c r="F444" s="4" t="str">
        <f>IF('Input data'!F450="","",'Input data'!F450)</f>
        <v/>
      </c>
      <c r="G444" s="20" t="str">
        <f>IF('Input data'!G450=0,"",'Input data'!G450)</f>
        <v/>
      </c>
      <c r="H444" s="9" t="str">
        <f>IF('Input data'!H450="","",'Input data'!H450)</f>
        <v/>
      </c>
      <c r="I444" s="6" t="str">
        <f>IF('Used data'!I444="No","",IF('Used data'!L444&lt;10,1.1-'Used data'!L444*0.01,IF('Used data'!L444&lt;120,POWER(1.003,'Used data'!L444)/POWER(1.003,10),1.4)))</f>
        <v/>
      </c>
      <c r="J444" s="6" t="str">
        <f>IF('Used data'!I444="No","",IF('Used data'!M444&gt;9,1.41,IF('Used data'!M444&lt;2,0.96+'Used data'!M444*0.02,POWER(1.05,'Used data'!M444)/POWER(1.05,2))))</f>
        <v/>
      </c>
      <c r="K444" s="6" t="str">
        <f>IF('Used data'!I444="No","",IF('Used data'!M444&gt;9,1.15,IF('Used data'!M444&lt;2,0.98+'Used data'!M444*0.01,POWER(1.02,'Used data'!M444)/POWER(1.02,2))))</f>
        <v/>
      </c>
      <c r="L444" s="6" t="str">
        <f>IF('Used data'!I444="No","",IF('Used data'!N444="Partly",0.9,IF('Used data'!N444="Yes",0.75,1)))</f>
        <v/>
      </c>
      <c r="M444" s="6" t="str">
        <f>IF('Used data'!I444="No","",IF('Used data'!N444="Partly",0.97,IF('Used data'!N444="Yes",0.95,1)))</f>
        <v/>
      </c>
      <c r="N444" s="6" t="str">
        <f>IF('Used data'!I444="No","",IF('Used data'!O444&gt;4.25,1.06,IF('Used data'!O444&lt;3.75,1.84-'Used data'!O444*0.24,0.04+'Used data'!O444*0.24)))</f>
        <v/>
      </c>
      <c r="O444" s="6" t="str">
        <f>IF('Used data'!I444="No","",IF('Used data'!P444&gt;1.99,0.81,IF('Used data'!P444&lt;0.2,1.12,1.05-'Used data'!P444*0.1)))</f>
        <v/>
      </c>
      <c r="P444" s="6" t="str">
        <f>IF('Used data'!I444="No","",IF('Used data'!Q444&gt;3,0.96,IF('Used data'!Q444&lt;2,1.12-0.06*'Used data'!Q444,1.08-0.04*'Used data'!Q444)))</f>
        <v/>
      </c>
      <c r="Q444" s="6" t="str">
        <f>IF('Used data'!I444="No","",IF('Used data'!R444="Yes",0.91,1))</f>
        <v/>
      </c>
      <c r="R444" s="6" t="str">
        <f>IF('Used data'!I444="No","",IF('Used data'!R444="Yes",0.96,1))</f>
        <v/>
      </c>
      <c r="S444" s="6" t="str">
        <f>IF('Used data'!I444="No","",IF('Used data'!R444="Yes",0.82,1))</f>
        <v/>
      </c>
      <c r="T444" s="6" t="str">
        <f>IF('Used data'!I444="No","",IF('Used data'!R444="Yes",0.9,1))</f>
        <v/>
      </c>
      <c r="U444" s="6" t="str">
        <f>IF('Used data'!I444="No","",IF('Used data'!R444="Yes",0.93,1))</f>
        <v/>
      </c>
      <c r="V444" s="6" t="str">
        <f>IF('Used data'!I444="No","",IF('Used data'!S444="Yes",0.85,1))</f>
        <v/>
      </c>
      <c r="W444" s="6" t="str">
        <f>IF('Used data'!I444="No","",IF('Used data'!T444&gt;5,1.4,1+0.08*'Used data'!T444))</f>
        <v/>
      </c>
      <c r="X444" s="6" t="str">
        <f>IF('Used data'!I444="No","",IF('Used data'!U444=80,1,POWER((80-0.0058*('Used data'!U444-80)^2+0.2781*('Used data'!U444-80)-0.2343)/80,1.6)))</f>
        <v/>
      </c>
      <c r="Y444" s="6" t="str">
        <f>IF('Used data'!I444="No","",IF('Used data'!U444=80,1,POWER((80-0.0058*('Used data'!U444-80)^2+0.2781*('Used data'!U444-80)-0.2343)/80,1.5)))</f>
        <v/>
      </c>
      <c r="Z444" s="6" t="str">
        <f>IF('Used data'!I444="No","",IF('Used data'!U444=80,1,POWER((80-0.0058*('Used data'!U444-80)^2+0.2781*('Used data'!U444-80)-0.2343)/80,4.6)))</f>
        <v/>
      </c>
      <c r="AA444" s="6" t="str">
        <f>IF('Used data'!I444="No","",IF('Used data'!U444=80,1,POWER((80-0.0058*('Used data'!U444-80)^2+0.2781*('Used data'!U444-80)-0.2343)/80,3.5)))</f>
        <v/>
      </c>
      <c r="AB444" s="6" t="str">
        <f>IF('Used data'!I444="No","",IF('Used data'!U444=80,1,POWER((80-0.0058*('Used data'!U444-80)^2+0.2781*('Used data'!U444-80)-0.2343)/80,1.4)))</f>
        <v/>
      </c>
      <c r="AC444" s="6"/>
      <c r="AD444" s="7" t="str">
        <f>IF('Used data'!I444="No","",EXP(-10.0958)*POWER(H444,0.8138))</f>
        <v/>
      </c>
      <c r="AE444" s="7" t="str">
        <f>IF('Used data'!I444="No","",EXP(-9.9896)*POWER(H444,0.8381))</f>
        <v/>
      </c>
      <c r="AF444" s="7" t="str">
        <f>IF('Used data'!I444="No","",EXP(-12.5826)*POWER(H444,1.148))</f>
        <v/>
      </c>
      <c r="AG444" s="7" t="str">
        <f>IF('Used data'!I444="No","",EXP(-11.3408)*POWER(H444,0.7373))</f>
        <v/>
      </c>
      <c r="AH444" s="7" t="str">
        <f>IF('Used data'!I444="No","",EXP(-10.8985)*POWER(H444,0.841))</f>
        <v/>
      </c>
      <c r="AI444" s="7" t="str">
        <f>IF('Used data'!I444="No","",EXP(-12.4273)*POWER(H444,1.0197))</f>
        <v/>
      </c>
      <c r="AJ444" s="9" t="str">
        <f>IF('Used data'!I444="No","",SUM(AD444:AE444)*740934+AG444*29492829+AH444*4654307+AI444*608667)</f>
        <v/>
      </c>
    </row>
    <row r="445" spans="1:36" x14ac:dyDescent="0.3">
      <c r="A445" s="4" t="str">
        <f>IF('Input data'!A451="","",'Input data'!A451)</f>
        <v/>
      </c>
      <c r="B445" s="4" t="str">
        <f>IF('Input data'!B451="","",'Input data'!B451)</f>
        <v/>
      </c>
      <c r="C445" s="4" t="str">
        <f>IF('Input data'!C451="","",'Input data'!C451)</f>
        <v/>
      </c>
      <c r="D445" s="4" t="str">
        <f>IF('Input data'!D451="","",'Input data'!D451)</f>
        <v/>
      </c>
      <c r="E445" s="4" t="str">
        <f>IF('Input data'!E451="","",'Input data'!E451)</f>
        <v/>
      </c>
      <c r="F445" s="4" t="str">
        <f>IF('Input data'!F451="","",'Input data'!F451)</f>
        <v/>
      </c>
      <c r="G445" s="20" t="str">
        <f>IF('Input data'!G451=0,"",'Input data'!G451)</f>
        <v/>
      </c>
      <c r="H445" s="9" t="str">
        <f>IF('Input data'!H451="","",'Input data'!H451)</f>
        <v/>
      </c>
      <c r="I445" s="6" t="str">
        <f>IF('Used data'!I445="No","",IF('Used data'!L445&lt;10,1.1-'Used data'!L445*0.01,IF('Used data'!L445&lt;120,POWER(1.003,'Used data'!L445)/POWER(1.003,10),1.4)))</f>
        <v/>
      </c>
      <c r="J445" s="6" t="str">
        <f>IF('Used data'!I445="No","",IF('Used data'!M445&gt;9,1.41,IF('Used data'!M445&lt;2,0.96+'Used data'!M445*0.02,POWER(1.05,'Used data'!M445)/POWER(1.05,2))))</f>
        <v/>
      </c>
      <c r="K445" s="6" t="str">
        <f>IF('Used data'!I445="No","",IF('Used data'!M445&gt;9,1.15,IF('Used data'!M445&lt;2,0.98+'Used data'!M445*0.01,POWER(1.02,'Used data'!M445)/POWER(1.02,2))))</f>
        <v/>
      </c>
      <c r="L445" s="6" t="str">
        <f>IF('Used data'!I445="No","",IF('Used data'!N445="Partly",0.9,IF('Used data'!N445="Yes",0.75,1)))</f>
        <v/>
      </c>
      <c r="M445" s="6" t="str">
        <f>IF('Used data'!I445="No","",IF('Used data'!N445="Partly",0.97,IF('Used data'!N445="Yes",0.95,1)))</f>
        <v/>
      </c>
      <c r="N445" s="6" t="str">
        <f>IF('Used data'!I445="No","",IF('Used data'!O445&gt;4.25,1.06,IF('Used data'!O445&lt;3.75,1.84-'Used data'!O445*0.24,0.04+'Used data'!O445*0.24)))</f>
        <v/>
      </c>
      <c r="O445" s="6" t="str">
        <f>IF('Used data'!I445="No","",IF('Used data'!P445&gt;1.99,0.81,IF('Used data'!P445&lt;0.2,1.12,1.05-'Used data'!P445*0.1)))</f>
        <v/>
      </c>
      <c r="P445" s="6" t="str">
        <f>IF('Used data'!I445="No","",IF('Used data'!Q445&gt;3,0.96,IF('Used data'!Q445&lt;2,1.12-0.06*'Used data'!Q445,1.08-0.04*'Used data'!Q445)))</f>
        <v/>
      </c>
      <c r="Q445" s="6" t="str">
        <f>IF('Used data'!I445="No","",IF('Used data'!R445="Yes",0.91,1))</f>
        <v/>
      </c>
      <c r="R445" s="6" t="str">
        <f>IF('Used data'!I445="No","",IF('Used data'!R445="Yes",0.96,1))</f>
        <v/>
      </c>
      <c r="S445" s="6" t="str">
        <f>IF('Used data'!I445="No","",IF('Used data'!R445="Yes",0.82,1))</f>
        <v/>
      </c>
      <c r="T445" s="6" t="str">
        <f>IF('Used data'!I445="No","",IF('Used data'!R445="Yes",0.9,1))</f>
        <v/>
      </c>
      <c r="U445" s="6" t="str">
        <f>IF('Used data'!I445="No","",IF('Used data'!R445="Yes",0.93,1))</f>
        <v/>
      </c>
      <c r="V445" s="6" t="str">
        <f>IF('Used data'!I445="No","",IF('Used data'!S445="Yes",0.85,1))</f>
        <v/>
      </c>
      <c r="W445" s="6" t="str">
        <f>IF('Used data'!I445="No","",IF('Used data'!T445&gt;5,1.4,1+0.08*'Used data'!T445))</f>
        <v/>
      </c>
      <c r="X445" s="6" t="str">
        <f>IF('Used data'!I445="No","",IF('Used data'!U445=80,1,POWER((80-0.0058*('Used data'!U445-80)^2+0.2781*('Used data'!U445-80)-0.2343)/80,1.6)))</f>
        <v/>
      </c>
      <c r="Y445" s="6" t="str">
        <f>IF('Used data'!I445="No","",IF('Used data'!U445=80,1,POWER((80-0.0058*('Used data'!U445-80)^2+0.2781*('Used data'!U445-80)-0.2343)/80,1.5)))</f>
        <v/>
      </c>
      <c r="Z445" s="6" t="str">
        <f>IF('Used data'!I445="No","",IF('Used data'!U445=80,1,POWER((80-0.0058*('Used data'!U445-80)^2+0.2781*('Used data'!U445-80)-0.2343)/80,4.6)))</f>
        <v/>
      </c>
      <c r="AA445" s="6" t="str">
        <f>IF('Used data'!I445="No","",IF('Used data'!U445=80,1,POWER((80-0.0058*('Used data'!U445-80)^2+0.2781*('Used data'!U445-80)-0.2343)/80,3.5)))</f>
        <v/>
      </c>
      <c r="AB445" s="6" t="str">
        <f>IF('Used data'!I445="No","",IF('Used data'!U445=80,1,POWER((80-0.0058*('Used data'!U445-80)^2+0.2781*('Used data'!U445-80)-0.2343)/80,1.4)))</f>
        <v/>
      </c>
      <c r="AC445" s="6"/>
      <c r="AD445" s="7" t="str">
        <f>IF('Used data'!I445="No","",EXP(-10.0958)*POWER(H445,0.8138))</f>
        <v/>
      </c>
      <c r="AE445" s="7" t="str">
        <f>IF('Used data'!I445="No","",EXP(-9.9896)*POWER(H445,0.8381))</f>
        <v/>
      </c>
      <c r="AF445" s="7" t="str">
        <f>IF('Used data'!I445="No","",EXP(-12.5826)*POWER(H445,1.148))</f>
        <v/>
      </c>
      <c r="AG445" s="7" t="str">
        <f>IF('Used data'!I445="No","",EXP(-11.3408)*POWER(H445,0.7373))</f>
        <v/>
      </c>
      <c r="AH445" s="7" t="str">
        <f>IF('Used data'!I445="No","",EXP(-10.8985)*POWER(H445,0.841))</f>
        <v/>
      </c>
      <c r="AI445" s="7" t="str">
        <f>IF('Used data'!I445="No","",EXP(-12.4273)*POWER(H445,1.0197))</f>
        <v/>
      </c>
      <c r="AJ445" s="9" t="str">
        <f>IF('Used data'!I445="No","",SUM(AD445:AE445)*740934+AG445*29492829+AH445*4654307+AI445*608667)</f>
        <v/>
      </c>
    </row>
    <row r="446" spans="1:36" x14ac:dyDescent="0.3">
      <c r="A446" s="4" t="str">
        <f>IF('Input data'!A452="","",'Input data'!A452)</f>
        <v/>
      </c>
      <c r="B446" s="4" t="str">
        <f>IF('Input data'!B452="","",'Input data'!B452)</f>
        <v/>
      </c>
      <c r="C446" s="4" t="str">
        <f>IF('Input data'!C452="","",'Input data'!C452)</f>
        <v/>
      </c>
      <c r="D446" s="4" t="str">
        <f>IF('Input data'!D452="","",'Input data'!D452)</f>
        <v/>
      </c>
      <c r="E446" s="4" t="str">
        <f>IF('Input data'!E452="","",'Input data'!E452)</f>
        <v/>
      </c>
      <c r="F446" s="4" t="str">
        <f>IF('Input data'!F452="","",'Input data'!F452)</f>
        <v/>
      </c>
      <c r="G446" s="20" t="str">
        <f>IF('Input data'!G452=0,"",'Input data'!G452)</f>
        <v/>
      </c>
      <c r="H446" s="9" t="str">
        <f>IF('Input data'!H452="","",'Input data'!H452)</f>
        <v/>
      </c>
      <c r="I446" s="6" t="str">
        <f>IF('Used data'!I446="No","",IF('Used data'!L446&lt;10,1.1-'Used data'!L446*0.01,IF('Used data'!L446&lt;120,POWER(1.003,'Used data'!L446)/POWER(1.003,10),1.4)))</f>
        <v/>
      </c>
      <c r="J446" s="6" t="str">
        <f>IF('Used data'!I446="No","",IF('Used data'!M446&gt;9,1.41,IF('Used data'!M446&lt;2,0.96+'Used data'!M446*0.02,POWER(1.05,'Used data'!M446)/POWER(1.05,2))))</f>
        <v/>
      </c>
      <c r="K446" s="6" t="str">
        <f>IF('Used data'!I446="No","",IF('Used data'!M446&gt;9,1.15,IF('Used data'!M446&lt;2,0.98+'Used data'!M446*0.01,POWER(1.02,'Used data'!M446)/POWER(1.02,2))))</f>
        <v/>
      </c>
      <c r="L446" s="6" t="str">
        <f>IF('Used data'!I446="No","",IF('Used data'!N446="Partly",0.9,IF('Used data'!N446="Yes",0.75,1)))</f>
        <v/>
      </c>
      <c r="M446" s="6" t="str">
        <f>IF('Used data'!I446="No","",IF('Used data'!N446="Partly",0.97,IF('Used data'!N446="Yes",0.95,1)))</f>
        <v/>
      </c>
      <c r="N446" s="6" t="str">
        <f>IF('Used data'!I446="No","",IF('Used data'!O446&gt;4.25,1.06,IF('Used data'!O446&lt;3.75,1.84-'Used data'!O446*0.24,0.04+'Used data'!O446*0.24)))</f>
        <v/>
      </c>
      <c r="O446" s="6" t="str">
        <f>IF('Used data'!I446="No","",IF('Used data'!P446&gt;1.99,0.81,IF('Used data'!P446&lt;0.2,1.12,1.05-'Used data'!P446*0.1)))</f>
        <v/>
      </c>
      <c r="P446" s="6" t="str">
        <f>IF('Used data'!I446="No","",IF('Used data'!Q446&gt;3,0.96,IF('Used data'!Q446&lt;2,1.12-0.06*'Used data'!Q446,1.08-0.04*'Used data'!Q446)))</f>
        <v/>
      </c>
      <c r="Q446" s="6" t="str">
        <f>IF('Used data'!I446="No","",IF('Used data'!R446="Yes",0.91,1))</f>
        <v/>
      </c>
      <c r="R446" s="6" t="str">
        <f>IF('Used data'!I446="No","",IF('Used data'!R446="Yes",0.96,1))</f>
        <v/>
      </c>
      <c r="S446" s="6" t="str">
        <f>IF('Used data'!I446="No","",IF('Used data'!R446="Yes",0.82,1))</f>
        <v/>
      </c>
      <c r="T446" s="6" t="str">
        <f>IF('Used data'!I446="No","",IF('Used data'!R446="Yes",0.9,1))</f>
        <v/>
      </c>
      <c r="U446" s="6" t="str">
        <f>IF('Used data'!I446="No","",IF('Used data'!R446="Yes",0.93,1))</f>
        <v/>
      </c>
      <c r="V446" s="6" t="str">
        <f>IF('Used data'!I446="No","",IF('Used data'!S446="Yes",0.85,1))</f>
        <v/>
      </c>
      <c r="W446" s="6" t="str">
        <f>IF('Used data'!I446="No","",IF('Used data'!T446&gt;5,1.4,1+0.08*'Used data'!T446))</f>
        <v/>
      </c>
      <c r="X446" s="6" t="str">
        <f>IF('Used data'!I446="No","",IF('Used data'!U446=80,1,POWER((80-0.0058*('Used data'!U446-80)^2+0.2781*('Used data'!U446-80)-0.2343)/80,1.6)))</f>
        <v/>
      </c>
      <c r="Y446" s="6" t="str">
        <f>IF('Used data'!I446="No","",IF('Used data'!U446=80,1,POWER((80-0.0058*('Used data'!U446-80)^2+0.2781*('Used data'!U446-80)-0.2343)/80,1.5)))</f>
        <v/>
      </c>
      <c r="Z446" s="6" t="str">
        <f>IF('Used data'!I446="No","",IF('Used data'!U446=80,1,POWER((80-0.0058*('Used data'!U446-80)^2+0.2781*('Used data'!U446-80)-0.2343)/80,4.6)))</f>
        <v/>
      </c>
      <c r="AA446" s="6" t="str">
        <f>IF('Used data'!I446="No","",IF('Used data'!U446=80,1,POWER((80-0.0058*('Used data'!U446-80)^2+0.2781*('Used data'!U446-80)-0.2343)/80,3.5)))</f>
        <v/>
      </c>
      <c r="AB446" s="6" t="str">
        <f>IF('Used data'!I446="No","",IF('Used data'!U446=80,1,POWER((80-0.0058*('Used data'!U446-80)^2+0.2781*('Used data'!U446-80)-0.2343)/80,1.4)))</f>
        <v/>
      </c>
      <c r="AC446" s="6"/>
      <c r="AD446" s="7" t="str">
        <f>IF('Used data'!I446="No","",EXP(-10.0958)*POWER(H446,0.8138))</f>
        <v/>
      </c>
      <c r="AE446" s="7" t="str">
        <f>IF('Used data'!I446="No","",EXP(-9.9896)*POWER(H446,0.8381))</f>
        <v/>
      </c>
      <c r="AF446" s="7" t="str">
        <f>IF('Used data'!I446="No","",EXP(-12.5826)*POWER(H446,1.148))</f>
        <v/>
      </c>
      <c r="AG446" s="7" t="str">
        <f>IF('Used data'!I446="No","",EXP(-11.3408)*POWER(H446,0.7373))</f>
        <v/>
      </c>
      <c r="AH446" s="7" t="str">
        <f>IF('Used data'!I446="No","",EXP(-10.8985)*POWER(H446,0.841))</f>
        <v/>
      </c>
      <c r="AI446" s="7" t="str">
        <f>IF('Used data'!I446="No","",EXP(-12.4273)*POWER(H446,1.0197))</f>
        <v/>
      </c>
      <c r="AJ446" s="9" t="str">
        <f>IF('Used data'!I446="No","",SUM(AD446:AE446)*740934+AG446*29492829+AH446*4654307+AI446*608667)</f>
        <v/>
      </c>
    </row>
    <row r="447" spans="1:36" x14ac:dyDescent="0.3">
      <c r="A447" s="4" t="str">
        <f>IF('Input data'!A453="","",'Input data'!A453)</f>
        <v/>
      </c>
      <c r="B447" s="4" t="str">
        <f>IF('Input data'!B453="","",'Input data'!B453)</f>
        <v/>
      </c>
      <c r="C447" s="4" t="str">
        <f>IF('Input data'!C453="","",'Input data'!C453)</f>
        <v/>
      </c>
      <c r="D447" s="4" t="str">
        <f>IF('Input data'!D453="","",'Input data'!D453)</f>
        <v/>
      </c>
      <c r="E447" s="4" t="str">
        <f>IF('Input data'!E453="","",'Input data'!E453)</f>
        <v/>
      </c>
      <c r="F447" s="4" t="str">
        <f>IF('Input data'!F453="","",'Input data'!F453)</f>
        <v/>
      </c>
      <c r="G447" s="20" t="str">
        <f>IF('Input data'!G453=0,"",'Input data'!G453)</f>
        <v/>
      </c>
      <c r="H447" s="9" t="str">
        <f>IF('Input data'!H453="","",'Input data'!H453)</f>
        <v/>
      </c>
      <c r="I447" s="6" t="str">
        <f>IF('Used data'!I447="No","",IF('Used data'!L447&lt;10,1.1-'Used data'!L447*0.01,IF('Used data'!L447&lt;120,POWER(1.003,'Used data'!L447)/POWER(1.003,10),1.4)))</f>
        <v/>
      </c>
      <c r="J447" s="6" t="str">
        <f>IF('Used data'!I447="No","",IF('Used data'!M447&gt;9,1.41,IF('Used data'!M447&lt;2,0.96+'Used data'!M447*0.02,POWER(1.05,'Used data'!M447)/POWER(1.05,2))))</f>
        <v/>
      </c>
      <c r="K447" s="6" t="str">
        <f>IF('Used data'!I447="No","",IF('Used data'!M447&gt;9,1.15,IF('Used data'!M447&lt;2,0.98+'Used data'!M447*0.01,POWER(1.02,'Used data'!M447)/POWER(1.02,2))))</f>
        <v/>
      </c>
      <c r="L447" s="6" t="str">
        <f>IF('Used data'!I447="No","",IF('Used data'!N447="Partly",0.9,IF('Used data'!N447="Yes",0.75,1)))</f>
        <v/>
      </c>
      <c r="M447" s="6" t="str">
        <f>IF('Used data'!I447="No","",IF('Used data'!N447="Partly",0.97,IF('Used data'!N447="Yes",0.95,1)))</f>
        <v/>
      </c>
      <c r="N447" s="6" t="str">
        <f>IF('Used data'!I447="No","",IF('Used data'!O447&gt;4.25,1.06,IF('Used data'!O447&lt;3.75,1.84-'Used data'!O447*0.24,0.04+'Used data'!O447*0.24)))</f>
        <v/>
      </c>
      <c r="O447" s="6" t="str">
        <f>IF('Used data'!I447="No","",IF('Used data'!P447&gt;1.99,0.81,IF('Used data'!P447&lt;0.2,1.12,1.05-'Used data'!P447*0.1)))</f>
        <v/>
      </c>
      <c r="P447" s="6" t="str">
        <f>IF('Used data'!I447="No","",IF('Used data'!Q447&gt;3,0.96,IF('Used data'!Q447&lt;2,1.12-0.06*'Used data'!Q447,1.08-0.04*'Used data'!Q447)))</f>
        <v/>
      </c>
      <c r="Q447" s="6" t="str">
        <f>IF('Used data'!I447="No","",IF('Used data'!R447="Yes",0.91,1))</f>
        <v/>
      </c>
      <c r="R447" s="6" t="str">
        <f>IF('Used data'!I447="No","",IF('Used data'!R447="Yes",0.96,1))</f>
        <v/>
      </c>
      <c r="S447" s="6" t="str">
        <f>IF('Used data'!I447="No","",IF('Used data'!R447="Yes",0.82,1))</f>
        <v/>
      </c>
      <c r="T447" s="6" t="str">
        <f>IF('Used data'!I447="No","",IF('Used data'!R447="Yes",0.9,1))</f>
        <v/>
      </c>
      <c r="U447" s="6" t="str">
        <f>IF('Used data'!I447="No","",IF('Used data'!R447="Yes",0.93,1))</f>
        <v/>
      </c>
      <c r="V447" s="6" t="str">
        <f>IF('Used data'!I447="No","",IF('Used data'!S447="Yes",0.85,1))</f>
        <v/>
      </c>
      <c r="W447" s="6" t="str">
        <f>IF('Used data'!I447="No","",IF('Used data'!T447&gt;5,1.4,1+0.08*'Used data'!T447))</f>
        <v/>
      </c>
      <c r="X447" s="6" t="str">
        <f>IF('Used data'!I447="No","",IF('Used data'!U447=80,1,POWER((80-0.0058*('Used data'!U447-80)^2+0.2781*('Used data'!U447-80)-0.2343)/80,1.6)))</f>
        <v/>
      </c>
      <c r="Y447" s="6" t="str">
        <f>IF('Used data'!I447="No","",IF('Used data'!U447=80,1,POWER((80-0.0058*('Used data'!U447-80)^2+0.2781*('Used data'!U447-80)-0.2343)/80,1.5)))</f>
        <v/>
      </c>
      <c r="Z447" s="6" t="str">
        <f>IF('Used data'!I447="No","",IF('Used data'!U447=80,1,POWER((80-0.0058*('Used data'!U447-80)^2+0.2781*('Used data'!U447-80)-0.2343)/80,4.6)))</f>
        <v/>
      </c>
      <c r="AA447" s="6" t="str">
        <f>IF('Used data'!I447="No","",IF('Used data'!U447=80,1,POWER((80-0.0058*('Used data'!U447-80)^2+0.2781*('Used data'!U447-80)-0.2343)/80,3.5)))</f>
        <v/>
      </c>
      <c r="AB447" s="6" t="str">
        <f>IF('Used data'!I447="No","",IF('Used data'!U447=80,1,POWER((80-0.0058*('Used data'!U447-80)^2+0.2781*('Used data'!U447-80)-0.2343)/80,1.4)))</f>
        <v/>
      </c>
      <c r="AC447" s="6"/>
      <c r="AD447" s="7" t="str">
        <f>IF('Used data'!I447="No","",EXP(-10.0958)*POWER(H447,0.8138))</f>
        <v/>
      </c>
      <c r="AE447" s="7" t="str">
        <f>IF('Used data'!I447="No","",EXP(-9.9896)*POWER(H447,0.8381))</f>
        <v/>
      </c>
      <c r="AF447" s="7" t="str">
        <f>IF('Used data'!I447="No","",EXP(-12.5826)*POWER(H447,1.148))</f>
        <v/>
      </c>
      <c r="AG447" s="7" t="str">
        <f>IF('Used data'!I447="No","",EXP(-11.3408)*POWER(H447,0.7373))</f>
        <v/>
      </c>
      <c r="AH447" s="7" t="str">
        <f>IF('Used data'!I447="No","",EXP(-10.8985)*POWER(H447,0.841))</f>
        <v/>
      </c>
      <c r="AI447" s="7" t="str">
        <f>IF('Used data'!I447="No","",EXP(-12.4273)*POWER(H447,1.0197))</f>
        <v/>
      </c>
      <c r="AJ447" s="9" t="str">
        <f>IF('Used data'!I447="No","",SUM(AD447:AE447)*740934+AG447*29492829+AH447*4654307+AI447*608667)</f>
        <v/>
      </c>
    </row>
    <row r="448" spans="1:36" x14ac:dyDescent="0.3">
      <c r="A448" s="4" t="str">
        <f>IF('Input data'!A454="","",'Input data'!A454)</f>
        <v/>
      </c>
      <c r="B448" s="4" t="str">
        <f>IF('Input data'!B454="","",'Input data'!B454)</f>
        <v/>
      </c>
      <c r="C448" s="4" t="str">
        <f>IF('Input data'!C454="","",'Input data'!C454)</f>
        <v/>
      </c>
      <c r="D448" s="4" t="str">
        <f>IF('Input data'!D454="","",'Input data'!D454)</f>
        <v/>
      </c>
      <c r="E448" s="4" t="str">
        <f>IF('Input data'!E454="","",'Input data'!E454)</f>
        <v/>
      </c>
      <c r="F448" s="4" t="str">
        <f>IF('Input data'!F454="","",'Input data'!F454)</f>
        <v/>
      </c>
      <c r="G448" s="20" t="str">
        <f>IF('Input data'!G454=0,"",'Input data'!G454)</f>
        <v/>
      </c>
      <c r="H448" s="9" t="str">
        <f>IF('Input data'!H454="","",'Input data'!H454)</f>
        <v/>
      </c>
      <c r="I448" s="6" t="str">
        <f>IF('Used data'!I448="No","",IF('Used data'!L448&lt;10,1.1-'Used data'!L448*0.01,IF('Used data'!L448&lt;120,POWER(1.003,'Used data'!L448)/POWER(1.003,10),1.4)))</f>
        <v/>
      </c>
      <c r="J448" s="6" t="str">
        <f>IF('Used data'!I448="No","",IF('Used data'!M448&gt;9,1.41,IF('Used data'!M448&lt;2,0.96+'Used data'!M448*0.02,POWER(1.05,'Used data'!M448)/POWER(1.05,2))))</f>
        <v/>
      </c>
      <c r="K448" s="6" t="str">
        <f>IF('Used data'!I448="No","",IF('Used data'!M448&gt;9,1.15,IF('Used data'!M448&lt;2,0.98+'Used data'!M448*0.01,POWER(1.02,'Used data'!M448)/POWER(1.02,2))))</f>
        <v/>
      </c>
      <c r="L448" s="6" t="str">
        <f>IF('Used data'!I448="No","",IF('Used data'!N448="Partly",0.9,IF('Used data'!N448="Yes",0.75,1)))</f>
        <v/>
      </c>
      <c r="M448" s="6" t="str">
        <f>IF('Used data'!I448="No","",IF('Used data'!N448="Partly",0.97,IF('Used data'!N448="Yes",0.95,1)))</f>
        <v/>
      </c>
      <c r="N448" s="6" t="str">
        <f>IF('Used data'!I448="No","",IF('Used data'!O448&gt;4.25,1.06,IF('Used data'!O448&lt;3.75,1.84-'Used data'!O448*0.24,0.04+'Used data'!O448*0.24)))</f>
        <v/>
      </c>
      <c r="O448" s="6" t="str">
        <f>IF('Used data'!I448="No","",IF('Used data'!P448&gt;1.99,0.81,IF('Used data'!P448&lt;0.2,1.12,1.05-'Used data'!P448*0.1)))</f>
        <v/>
      </c>
      <c r="P448" s="6" t="str">
        <f>IF('Used data'!I448="No","",IF('Used data'!Q448&gt;3,0.96,IF('Used data'!Q448&lt;2,1.12-0.06*'Used data'!Q448,1.08-0.04*'Used data'!Q448)))</f>
        <v/>
      </c>
      <c r="Q448" s="6" t="str">
        <f>IF('Used data'!I448="No","",IF('Used data'!R448="Yes",0.91,1))</f>
        <v/>
      </c>
      <c r="R448" s="6" t="str">
        <f>IF('Used data'!I448="No","",IF('Used data'!R448="Yes",0.96,1))</f>
        <v/>
      </c>
      <c r="S448" s="6" t="str">
        <f>IF('Used data'!I448="No","",IF('Used data'!R448="Yes",0.82,1))</f>
        <v/>
      </c>
      <c r="T448" s="6" t="str">
        <f>IF('Used data'!I448="No","",IF('Used data'!R448="Yes",0.9,1))</f>
        <v/>
      </c>
      <c r="U448" s="6" t="str">
        <f>IF('Used data'!I448="No","",IF('Used data'!R448="Yes",0.93,1))</f>
        <v/>
      </c>
      <c r="V448" s="6" t="str">
        <f>IF('Used data'!I448="No","",IF('Used data'!S448="Yes",0.85,1))</f>
        <v/>
      </c>
      <c r="W448" s="6" t="str">
        <f>IF('Used data'!I448="No","",IF('Used data'!T448&gt;5,1.4,1+0.08*'Used data'!T448))</f>
        <v/>
      </c>
      <c r="X448" s="6" t="str">
        <f>IF('Used data'!I448="No","",IF('Used data'!U448=80,1,POWER((80-0.0058*('Used data'!U448-80)^2+0.2781*('Used data'!U448-80)-0.2343)/80,1.6)))</f>
        <v/>
      </c>
      <c r="Y448" s="6" t="str">
        <f>IF('Used data'!I448="No","",IF('Used data'!U448=80,1,POWER((80-0.0058*('Used data'!U448-80)^2+0.2781*('Used data'!U448-80)-0.2343)/80,1.5)))</f>
        <v/>
      </c>
      <c r="Z448" s="6" t="str">
        <f>IF('Used data'!I448="No","",IF('Used data'!U448=80,1,POWER((80-0.0058*('Used data'!U448-80)^2+0.2781*('Used data'!U448-80)-0.2343)/80,4.6)))</f>
        <v/>
      </c>
      <c r="AA448" s="6" t="str">
        <f>IF('Used data'!I448="No","",IF('Used data'!U448=80,1,POWER((80-0.0058*('Used data'!U448-80)^2+0.2781*('Used data'!U448-80)-0.2343)/80,3.5)))</f>
        <v/>
      </c>
      <c r="AB448" s="6" t="str">
        <f>IF('Used data'!I448="No","",IF('Used data'!U448=80,1,POWER((80-0.0058*('Used data'!U448-80)^2+0.2781*('Used data'!U448-80)-0.2343)/80,1.4)))</f>
        <v/>
      </c>
      <c r="AC448" s="6"/>
      <c r="AD448" s="7" t="str">
        <f>IF('Used data'!I448="No","",EXP(-10.0958)*POWER(H448,0.8138))</f>
        <v/>
      </c>
      <c r="AE448" s="7" t="str">
        <f>IF('Used data'!I448="No","",EXP(-9.9896)*POWER(H448,0.8381))</f>
        <v/>
      </c>
      <c r="AF448" s="7" t="str">
        <f>IF('Used data'!I448="No","",EXP(-12.5826)*POWER(H448,1.148))</f>
        <v/>
      </c>
      <c r="AG448" s="7" t="str">
        <f>IF('Used data'!I448="No","",EXP(-11.3408)*POWER(H448,0.7373))</f>
        <v/>
      </c>
      <c r="AH448" s="7" t="str">
        <f>IF('Used data'!I448="No","",EXP(-10.8985)*POWER(H448,0.841))</f>
        <v/>
      </c>
      <c r="AI448" s="7" t="str">
        <f>IF('Used data'!I448="No","",EXP(-12.4273)*POWER(H448,1.0197))</f>
        <v/>
      </c>
      <c r="AJ448" s="9" t="str">
        <f>IF('Used data'!I448="No","",SUM(AD448:AE448)*740934+AG448*29492829+AH448*4654307+AI448*608667)</f>
        <v/>
      </c>
    </row>
    <row r="449" spans="1:36" x14ac:dyDescent="0.3">
      <c r="A449" s="4" t="str">
        <f>IF('Input data'!A455="","",'Input data'!A455)</f>
        <v/>
      </c>
      <c r="B449" s="4" t="str">
        <f>IF('Input data'!B455="","",'Input data'!B455)</f>
        <v/>
      </c>
      <c r="C449" s="4" t="str">
        <f>IF('Input data'!C455="","",'Input data'!C455)</f>
        <v/>
      </c>
      <c r="D449" s="4" t="str">
        <f>IF('Input data'!D455="","",'Input data'!D455)</f>
        <v/>
      </c>
      <c r="E449" s="4" t="str">
        <f>IF('Input data'!E455="","",'Input data'!E455)</f>
        <v/>
      </c>
      <c r="F449" s="4" t="str">
        <f>IF('Input data'!F455="","",'Input data'!F455)</f>
        <v/>
      </c>
      <c r="G449" s="20" t="str">
        <f>IF('Input data'!G455=0,"",'Input data'!G455)</f>
        <v/>
      </c>
      <c r="H449" s="9" t="str">
        <f>IF('Input data'!H455="","",'Input data'!H455)</f>
        <v/>
      </c>
      <c r="I449" s="6" t="str">
        <f>IF('Used data'!I449="No","",IF('Used data'!L449&lt;10,1.1-'Used data'!L449*0.01,IF('Used data'!L449&lt;120,POWER(1.003,'Used data'!L449)/POWER(1.003,10),1.4)))</f>
        <v/>
      </c>
      <c r="J449" s="6" t="str">
        <f>IF('Used data'!I449="No","",IF('Used data'!M449&gt;9,1.41,IF('Used data'!M449&lt;2,0.96+'Used data'!M449*0.02,POWER(1.05,'Used data'!M449)/POWER(1.05,2))))</f>
        <v/>
      </c>
      <c r="K449" s="6" t="str">
        <f>IF('Used data'!I449="No","",IF('Used data'!M449&gt;9,1.15,IF('Used data'!M449&lt;2,0.98+'Used data'!M449*0.01,POWER(1.02,'Used data'!M449)/POWER(1.02,2))))</f>
        <v/>
      </c>
      <c r="L449" s="6" t="str">
        <f>IF('Used data'!I449="No","",IF('Used data'!N449="Partly",0.9,IF('Used data'!N449="Yes",0.75,1)))</f>
        <v/>
      </c>
      <c r="M449" s="6" t="str">
        <f>IF('Used data'!I449="No","",IF('Used data'!N449="Partly",0.97,IF('Used data'!N449="Yes",0.95,1)))</f>
        <v/>
      </c>
      <c r="N449" s="6" t="str">
        <f>IF('Used data'!I449="No","",IF('Used data'!O449&gt;4.25,1.06,IF('Used data'!O449&lt;3.75,1.84-'Used data'!O449*0.24,0.04+'Used data'!O449*0.24)))</f>
        <v/>
      </c>
      <c r="O449" s="6" t="str">
        <f>IF('Used data'!I449="No","",IF('Used data'!P449&gt;1.99,0.81,IF('Used data'!P449&lt;0.2,1.12,1.05-'Used data'!P449*0.1)))</f>
        <v/>
      </c>
      <c r="P449" s="6" t="str">
        <f>IF('Used data'!I449="No","",IF('Used data'!Q449&gt;3,0.96,IF('Used data'!Q449&lt;2,1.12-0.06*'Used data'!Q449,1.08-0.04*'Used data'!Q449)))</f>
        <v/>
      </c>
      <c r="Q449" s="6" t="str">
        <f>IF('Used data'!I449="No","",IF('Used data'!R449="Yes",0.91,1))</f>
        <v/>
      </c>
      <c r="R449" s="6" t="str">
        <f>IF('Used data'!I449="No","",IF('Used data'!R449="Yes",0.96,1))</f>
        <v/>
      </c>
      <c r="S449" s="6" t="str">
        <f>IF('Used data'!I449="No","",IF('Used data'!R449="Yes",0.82,1))</f>
        <v/>
      </c>
      <c r="T449" s="6" t="str">
        <f>IF('Used data'!I449="No","",IF('Used data'!R449="Yes",0.9,1))</f>
        <v/>
      </c>
      <c r="U449" s="6" t="str">
        <f>IF('Used data'!I449="No","",IF('Used data'!R449="Yes",0.93,1))</f>
        <v/>
      </c>
      <c r="V449" s="6" t="str">
        <f>IF('Used data'!I449="No","",IF('Used data'!S449="Yes",0.85,1))</f>
        <v/>
      </c>
      <c r="W449" s="6" t="str">
        <f>IF('Used data'!I449="No","",IF('Used data'!T449&gt;5,1.4,1+0.08*'Used data'!T449))</f>
        <v/>
      </c>
      <c r="X449" s="6" t="str">
        <f>IF('Used data'!I449="No","",IF('Used data'!U449=80,1,POWER((80-0.0058*('Used data'!U449-80)^2+0.2781*('Used data'!U449-80)-0.2343)/80,1.6)))</f>
        <v/>
      </c>
      <c r="Y449" s="6" t="str">
        <f>IF('Used data'!I449="No","",IF('Used data'!U449=80,1,POWER((80-0.0058*('Used data'!U449-80)^2+0.2781*('Used data'!U449-80)-0.2343)/80,1.5)))</f>
        <v/>
      </c>
      <c r="Z449" s="6" t="str">
        <f>IF('Used data'!I449="No","",IF('Used data'!U449=80,1,POWER((80-0.0058*('Used data'!U449-80)^2+0.2781*('Used data'!U449-80)-0.2343)/80,4.6)))</f>
        <v/>
      </c>
      <c r="AA449" s="6" t="str">
        <f>IF('Used data'!I449="No","",IF('Used data'!U449=80,1,POWER((80-0.0058*('Used data'!U449-80)^2+0.2781*('Used data'!U449-80)-0.2343)/80,3.5)))</f>
        <v/>
      </c>
      <c r="AB449" s="6" t="str">
        <f>IF('Used data'!I449="No","",IF('Used data'!U449=80,1,POWER((80-0.0058*('Used data'!U449-80)^2+0.2781*('Used data'!U449-80)-0.2343)/80,1.4)))</f>
        <v/>
      </c>
      <c r="AC449" s="6"/>
      <c r="AD449" s="7" t="str">
        <f>IF('Used data'!I449="No","",EXP(-10.0958)*POWER(H449,0.8138))</f>
        <v/>
      </c>
      <c r="AE449" s="7" t="str">
        <f>IF('Used data'!I449="No","",EXP(-9.9896)*POWER(H449,0.8381))</f>
        <v/>
      </c>
      <c r="AF449" s="7" t="str">
        <f>IF('Used data'!I449="No","",EXP(-12.5826)*POWER(H449,1.148))</f>
        <v/>
      </c>
      <c r="AG449" s="7" t="str">
        <f>IF('Used data'!I449="No","",EXP(-11.3408)*POWER(H449,0.7373))</f>
        <v/>
      </c>
      <c r="AH449" s="7" t="str">
        <f>IF('Used data'!I449="No","",EXP(-10.8985)*POWER(H449,0.841))</f>
        <v/>
      </c>
      <c r="AI449" s="7" t="str">
        <f>IF('Used data'!I449="No","",EXP(-12.4273)*POWER(H449,1.0197))</f>
        <v/>
      </c>
      <c r="AJ449" s="9" t="str">
        <f>IF('Used data'!I449="No","",SUM(AD449:AE449)*740934+AG449*29492829+AH449*4654307+AI449*608667)</f>
        <v/>
      </c>
    </row>
    <row r="450" spans="1:36" x14ac:dyDescent="0.3">
      <c r="A450" s="4" t="str">
        <f>IF('Input data'!A456="","",'Input data'!A456)</f>
        <v/>
      </c>
      <c r="B450" s="4" t="str">
        <f>IF('Input data'!B456="","",'Input data'!B456)</f>
        <v/>
      </c>
      <c r="C450" s="4" t="str">
        <f>IF('Input data'!C456="","",'Input data'!C456)</f>
        <v/>
      </c>
      <c r="D450" s="4" t="str">
        <f>IF('Input data'!D456="","",'Input data'!D456)</f>
        <v/>
      </c>
      <c r="E450" s="4" t="str">
        <f>IF('Input data'!E456="","",'Input data'!E456)</f>
        <v/>
      </c>
      <c r="F450" s="4" t="str">
        <f>IF('Input data'!F456="","",'Input data'!F456)</f>
        <v/>
      </c>
      <c r="G450" s="20" t="str">
        <f>IF('Input data'!G456=0,"",'Input data'!G456)</f>
        <v/>
      </c>
      <c r="H450" s="9" t="str">
        <f>IF('Input data'!H456="","",'Input data'!H456)</f>
        <v/>
      </c>
      <c r="I450" s="6" t="str">
        <f>IF('Used data'!I450="No","",IF('Used data'!L450&lt;10,1.1-'Used data'!L450*0.01,IF('Used data'!L450&lt;120,POWER(1.003,'Used data'!L450)/POWER(1.003,10),1.4)))</f>
        <v/>
      </c>
      <c r="J450" s="6" t="str">
        <f>IF('Used data'!I450="No","",IF('Used data'!M450&gt;9,1.41,IF('Used data'!M450&lt;2,0.96+'Used data'!M450*0.02,POWER(1.05,'Used data'!M450)/POWER(1.05,2))))</f>
        <v/>
      </c>
      <c r="K450" s="6" t="str">
        <f>IF('Used data'!I450="No","",IF('Used data'!M450&gt;9,1.15,IF('Used data'!M450&lt;2,0.98+'Used data'!M450*0.01,POWER(1.02,'Used data'!M450)/POWER(1.02,2))))</f>
        <v/>
      </c>
      <c r="L450" s="6" t="str">
        <f>IF('Used data'!I450="No","",IF('Used data'!N450="Partly",0.9,IF('Used data'!N450="Yes",0.75,1)))</f>
        <v/>
      </c>
      <c r="M450" s="6" t="str">
        <f>IF('Used data'!I450="No","",IF('Used data'!N450="Partly",0.97,IF('Used data'!N450="Yes",0.95,1)))</f>
        <v/>
      </c>
      <c r="N450" s="6" t="str">
        <f>IF('Used data'!I450="No","",IF('Used data'!O450&gt;4.25,1.06,IF('Used data'!O450&lt;3.75,1.84-'Used data'!O450*0.24,0.04+'Used data'!O450*0.24)))</f>
        <v/>
      </c>
      <c r="O450" s="6" t="str">
        <f>IF('Used data'!I450="No","",IF('Used data'!P450&gt;1.99,0.81,IF('Used data'!P450&lt;0.2,1.12,1.05-'Used data'!P450*0.1)))</f>
        <v/>
      </c>
      <c r="P450" s="6" t="str">
        <f>IF('Used data'!I450="No","",IF('Used data'!Q450&gt;3,0.96,IF('Used data'!Q450&lt;2,1.12-0.06*'Used data'!Q450,1.08-0.04*'Used data'!Q450)))</f>
        <v/>
      </c>
      <c r="Q450" s="6" t="str">
        <f>IF('Used data'!I450="No","",IF('Used data'!R450="Yes",0.91,1))</f>
        <v/>
      </c>
      <c r="R450" s="6" t="str">
        <f>IF('Used data'!I450="No","",IF('Used data'!R450="Yes",0.96,1))</f>
        <v/>
      </c>
      <c r="S450" s="6" t="str">
        <f>IF('Used data'!I450="No","",IF('Used data'!R450="Yes",0.82,1))</f>
        <v/>
      </c>
      <c r="T450" s="6" t="str">
        <f>IF('Used data'!I450="No","",IF('Used data'!R450="Yes",0.9,1))</f>
        <v/>
      </c>
      <c r="U450" s="6" t="str">
        <f>IF('Used data'!I450="No","",IF('Used data'!R450="Yes",0.93,1))</f>
        <v/>
      </c>
      <c r="V450" s="6" t="str">
        <f>IF('Used data'!I450="No","",IF('Used data'!S450="Yes",0.85,1))</f>
        <v/>
      </c>
      <c r="W450" s="6" t="str">
        <f>IF('Used data'!I450="No","",IF('Used data'!T450&gt;5,1.4,1+0.08*'Used data'!T450))</f>
        <v/>
      </c>
      <c r="X450" s="6" t="str">
        <f>IF('Used data'!I450="No","",IF('Used data'!U450=80,1,POWER((80-0.0058*('Used data'!U450-80)^2+0.2781*('Used data'!U450-80)-0.2343)/80,1.6)))</f>
        <v/>
      </c>
      <c r="Y450" s="6" t="str">
        <f>IF('Used data'!I450="No","",IF('Used data'!U450=80,1,POWER((80-0.0058*('Used data'!U450-80)^2+0.2781*('Used data'!U450-80)-0.2343)/80,1.5)))</f>
        <v/>
      </c>
      <c r="Z450" s="6" t="str">
        <f>IF('Used data'!I450="No","",IF('Used data'!U450=80,1,POWER((80-0.0058*('Used data'!U450-80)^2+0.2781*('Used data'!U450-80)-0.2343)/80,4.6)))</f>
        <v/>
      </c>
      <c r="AA450" s="6" t="str">
        <f>IF('Used data'!I450="No","",IF('Used data'!U450=80,1,POWER((80-0.0058*('Used data'!U450-80)^2+0.2781*('Used data'!U450-80)-0.2343)/80,3.5)))</f>
        <v/>
      </c>
      <c r="AB450" s="6" t="str">
        <f>IF('Used data'!I450="No","",IF('Used data'!U450=80,1,POWER((80-0.0058*('Used data'!U450-80)^2+0.2781*('Used data'!U450-80)-0.2343)/80,1.4)))</f>
        <v/>
      </c>
      <c r="AC450" s="6"/>
      <c r="AD450" s="7" t="str">
        <f>IF('Used data'!I450="No","",EXP(-10.0958)*POWER(H450,0.8138))</f>
        <v/>
      </c>
      <c r="AE450" s="7" t="str">
        <f>IF('Used data'!I450="No","",EXP(-9.9896)*POWER(H450,0.8381))</f>
        <v/>
      </c>
      <c r="AF450" s="7" t="str">
        <f>IF('Used data'!I450="No","",EXP(-12.5826)*POWER(H450,1.148))</f>
        <v/>
      </c>
      <c r="AG450" s="7" t="str">
        <f>IF('Used data'!I450="No","",EXP(-11.3408)*POWER(H450,0.7373))</f>
        <v/>
      </c>
      <c r="AH450" s="7" t="str">
        <f>IF('Used data'!I450="No","",EXP(-10.8985)*POWER(H450,0.841))</f>
        <v/>
      </c>
      <c r="AI450" s="7" t="str">
        <f>IF('Used data'!I450="No","",EXP(-12.4273)*POWER(H450,1.0197))</f>
        <v/>
      </c>
      <c r="AJ450" s="9" t="str">
        <f>IF('Used data'!I450="No","",SUM(AD450:AE450)*740934+AG450*29492829+AH450*4654307+AI450*608667)</f>
        <v/>
      </c>
    </row>
    <row r="451" spans="1:36" x14ac:dyDescent="0.3">
      <c r="A451" s="4" t="str">
        <f>IF('Input data'!A457="","",'Input data'!A457)</f>
        <v/>
      </c>
      <c r="B451" s="4" t="str">
        <f>IF('Input data'!B457="","",'Input data'!B457)</f>
        <v/>
      </c>
      <c r="C451" s="4" t="str">
        <f>IF('Input data'!C457="","",'Input data'!C457)</f>
        <v/>
      </c>
      <c r="D451" s="4" t="str">
        <f>IF('Input data'!D457="","",'Input data'!D457)</f>
        <v/>
      </c>
      <c r="E451" s="4" t="str">
        <f>IF('Input data'!E457="","",'Input data'!E457)</f>
        <v/>
      </c>
      <c r="F451" s="4" t="str">
        <f>IF('Input data'!F457="","",'Input data'!F457)</f>
        <v/>
      </c>
      <c r="G451" s="20" t="str">
        <f>IF('Input data'!G457=0,"",'Input data'!G457)</f>
        <v/>
      </c>
      <c r="H451" s="9" t="str">
        <f>IF('Input data'!H457="","",'Input data'!H457)</f>
        <v/>
      </c>
      <c r="I451" s="6" t="str">
        <f>IF('Used data'!I451="No","",IF('Used data'!L451&lt;10,1.1-'Used data'!L451*0.01,IF('Used data'!L451&lt;120,POWER(1.003,'Used data'!L451)/POWER(1.003,10),1.4)))</f>
        <v/>
      </c>
      <c r="J451" s="6" t="str">
        <f>IF('Used data'!I451="No","",IF('Used data'!M451&gt;9,1.41,IF('Used data'!M451&lt;2,0.96+'Used data'!M451*0.02,POWER(1.05,'Used data'!M451)/POWER(1.05,2))))</f>
        <v/>
      </c>
      <c r="K451" s="6" t="str">
        <f>IF('Used data'!I451="No","",IF('Used data'!M451&gt;9,1.15,IF('Used data'!M451&lt;2,0.98+'Used data'!M451*0.01,POWER(1.02,'Used data'!M451)/POWER(1.02,2))))</f>
        <v/>
      </c>
      <c r="L451" s="6" t="str">
        <f>IF('Used data'!I451="No","",IF('Used data'!N451="Partly",0.9,IF('Used data'!N451="Yes",0.75,1)))</f>
        <v/>
      </c>
      <c r="M451" s="6" t="str">
        <f>IF('Used data'!I451="No","",IF('Used data'!N451="Partly",0.97,IF('Used data'!N451="Yes",0.95,1)))</f>
        <v/>
      </c>
      <c r="N451" s="6" t="str">
        <f>IF('Used data'!I451="No","",IF('Used data'!O451&gt;4.25,1.06,IF('Used data'!O451&lt;3.75,1.84-'Used data'!O451*0.24,0.04+'Used data'!O451*0.24)))</f>
        <v/>
      </c>
      <c r="O451" s="6" t="str">
        <f>IF('Used data'!I451="No","",IF('Used data'!P451&gt;1.99,0.81,IF('Used data'!P451&lt;0.2,1.12,1.05-'Used data'!P451*0.1)))</f>
        <v/>
      </c>
      <c r="P451" s="6" t="str">
        <f>IF('Used data'!I451="No","",IF('Used data'!Q451&gt;3,0.96,IF('Used data'!Q451&lt;2,1.12-0.06*'Used data'!Q451,1.08-0.04*'Used data'!Q451)))</f>
        <v/>
      </c>
      <c r="Q451" s="6" t="str">
        <f>IF('Used data'!I451="No","",IF('Used data'!R451="Yes",0.91,1))</f>
        <v/>
      </c>
      <c r="R451" s="6" t="str">
        <f>IF('Used data'!I451="No","",IF('Used data'!R451="Yes",0.96,1))</f>
        <v/>
      </c>
      <c r="S451" s="6" t="str">
        <f>IF('Used data'!I451="No","",IF('Used data'!R451="Yes",0.82,1))</f>
        <v/>
      </c>
      <c r="T451" s="6" t="str">
        <f>IF('Used data'!I451="No","",IF('Used data'!R451="Yes",0.9,1))</f>
        <v/>
      </c>
      <c r="U451" s="6" t="str">
        <f>IF('Used data'!I451="No","",IF('Used data'!R451="Yes",0.93,1))</f>
        <v/>
      </c>
      <c r="V451" s="6" t="str">
        <f>IF('Used data'!I451="No","",IF('Used data'!S451="Yes",0.85,1))</f>
        <v/>
      </c>
      <c r="W451" s="6" t="str">
        <f>IF('Used data'!I451="No","",IF('Used data'!T451&gt;5,1.4,1+0.08*'Used data'!T451))</f>
        <v/>
      </c>
      <c r="X451" s="6" t="str">
        <f>IF('Used data'!I451="No","",IF('Used data'!U451=80,1,POWER((80-0.0058*('Used data'!U451-80)^2+0.2781*('Used data'!U451-80)-0.2343)/80,1.6)))</f>
        <v/>
      </c>
      <c r="Y451" s="6" t="str">
        <f>IF('Used data'!I451="No","",IF('Used data'!U451=80,1,POWER((80-0.0058*('Used data'!U451-80)^2+0.2781*('Used data'!U451-80)-0.2343)/80,1.5)))</f>
        <v/>
      </c>
      <c r="Z451" s="6" t="str">
        <f>IF('Used data'!I451="No","",IF('Used data'!U451=80,1,POWER((80-0.0058*('Used data'!U451-80)^2+0.2781*('Used data'!U451-80)-0.2343)/80,4.6)))</f>
        <v/>
      </c>
      <c r="AA451" s="6" t="str">
        <f>IF('Used data'!I451="No","",IF('Used data'!U451=80,1,POWER((80-0.0058*('Used data'!U451-80)^2+0.2781*('Used data'!U451-80)-0.2343)/80,3.5)))</f>
        <v/>
      </c>
      <c r="AB451" s="6" t="str">
        <f>IF('Used data'!I451="No","",IF('Used data'!U451=80,1,POWER((80-0.0058*('Used data'!U451-80)^2+0.2781*('Used data'!U451-80)-0.2343)/80,1.4)))</f>
        <v/>
      </c>
      <c r="AC451" s="6"/>
      <c r="AD451" s="7" t="str">
        <f>IF('Used data'!I451="No","",EXP(-10.0958)*POWER(H451,0.8138))</f>
        <v/>
      </c>
      <c r="AE451" s="7" t="str">
        <f>IF('Used data'!I451="No","",EXP(-9.9896)*POWER(H451,0.8381))</f>
        <v/>
      </c>
      <c r="AF451" s="7" t="str">
        <f>IF('Used data'!I451="No","",EXP(-12.5826)*POWER(H451,1.148))</f>
        <v/>
      </c>
      <c r="AG451" s="7" t="str">
        <f>IF('Used data'!I451="No","",EXP(-11.3408)*POWER(H451,0.7373))</f>
        <v/>
      </c>
      <c r="AH451" s="7" t="str">
        <f>IF('Used data'!I451="No","",EXP(-10.8985)*POWER(H451,0.841))</f>
        <v/>
      </c>
      <c r="AI451" s="7" t="str">
        <f>IF('Used data'!I451="No","",EXP(-12.4273)*POWER(H451,1.0197))</f>
        <v/>
      </c>
      <c r="AJ451" s="9" t="str">
        <f>IF('Used data'!I451="No","",SUM(AD451:AE451)*740934+AG451*29492829+AH451*4654307+AI451*608667)</f>
        <v/>
      </c>
    </row>
    <row r="452" spans="1:36" x14ac:dyDescent="0.3">
      <c r="A452" s="4" t="str">
        <f>IF('Input data'!A458="","",'Input data'!A458)</f>
        <v/>
      </c>
      <c r="B452" s="4" t="str">
        <f>IF('Input data'!B458="","",'Input data'!B458)</f>
        <v/>
      </c>
      <c r="C452" s="4" t="str">
        <f>IF('Input data'!C458="","",'Input data'!C458)</f>
        <v/>
      </c>
      <c r="D452" s="4" t="str">
        <f>IF('Input data'!D458="","",'Input data'!D458)</f>
        <v/>
      </c>
      <c r="E452" s="4" t="str">
        <f>IF('Input data'!E458="","",'Input data'!E458)</f>
        <v/>
      </c>
      <c r="F452" s="4" t="str">
        <f>IF('Input data'!F458="","",'Input data'!F458)</f>
        <v/>
      </c>
      <c r="G452" s="20" t="str">
        <f>IF('Input data'!G458=0,"",'Input data'!G458)</f>
        <v/>
      </c>
      <c r="H452" s="9" t="str">
        <f>IF('Input data'!H458="","",'Input data'!H458)</f>
        <v/>
      </c>
      <c r="I452" s="6" t="str">
        <f>IF('Used data'!I452="No","",IF('Used data'!L452&lt;10,1.1-'Used data'!L452*0.01,IF('Used data'!L452&lt;120,POWER(1.003,'Used data'!L452)/POWER(1.003,10),1.4)))</f>
        <v/>
      </c>
      <c r="J452" s="6" t="str">
        <f>IF('Used data'!I452="No","",IF('Used data'!M452&gt;9,1.41,IF('Used data'!M452&lt;2,0.96+'Used data'!M452*0.02,POWER(1.05,'Used data'!M452)/POWER(1.05,2))))</f>
        <v/>
      </c>
      <c r="K452" s="6" t="str">
        <f>IF('Used data'!I452="No","",IF('Used data'!M452&gt;9,1.15,IF('Used data'!M452&lt;2,0.98+'Used data'!M452*0.01,POWER(1.02,'Used data'!M452)/POWER(1.02,2))))</f>
        <v/>
      </c>
      <c r="L452" s="6" t="str">
        <f>IF('Used data'!I452="No","",IF('Used data'!N452="Partly",0.9,IF('Used data'!N452="Yes",0.75,1)))</f>
        <v/>
      </c>
      <c r="M452" s="6" t="str">
        <f>IF('Used data'!I452="No","",IF('Used data'!N452="Partly",0.97,IF('Used data'!N452="Yes",0.95,1)))</f>
        <v/>
      </c>
      <c r="N452" s="6" t="str">
        <f>IF('Used data'!I452="No","",IF('Used data'!O452&gt;4.25,1.06,IF('Used data'!O452&lt;3.75,1.84-'Used data'!O452*0.24,0.04+'Used data'!O452*0.24)))</f>
        <v/>
      </c>
      <c r="O452" s="6" t="str">
        <f>IF('Used data'!I452="No","",IF('Used data'!P452&gt;1.99,0.81,IF('Used data'!P452&lt;0.2,1.12,1.05-'Used data'!P452*0.1)))</f>
        <v/>
      </c>
      <c r="P452" s="6" t="str">
        <f>IF('Used data'!I452="No","",IF('Used data'!Q452&gt;3,0.96,IF('Used data'!Q452&lt;2,1.12-0.06*'Used data'!Q452,1.08-0.04*'Used data'!Q452)))</f>
        <v/>
      </c>
      <c r="Q452" s="6" t="str">
        <f>IF('Used data'!I452="No","",IF('Used data'!R452="Yes",0.91,1))</f>
        <v/>
      </c>
      <c r="R452" s="6" t="str">
        <f>IF('Used data'!I452="No","",IF('Used data'!R452="Yes",0.96,1))</f>
        <v/>
      </c>
      <c r="S452" s="6" t="str">
        <f>IF('Used data'!I452="No","",IF('Used data'!R452="Yes",0.82,1))</f>
        <v/>
      </c>
      <c r="T452" s="6" t="str">
        <f>IF('Used data'!I452="No","",IF('Used data'!R452="Yes",0.9,1))</f>
        <v/>
      </c>
      <c r="U452" s="6" t="str">
        <f>IF('Used data'!I452="No","",IF('Used data'!R452="Yes",0.93,1))</f>
        <v/>
      </c>
      <c r="V452" s="6" t="str">
        <f>IF('Used data'!I452="No","",IF('Used data'!S452="Yes",0.85,1))</f>
        <v/>
      </c>
      <c r="W452" s="6" t="str">
        <f>IF('Used data'!I452="No","",IF('Used data'!T452&gt;5,1.4,1+0.08*'Used data'!T452))</f>
        <v/>
      </c>
      <c r="X452" s="6" t="str">
        <f>IF('Used data'!I452="No","",IF('Used data'!U452=80,1,POWER((80-0.0058*('Used data'!U452-80)^2+0.2781*('Used data'!U452-80)-0.2343)/80,1.6)))</f>
        <v/>
      </c>
      <c r="Y452" s="6" t="str">
        <f>IF('Used data'!I452="No","",IF('Used data'!U452=80,1,POWER((80-0.0058*('Used data'!U452-80)^2+0.2781*('Used data'!U452-80)-0.2343)/80,1.5)))</f>
        <v/>
      </c>
      <c r="Z452" s="6" t="str">
        <f>IF('Used data'!I452="No","",IF('Used data'!U452=80,1,POWER((80-0.0058*('Used data'!U452-80)^2+0.2781*('Used data'!U452-80)-0.2343)/80,4.6)))</f>
        <v/>
      </c>
      <c r="AA452" s="6" t="str">
        <f>IF('Used data'!I452="No","",IF('Used data'!U452=80,1,POWER((80-0.0058*('Used data'!U452-80)^2+0.2781*('Used data'!U452-80)-0.2343)/80,3.5)))</f>
        <v/>
      </c>
      <c r="AB452" s="6" t="str">
        <f>IF('Used data'!I452="No","",IF('Used data'!U452=80,1,POWER((80-0.0058*('Used data'!U452-80)^2+0.2781*('Used data'!U452-80)-0.2343)/80,1.4)))</f>
        <v/>
      </c>
      <c r="AC452" s="6"/>
      <c r="AD452" s="7" t="str">
        <f>IF('Used data'!I452="No","",EXP(-10.0958)*POWER(H452,0.8138))</f>
        <v/>
      </c>
      <c r="AE452" s="7" t="str">
        <f>IF('Used data'!I452="No","",EXP(-9.9896)*POWER(H452,0.8381))</f>
        <v/>
      </c>
      <c r="AF452" s="7" t="str">
        <f>IF('Used data'!I452="No","",EXP(-12.5826)*POWER(H452,1.148))</f>
        <v/>
      </c>
      <c r="AG452" s="7" t="str">
        <f>IF('Used data'!I452="No","",EXP(-11.3408)*POWER(H452,0.7373))</f>
        <v/>
      </c>
      <c r="AH452" s="7" t="str">
        <f>IF('Used data'!I452="No","",EXP(-10.8985)*POWER(H452,0.841))</f>
        <v/>
      </c>
      <c r="AI452" s="7" t="str">
        <f>IF('Used data'!I452="No","",EXP(-12.4273)*POWER(H452,1.0197))</f>
        <v/>
      </c>
      <c r="AJ452" s="9" t="str">
        <f>IF('Used data'!I452="No","",SUM(AD452:AE452)*740934+AG452*29492829+AH452*4654307+AI452*608667)</f>
        <v/>
      </c>
    </row>
    <row r="453" spans="1:36" x14ac:dyDescent="0.3">
      <c r="A453" s="4" t="str">
        <f>IF('Input data'!A459="","",'Input data'!A459)</f>
        <v/>
      </c>
      <c r="B453" s="4" t="str">
        <f>IF('Input data'!B459="","",'Input data'!B459)</f>
        <v/>
      </c>
      <c r="C453" s="4" t="str">
        <f>IF('Input data'!C459="","",'Input data'!C459)</f>
        <v/>
      </c>
      <c r="D453" s="4" t="str">
        <f>IF('Input data'!D459="","",'Input data'!D459)</f>
        <v/>
      </c>
      <c r="E453" s="4" t="str">
        <f>IF('Input data'!E459="","",'Input data'!E459)</f>
        <v/>
      </c>
      <c r="F453" s="4" t="str">
        <f>IF('Input data'!F459="","",'Input data'!F459)</f>
        <v/>
      </c>
      <c r="G453" s="20" t="str">
        <f>IF('Input data'!G459=0,"",'Input data'!G459)</f>
        <v/>
      </c>
      <c r="H453" s="9" t="str">
        <f>IF('Input data'!H459="","",'Input data'!H459)</f>
        <v/>
      </c>
      <c r="I453" s="6" t="str">
        <f>IF('Used data'!I453="No","",IF('Used data'!L453&lt;10,1.1-'Used data'!L453*0.01,IF('Used data'!L453&lt;120,POWER(1.003,'Used data'!L453)/POWER(1.003,10),1.4)))</f>
        <v/>
      </c>
      <c r="J453" s="6" t="str">
        <f>IF('Used data'!I453="No","",IF('Used data'!M453&gt;9,1.41,IF('Used data'!M453&lt;2,0.96+'Used data'!M453*0.02,POWER(1.05,'Used data'!M453)/POWER(1.05,2))))</f>
        <v/>
      </c>
      <c r="K453" s="6" t="str">
        <f>IF('Used data'!I453="No","",IF('Used data'!M453&gt;9,1.15,IF('Used data'!M453&lt;2,0.98+'Used data'!M453*0.01,POWER(1.02,'Used data'!M453)/POWER(1.02,2))))</f>
        <v/>
      </c>
      <c r="L453" s="6" t="str">
        <f>IF('Used data'!I453="No","",IF('Used data'!N453="Partly",0.9,IF('Used data'!N453="Yes",0.75,1)))</f>
        <v/>
      </c>
      <c r="M453" s="6" t="str">
        <f>IF('Used data'!I453="No","",IF('Used data'!N453="Partly",0.97,IF('Used data'!N453="Yes",0.95,1)))</f>
        <v/>
      </c>
      <c r="N453" s="6" t="str">
        <f>IF('Used data'!I453="No","",IF('Used data'!O453&gt;4.25,1.06,IF('Used data'!O453&lt;3.75,1.84-'Used data'!O453*0.24,0.04+'Used data'!O453*0.24)))</f>
        <v/>
      </c>
      <c r="O453" s="6" t="str">
        <f>IF('Used data'!I453="No","",IF('Used data'!P453&gt;1.99,0.81,IF('Used data'!P453&lt;0.2,1.12,1.05-'Used data'!P453*0.1)))</f>
        <v/>
      </c>
      <c r="P453" s="6" t="str">
        <f>IF('Used data'!I453="No","",IF('Used data'!Q453&gt;3,0.96,IF('Used data'!Q453&lt;2,1.12-0.06*'Used data'!Q453,1.08-0.04*'Used data'!Q453)))</f>
        <v/>
      </c>
      <c r="Q453" s="6" t="str">
        <f>IF('Used data'!I453="No","",IF('Used data'!R453="Yes",0.91,1))</f>
        <v/>
      </c>
      <c r="R453" s="6" t="str">
        <f>IF('Used data'!I453="No","",IF('Used data'!R453="Yes",0.96,1))</f>
        <v/>
      </c>
      <c r="S453" s="6" t="str">
        <f>IF('Used data'!I453="No","",IF('Used data'!R453="Yes",0.82,1))</f>
        <v/>
      </c>
      <c r="T453" s="6" t="str">
        <f>IF('Used data'!I453="No","",IF('Used data'!R453="Yes",0.9,1))</f>
        <v/>
      </c>
      <c r="U453" s="6" t="str">
        <f>IF('Used data'!I453="No","",IF('Used data'!R453="Yes",0.93,1))</f>
        <v/>
      </c>
      <c r="V453" s="6" t="str">
        <f>IF('Used data'!I453="No","",IF('Used data'!S453="Yes",0.85,1))</f>
        <v/>
      </c>
      <c r="W453" s="6" t="str">
        <f>IF('Used data'!I453="No","",IF('Used data'!T453&gt;5,1.4,1+0.08*'Used data'!T453))</f>
        <v/>
      </c>
      <c r="X453" s="6" t="str">
        <f>IF('Used data'!I453="No","",IF('Used data'!U453=80,1,POWER((80-0.0058*('Used data'!U453-80)^2+0.2781*('Used data'!U453-80)-0.2343)/80,1.6)))</f>
        <v/>
      </c>
      <c r="Y453" s="6" t="str">
        <f>IF('Used data'!I453="No","",IF('Used data'!U453=80,1,POWER((80-0.0058*('Used data'!U453-80)^2+0.2781*('Used data'!U453-80)-0.2343)/80,1.5)))</f>
        <v/>
      </c>
      <c r="Z453" s="6" t="str">
        <f>IF('Used data'!I453="No","",IF('Used data'!U453=80,1,POWER((80-0.0058*('Used data'!U453-80)^2+0.2781*('Used data'!U453-80)-0.2343)/80,4.6)))</f>
        <v/>
      </c>
      <c r="AA453" s="6" t="str">
        <f>IF('Used data'!I453="No","",IF('Used data'!U453=80,1,POWER((80-0.0058*('Used data'!U453-80)^2+0.2781*('Used data'!U453-80)-0.2343)/80,3.5)))</f>
        <v/>
      </c>
      <c r="AB453" s="6" t="str">
        <f>IF('Used data'!I453="No","",IF('Used data'!U453=80,1,POWER((80-0.0058*('Used data'!U453-80)^2+0.2781*('Used data'!U453-80)-0.2343)/80,1.4)))</f>
        <v/>
      </c>
      <c r="AC453" s="6"/>
      <c r="AD453" s="7" t="str">
        <f>IF('Used data'!I453="No","",EXP(-10.0958)*POWER(H453,0.8138))</f>
        <v/>
      </c>
      <c r="AE453" s="7" t="str">
        <f>IF('Used data'!I453="No","",EXP(-9.9896)*POWER(H453,0.8381))</f>
        <v/>
      </c>
      <c r="AF453" s="7" t="str">
        <f>IF('Used data'!I453="No","",EXP(-12.5826)*POWER(H453,1.148))</f>
        <v/>
      </c>
      <c r="AG453" s="7" t="str">
        <f>IF('Used data'!I453="No","",EXP(-11.3408)*POWER(H453,0.7373))</f>
        <v/>
      </c>
      <c r="AH453" s="7" t="str">
        <f>IF('Used data'!I453="No","",EXP(-10.8985)*POWER(H453,0.841))</f>
        <v/>
      </c>
      <c r="AI453" s="7" t="str">
        <f>IF('Used data'!I453="No","",EXP(-12.4273)*POWER(H453,1.0197))</f>
        <v/>
      </c>
      <c r="AJ453" s="9" t="str">
        <f>IF('Used data'!I453="No","",SUM(AD453:AE453)*740934+AG453*29492829+AH453*4654307+AI453*608667)</f>
        <v/>
      </c>
    </row>
    <row r="454" spans="1:36" x14ac:dyDescent="0.3">
      <c r="A454" s="4" t="str">
        <f>IF('Input data'!A460="","",'Input data'!A460)</f>
        <v/>
      </c>
      <c r="B454" s="4" t="str">
        <f>IF('Input data'!B460="","",'Input data'!B460)</f>
        <v/>
      </c>
      <c r="C454" s="4" t="str">
        <f>IF('Input data'!C460="","",'Input data'!C460)</f>
        <v/>
      </c>
      <c r="D454" s="4" t="str">
        <f>IF('Input data'!D460="","",'Input data'!D460)</f>
        <v/>
      </c>
      <c r="E454" s="4" t="str">
        <f>IF('Input data'!E460="","",'Input data'!E460)</f>
        <v/>
      </c>
      <c r="F454" s="4" t="str">
        <f>IF('Input data'!F460="","",'Input data'!F460)</f>
        <v/>
      </c>
      <c r="G454" s="20" t="str">
        <f>IF('Input data'!G460=0,"",'Input data'!G460)</f>
        <v/>
      </c>
      <c r="H454" s="9" t="str">
        <f>IF('Input data'!H460="","",'Input data'!H460)</f>
        <v/>
      </c>
      <c r="I454" s="6" t="str">
        <f>IF('Used data'!I454="No","",IF('Used data'!L454&lt;10,1.1-'Used data'!L454*0.01,IF('Used data'!L454&lt;120,POWER(1.003,'Used data'!L454)/POWER(1.003,10),1.4)))</f>
        <v/>
      </c>
      <c r="J454" s="6" t="str">
        <f>IF('Used data'!I454="No","",IF('Used data'!M454&gt;9,1.41,IF('Used data'!M454&lt;2,0.96+'Used data'!M454*0.02,POWER(1.05,'Used data'!M454)/POWER(1.05,2))))</f>
        <v/>
      </c>
      <c r="K454" s="6" t="str">
        <f>IF('Used data'!I454="No","",IF('Used data'!M454&gt;9,1.15,IF('Used data'!M454&lt;2,0.98+'Used data'!M454*0.01,POWER(1.02,'Used data'!M454)/POWER(1.02,2))))</f>
        <v/>
      </c>
      <c r="L454" s="6" t="str">
        <f>IF('Used data'!I454="No","",IF('Used data'!N454="Partly",0.9,IF('Used data'!N454="Yes",0.75,1)))</f>
        <v/>
      </c>
      <c r="M454" s="6" t="str">
        <f>IF('Used data'!I454="No","",IF('Used data'!N454="Partly",0.97,IF('Used data'!N454="Yes",0.95,1)))</f>
        <v/>
      </c>
      <c r="N454" s="6" t="str">
        <f>IF('Used data'!I454="No","",IF('Used data'!O454&gt;4.25,1.06,IF('Used data'!O454&lt;3.75,1.84-'Used data'!O454*0.24,0.04+'Used data'!O454*0.24)))</f>
        <v/>
      </c>
      <c r="O454" s="6" t="str">
        <f>IF('Used data'!I454="No","",IF('Used data'!P454&gt;1.99,0.81,IF('Used data'!P454&lt;0.2,1.12,1.05-'Used data'!P454*0.1)))</f>
        <v/>
      </c>
      <c r="P454" s="6" t="str">
        <f>IF('Used data'!I454="No","",IF('Used data'!Q454&gt;3,0.96,IF('Used data'!Q454&lt;2,1.12-0.06*'Used data'!Q454,1.08-0.04*'Used data'!Q454)))</f>
        <v/>
      </c>
      <c r="Q454" s="6" t="str">
        <f>IF('Used data'!I454="No","",IF('Used data'!R454="Yes",0.91,1))</f>
        <v/>
      </c>
      <c r="R454" s="6" t="str">
        <f>IF('Used data'!I454="No","",IF('Used data'!R454="Yes",0.96,1))</f>
        <v/>
      </c>
      <c r="S454" s="6" t="str">
        <f>IF('Used data'!I454="No","",IF('Used data'!R454="Yes",0.82,1))</f>
        <v/>
      </c>
      <c r="T454" s="6" t="str">
        <f>IF('Used data'!I454="No","",IF('Used data'!R454="Yes",0.9,1))</f>
        <v/>
      </c>
      <c r="U454" s="6" t="str">
        <f>IF('Used data'!I454="No","",IF('Used data'!R454="Yes",0.93,1))</f>
        <v/>
      </c>
      <c r="V454" s="6" t="str">
        <f>IF('Used data'!I454="No","",IF('Used data'!S454="Yes",0.85,1))</f>
        <v/>
      </c>
      <c r="W454" s="6" t="str">
        <f>IF('Used data'!I454="No","",IF('Used data'!T454&gt;5,1.4,1+0.08*'Used data'!T454))</f>
        <v/>
      </c>
      <c r="X454" s="6" t="str">
        <f>IF('Used data'!I454="No","",IF('Used data'!U454=80,1,POWER((80-0.0058*('Used data'!U454-80)^2+0.2781*('Used data'!U454-80)-0.2343)/80,1.6)))</f>
        <v/>
      </c>
      <c r="Y454" s="6" t="str">
        <f>IF('Used data'!I454="No","",IF('Used data'!U454=80,1,POWER((80-0.0058*('Used data'!U454-80)^2+0.2781*('Used data'!U454-80)-0.2343)/80,1.5)))</f>
        <v/>
      </c>
      <c r="Z454" s="6" t="str">
        <f>IF('Used data'!I454="No","",IF('Used data'!U454=80,1,POWER((80-0.0058*('Used data'!U454-80)^2+0.2781*('Used data'!U454-80)-0.2343)/80,4.6)))</f>
        <v/>
      </c>
      <c r="AA454" s="6" t="str">
        <f>IF('Used data'!I454="No","",IF('Used data'!U454=80,1,POWER((80-0.0058*('Used data'!U454-80)^2+0.2781*('Used data'!U454-80)-0.2343)/80,3.5)))</f>
        <v/>
      </c>
      <c r="AB454" s="6" t="str">
        <f>IF('Used data'!I454="No","",IF('Used data'!U454=80,1,POWER((80-0.0058*('Used data'!U454-80)^2+0.2781*('Used data'!U454-80)-0.2343)/80,1.4)))</f>
        <v/>
      </c>
      <c r="AC454" s="6"/>
      <c r="AD454" s="7" t="str">
        <f>IF('Used data'!I454="No","",EXP(-10.0958)*POWER(H454,0.8138))</f>
        <v/>
      </c>
      <c r="AE454" s="7" t="str">
        <f>IF('Used data'!I454="No","",EXP(-9.9896)*POWER(H454,0.8381))</f>
        <v/>
      </c>
      <c r="AF454" s="7" t="str">
        <f>IF('Used data'!I454="No","",EXP(-12.5826)*POWER(H454,1.148))</f>
        <v/>
      </c>
      <c r="AG454" s="7" t="str">
        <f>IF('Used data'!I454="No","",EXP(-11.3408)*POWER(H454,0.7373))</f>
        <v/>
      </c>
      <c r="AH454" s="7" t="str">
        <f>IF('Used data'!I454="No","",EXP(-10.8985)*POWER(H454,0.841))</f>
        <v/>
      </c>
      <c r="AI454" s="7" t="str">
        <f>IF('Used data'!I454="No","",EXP(-12.4273)*POWER(H454,1.0197))</f>
        <v/>
      </c>
      <c r="AJ454" s="9" t="str">
        <f>IF('Used data'!I454="No","",SUM(AD454:AE454)*740934+AG454*29492829+AH454*4654307+AI454*608667)</f>
        <v/>
      </c>
    </row>
    <row r="455" spans="1:36" x14ac:dyDescent="0.3">
      <c r="A455" s="4" t="str">
        <f>IF('Input data'!A461="","",'Input data'!A461)</f>
        <v/>
      </c>
      <c r="B455" s="4" t="str">
        <f>IF('Input data'!B461="","",'Input data'!B461)</f>
        <v/>
      </c>
      <c r="C455" s="4" t="str">
        <f>IF('Input data'!C461="","",'Input data'!C461)</f>
        <v/>
      </c>
      <c r="D455" s="4" t="str">
        <f>IF('Input data'!D461="","",'Input data'!D461)</f>
        <v/>
      </c>
      <c r="E455" s="4" t="str">
        <f>IF('Input data'!E461="","",'Input data'!E461)</f>
        <v/>
      </c>
      <c r="F455" s="4" t="str">
        <f>IF('Input data'!F461="","",'Input data'!F461)</f>
        <v/>
      </c>
      <c r="G455" s="20" t="str">
        <f>IF('Input data'!G461=0,"",'Input data'!G461)</f>
        <v/>
      </c>
      <c r="H455" s="9" t="str">
        <f>IF('Input data'!H461="","",'Input data'!H461)</f>
        <v/>
      </c>
      <c r="I455" s="6" t="str">
        <f>IF('Used data'!I455="No","",IF('Used data'!L455&lt;10,1.1-'Used data'!L455*0.01,IF('Used data'!L455&lt;120,POWER(1.003,'Used data'!L455)/POWER(1.003,10),1.4)))</f>
        <v/>
      </c>
      <c r="J455" s="6" t="str">
        <f>IF('Used data'!I455="No","",IF('Used data'!M455&gt;9,1.41,IF('Used data'!M455&lt;2,0.96+'Used data'!M455*0.02,POWER(1.05,'Used data'!M455)/POWER(1.05,2))))</f>
        <v/>
      </c>
      <c r="K455" s="6" t="str">
        <f>IF('Used data'!I455="No","",IF('Used data'!M455&gt;9,1.15,IF('Used data'!M455&lt;2,0.98+'Used data'!M455*0.01,POWER(1.02,'Used data'!M455)/POWER(1.02,2))))</f>
        <v/>
      </c>
      <c r="L455" s="6" t="str">
        <f>IF('Used data'!I455="No","",IF('Used data'!N455="Partly",0.9,IF('Used data'!N455="Yes",0.75,1)))</f>
        <v/>
      </c>
      <c r="M455" s="6" t="str">
        <f>IF('Used data'!I455="No","",IF('Used data'!N455="Partly",0.97,IF('Used data'!N455="Yes",0.95,1)))</f>
        <v/>
      </c>
      <c r="N455" s="6" t="str">
        <f>IF('Used data'!I455="No","",IF('Used data'!O455&gt;4.25,1.06,IF('Used data'!O455&lt;3.75,1.84-'Used data'!O455*0.24,0.04+'Used data'!O455*0.24)))</f>
        <v/>
      </c>
      <c r="O455" s="6" t="str">
        <f>IF('Used data'!I455="No","",IF('Used data'!P455&gt;1.99,0.81,IF('Used data'!P455&lt;0.2,1.12,1.05-'Used data'!P455*0.1)))</f>
        <v/>
      </c>
      <c r="P455" s="6" t="str">
        <f>IF('Used data'!I455="No","",IF('Used data'!Q455&gt;3,0.96,IF('Used data'!Q455&lt;2,1.12-0.06*'Used data'!Q455,1.08-0.04*'Used data'!Q455)))</f>
        <v/>
      </c>
      <c r="Q455" s="6" t="str">
        <f>IF('Used data'!I455="No","",IF('Used data'!R455="Yes",0.91,1))</f>
        <v/>
      </c>
      <c r="R455" s="6" t="str">
        <f>IF('Used data'!I455="No","",IF('Used data'!R455="Yes",0.96,1))</f>
        <v/>
      </c>
      <c r="S455" s="6" t="str">
        <f>IF('Used data'!I455="No","",IF('Used data'!R455="Yes",0.82,1))</f>
        <v/>
      </c>
      <c r="T455" s="6" t="str">
        <f>IF('Used data'!I455="No","",IF('Used data'!R455="Yes",0.9,1))</f>
        <v/>
      </c>
      <c r="U455" s="6" t="str">
        <f>IF('Used data'!I455="No","",IF('Used data'!R455="Yes",0.93,1))</f>
        <v/>
      </c>
      <c r="V455" s="6" t="str">
        <f>IF('Used data'!I455="No","",IF('Used data'!S455="Yes",0.85,1))</f>
        <v/>
      </c>
      <c r="W455" s="6" t="str">
        <f>IF('Used data'!I455="No","",IF('Used data'!T455&gt;5,1.4,1+0.08*'Used data'!T455))</f>
        <v/>
      </c>
      <c r="X455" s="6" t="str">
        <f>IF('Used data'!I455="No","",IF('Used data'!U455=80,1,POWER((80-0.0058*('Used data'!U455-80)^2+0.2781*('Used data'!U455-80)-0.2343)/80,1.6)))</f>
        <v/>
      </c>
      <c r="Y455" s="6" t="str">
        <f>IF('Used data'!I455="No","",IF('Used data'!U455=80,1,POWER((80-0.0058*('Used data'!U455-80)^2+0.2781*('Used data'!U455-80)-0.2343)/80,1.5)))</f>
        <v/>
      </c>
      <c r="Z455" s="6" t="str">
        <f>IF('Used data'!I455="No","",IF('Used data'!U455=80,1,POWER((80-0.0058*('Used data'!U455-80)^2+0.2781*('Used data'!U455-80)-0.2343)/80,4.6)))</f>
        <v/>
      </c>
      <c r="AA455" s="6" t="str">
        <f>IF('Used data'!I455="No","",IF('Used data'!U455=80,1,POWER((80-0.0058*('Used data'!U455-80)^2+0.2781*('Used data'!U455-80)-0.2343)/80,3.5)))</f>
        <v/>
      </c>
      <c r="AB455" s="6" t="str">
        <f>IF('Used data'!I455="No","",IF('Used data'!U455=80,1,POWER((80-0.0058*('Used data'!U455-80)^2+0.2781*('Used data'!U455-80)-0.2343)/80,1.4)))</f>
        <v/>
      </c>
      <c r="AC455" s="6"/>
      <c r="AD455" s="7" t="str">
        <f>IF('Used data'!I455="No","",EXP(-10.0958)*POWER(H455,0.8138))</f>
        <v/>
      </c>
      <c r="AE455" s="7" t="str">
        <f>IF('Used data'!I455="No","",EXP(-9.9896)*POWER(H455,0.8381))</f>
        <v/>
      </c>
      <c r="AF455" s="7" t="str">
        <f>IF('Used data'!I455="No","",EXP(-12.5826)*POWER(H455,1.148))</f>
        <v/>
      </c>
      <c r="AG455" s="7" t="str">
        <f>IF('Used data'!I455="No","",EXP(-11.3408)*POWER(H455,0.7373))</f>
        <v/>
      </c>
      <c r="AH455" s="7" t="str">
        <f>IF('Used data'!I455="No","",EXP(-10.8985)*POWER(H455,0.841))</f>
        <v/>
      </c>
      <c r="AI455" s="7" t="str">
        <f>IF('Used data'!I455="No","",EXP(-12.4273)*POWER(H455,1.0197))</f>
        <v/>
      </c>
      <c r="AJ455" s="9" t="str">
        <f>IF('Used data'!I455="No","",SUM(AD455:AE455)*740934+AG455*29492829+AH455*4654307+AI455*608667)</f>
        <v/>
      </c>
    </row>
    <row r="456" spans="1:36" x14ac:dyDescent="0.3">
      <c r="A456" s="4" t="str">
        <f>IF('Input data'!A462="","",'Input data'!A462)</f>
        <v/>
      </c>
      <c r="B456" s="4" t="str">
        <f>IF('Input data'!B462="","",'Input data'!B462)</f>
        <v/>
      </c>
      <c r="C456" s="4" t="str">
        <f>IF('Input data'!C462="","",'Input data'!C462)</f>
        <v/>
      </c>
      <c r="D456" s="4" t="str">
        <f>IF('Input data'!D462="","",'Input data'!D462)</f>
        <v/>
      </c>
      <c r="E456" s="4" t="str">
        <f>IF('Input data'!E462="","",'Input data'!E462)</f>
        <v/>
      </c>
      <c r="F456" s="4" t="str">
        <f>IF('Input data'!F462="","",'Input data'!F462)</f>
        <v/>
      </c>
      <c r="G456" s="20" t="str">
        <f>IF('Input data'!G462=0,"",'Input data'!G462)</f>
        <v/>
      </c>
      <c r="H456" s="9" t="str">
        <f>IF('Input data'!H462="","",'Input data'!H462)</f>
        <v/>
      </c>
      <c r="I456" s="6" t="str">
        <f>IF('Used data'!I456="No","",IF('Used data'!L456&lt;10,1.1-'Used data'!L456*0.01,IF('Used data'!L456&lt;120,POWER(1.003,'Used data'!L456)/POWER(1.003,10),1.4)))</f>
        <v/>
      </c>
      <c r="J456" s="6" t="str">
        <f>IF('Used data'!I456="No","",IF('Used data'!M456&gt;9,1.41,IF('Used data'!M456&lt;2,0.96+'Used data'!M456*0.02,POWER(1.05,'Used data'!M456)/POWER(1.05,2))))</f>
        <v/>
      </c>
      <c r="K456" s="6" t="str">
        <f>IF('Used data'!I456="No","",IF('Used data'!M456&gt;9,1.15,IF('Used data'!M456&lt;2,0.98+'Used data'!M456*0.01,POWER(1.02,'Used data'!M456)/POWER(1.02,2))))</f>
        <v/>
      </c>
      <c r="L456" s="6" t="str">
        <f>IF('Used data'!I456="No","",IF('Used data'!N456="Partly",0.9,IF('Used data'!N456="Yes",0.75,1)))</f>
        <v/>
      </c>
      <c r="M456" s="6" t="str">
        <f>IF('Used data'!I456="No","",IF('Used data'!N456="Partly",0.97,IF('Used data'!N456="Yes",0.95,1)))</f>
        <v/>
      </c>
      <c r="N456" s="6" t="str">
        <f>IF('Used data'!I456="No","",IF('Used data'!O456&gt;4.25,1.06,IF('Used data'!O456&lt;3.75,1.84-'Used data'!O456*0.24,0.04+'Used data'!O456*0.24)))</f>
        <v/>
      </c>
      <c r="O456" s="6" t="str">
        <f>IF('Used data'!I456="No","",IF('Used data'!P456&gt;1.99,0.81,IF('Used data'!P456&lt;0.2,1.12,1.05-'Used data'!P456*0.1)))</f>
        <v/>
      </c>
      <c r="P456" s="6" t="str">
        <f>IF('Used data'!I456="No","",IF('Used data'!Q456&gt;3,0.96,IF('Used data'!Q456&lt;2,1.12-0.06*'Used data'!Q456,1.08-0.04*'Used data'!Q456)))</f>
        <v/>
      </c>
      <c r="Q456" s="6" t="str">
        <f>IF('Used data'!I456="No","",IF('Used data'!R456="Yes",0.91,1))</f>
        <v/>
      </c>
      <c r="R456" s="6" t="str">
        <f>IF('Used data'!I456="No","",IF('Used data'!R456="Yes",0.96,1))</f>
        <v/>
      </c>
      <c r="S456" s="6" t="str">
        <f>IF('Used data'!I456="No","",IF('Used data'!R456="Yes",0.82,1))</f>
        <v/>
      </c>
      <c r="T456" s="6" t="str">
        <f>IF('Used data'!I456="No","",IF('Used data'!R456="Yes",0.9,1))</f>
        <v/>
      </c>
      <c r="U456" s="6" t="str">
        <f>IF('Used data'!I456="No","",IF('Used data'!R456="Yes",0.93,1))</f>
        <v/>
      </c>
      <c r="V456" s="6" t="str">
        <f>IF('Used data'!I456="No","",IF('Used data'!S456="Yes",0.85,1))</f>
        <v/>
      </c>
      <c r="W456" s="6" t="str">
        <f>IF('Used data'!I456="No","",IF('Used data'!T456&gt;5,1.4,1+0.08*'Used data'!T456))</f>
        <v/>
      </c>
      <c r="X456" s="6" t="str">
        <f>IF('Used data'!I456="No","",IF('Used data'!U456=80,1,POWER((80-0.0058*('Used data'!U456-80)^2+0.2781*('Used data'!U456-80)-0.2343)/80,1.6)))</f>
        <v/>
      </c>
      <c r="Y456" s="6" t="str">
        <f>IF('Used data'!I456="No","",IF('Used data'!U456=80,1,POWER((80-0.0058*('Used data'!U456-80)^2+0.2781*('Used data'!U456-80)-0.2343)/80,1.5)))</f>
        <v/>
      </c>
      <c r="Z456" s="6" t="str">
        <f>IF('Used data'!I456="No","",IF('Used data'!U456=80,1,POWER((80-0.0058*('Used data'!U456-80)^2+0.2781*('Used data'!U456-80)-0.2343)/80,4.6)))</f>
        <v/>
      </c>
      <c r="AA456" s="6" t="str">
        <f>IF('Used data'!I456="No","",IF('Used data'!U456=80,1,POWER((80-0.0058*('Used data'!U456-80)^2+0.2781*('Used data'!U456-80)-0.2343)/80,3.5)))</f>
        <v/>
      </c>
      <c r="AB456" s="6" t="str">
        <f>IF('Used data'!I456="No","",IF('Used data'!U456=80,1,POWER((80-0.0058*('Used data'!U456-80)^2+0.2781*('Used data'!U456-80)-0.2343)/80,1.4)))</f>
        <v/>
      </c>
      <c r="AC456" s="6"/>
      <c r="AD456" s="7" t="str">
        <f>IF('Used data'!I456="No","",EXP(-10.0958)*POWER(H456,0.8138))</f>
        <v/>
      </c>
      <c r="AE456" s="7" t="str">
        <f>IF('Used data'!I456="No","",EXP(-9.9896)*POWER(H456,0.8381))</f>
        <v/>
      </c>
      <c r="AF456" s="7" t="str">
        <f>IF('Used data'!I456="No","",EXP(-12.5826)*POWER(H456,1.148))</f>
        <v/>
      </c>
      <c r="AG456" s="7" t="str">
        <f>IF('Used data'!I456="No","",EXP(-11.3408)*POWER(H456,0.7373))</f>
        <v/>
      </c>
      <c r="AH456" s="7" t="str">
        <f>IF('Used data'!I456="No","",EXP(-10.8985)*POWER(H456,0.841))</f>
        <v/>
      </c>
      <c r="AI456" s="7" t="str">
        <f>IF('Used data'!I456="No","",EXP(-12.4273)*POWER(H456,1.0197))</f>
        <v/>
      </c>
      <c r="AJ456" s="9" t="str">
        <f>IF('Used data'!I456="No","",SUM(AD456:AE456)*740934+AG456*29492829+AH456*4654307+AI456*608667)</f>
        <v/>
      </c>
    </row>
    <row r="457" spans="1:36" x14ac:dyDescent="0.3">
      <c r="A457" s="4" t="str">
        <f>IF('Input data'!A463="","",'Input data'!A463)</f>
        <v/>
      </c>
      <c r="B457" s="4" t="str">
        <f>IF('Input data'!B463="","",'Input data'!B463)</f>
        <v/>
      </c>
      <c r="C457" s="4" t="str">
        <f>IF('Input data'!C463="","",'Input data'!C463)</f>
        <v/>
      </c>
      <c r="D457" s="4" t="str">
        <f>IF('Input data'!D463="","",'Input data'!D463)</f>
        <v/>
      </c>
      <c r="E457" s="4" t="str">
        <f>IF('Input data'!E463="","",'Input data'!E463)</f>
        <v/>
      </c>
      <c r="F457" s="4" t="str">
        <f>IF('Input data'!F463="","",'Input data'!F463)</f>
        <v/>
      </c>
      <c r="G457" s="20" t="str">
        <f>IF('Input data'!G463=0,"",'Input data'!G463)</f>
        <v/>
      </c>
      <c r="H457" s="9" t="str">
        <f>IF('Input data'!H463="","",'Input data'!H463)</f>
        <v/>
      </c>
      <c r="I457" s="6" t="str">
        <f>IF('Used data'!I457="No","",IF('Used data'!L457&lt;10,1.1-'Used data'!L457*0.01,IF('Used data'!L457&lt;120,POWER(1.003,'Used data'!L457)/POWER(1.003,10),1.4)))</f>
        <v/>
      </c>
      <c r="J457" s="6" t="str">
        <f>IF('Used data'!I457="No","",IF('Used data'!M457&gt;9,1.41,IF('Used data'!M457&lt;2,0.96+'Used data'!M457*0.02,POWER(1.05,'Used data'!M457)/POWER(1.05,2))))</f>
        <v/>
      </c>
      <c r="K457" s="6" t="str">
        <f>IF('Used data'!I457="No","",IF('Used data'!M457&gt;9,1.15,IF('Used data'!M457&lt;2,0.98+'Used data'!M457*0.01,POWER(1.02,'Used data'!M457)/POWER(1.02,2))))</f>
        <v/>
      </c>
      <c r="L457" s="6" t="str">
        <f>IF('Used data'!I457="No","",IF('Used data'!N457="Partly",0.9,IF('Used data'!N457="Yes",0.75,1)))</f>
        <v/>
      </c>
      <c r="M457" s="6" t="str">
        <f>IF('Used data'!I457="No","",IF('Used data'!N457="Partly",0.97,IF('Used data'!N457="Yes",0.95,1)))</f>
        <v/>
      </c>
      <c r="N457" s="6" t="str">
        <f>IF('Used data'!I457="No","",IF('Used data'!O457&gt;4.25,1.06,IF('Used data'!O457&lt;3.75,1.84-'Used data'!O457*0.24,0.04+'Used data'!O457*0.24)))</f>
        <v/>
      </c>
      <c r="O457" s="6" t="str">
        <f>IF('Used data'!I457="No","",IF('Used data'!P457&gt;1.99,0.81,IF('Used data'!P457&lt;0.2,1.12,1.05-'Used data'!P457*0.1)))</f>
        <v/>
      </c>
      <c r="P457" s="6" t="str">
        <f>IF('Used data'!I457="No","",IF('Used data'!Q457&gt;3,0.96,IF('Used data'!Q457&lt;2,1.12-0.06*'Used data'!Q457,1.08-0.04*'Used data'!Q457)))</f>
        <v/>
      </c>
      <c r="Q457" s="6" t="str">
        <f>IF('Used data'!I457="No","",IF('Used data'!R457="Yes",0.91,1))</f>
        <v/>
      </c>
      <c r="R457" s="6" t="str">
        <f>IF('Used data'!I457="No","",IF('Used data'!R457="Yes",0.96,1))</f>
        <v/>
      </c>
      <c r="S457" s="6" t="str">
        <f>IF('Used data'!I457="No","",IF('Used data'!R457="Yes",0.82,1))</f>
        <v/>
      </c>
      <c r="T457" s="6" t="str">
        <f>IF('Used data'!I457="No","",IF('Used data'!R457="Yes",0.9,1))</f>
        <v/>
      </c>
      <c r="U457" s="6" t="str">
        <f>IF('Used data'!I457="No","",IF('Used data'!R457="Yes",0.93,1))</f>
        <v/>
      </c>
      <c r="V457" s="6" t="str">
        <f>IF('Used data'!I457="No","",IF('Used data'!S457="Yes",0.85,1))</f>
        <v/>
      </c>
      <c r="W457" s="6" t="str">
        <f>IF('Used data'!I457="No","",IF('Used data'!T457&gt;5,1.4,1+0.08*'Used data'!T457))</f>
        <v/>
      </c>
      <c r="X457" s="6" t="str">
        <f>IF('Used data'!I457="No","",IF('Used data'!U457=80,1,POWER((80-0.0058*('Used data'!U457-80)^2+0.2781*('Used data'!U457-80)-0.2343)/80,1.6)))</f>
        <v/>
      </c>
      <c r="Y457" s="6" t="str">
        <f>IF('Used data'!I457="No","",IF('Used data'!U457=80,1,POWER((80-0.0058*('Used data'!U457-80)^2+0.2781*('Used data'!U457-80)-0.2343)/80,1.5)))</f>
        <v/>
      </c>
      <c r="Z457" s="6" t="str">
        <f>IF('Used data'!I457="No","",IF('Used data'!U457=80,1,POWER((80-0.0058*('Used data'!U457-80)^2+0.2781*('Used data'!U457-80)-0.2343)/80,4.6)))</f>
        <v/>
      </c>
      <c r="AA457" s="6" t="str">
        <f>IF('Used data'!I457="No","",IF('Used data'!U457=80,1,POWER((80-0.0058*('Used data'!U457-80)^2+0.2781*('Used data'!U457-80)-0.2343)/80,3.5)))</f>
        <v/>
      </c>
      <c r="AB457" s="6" t="str">
        <f>IF('Used data'!I457="No","",IF('Used data'!U457=80,1,POWER((80-0.0058*('Used data'!U457-80)^2+0.2781*('Used data'!U457-80)-0.2343)/80,1.4)))</f>
        <v/>
      </c>
      <c r="AC457" s="6"/>
      <c r="AD457" s="7" t="str">
        <f>IF('Used data'!I457="No","",EXP(-10.0958)*POWER(H457,0.8138))</f>
        <v/>
      </c>
      <c r="AE457" s="7" t="str">
        <f>IF('Used data'!I457="No","",EXP(-9.9896)*POWER(H457,0.8381))</f>
        <v/>
      </c>
      <c r="AF457" s="7" t="str">
        <f>IF('Used data'!I457="No","",EXP(-12.5826)*POWER(H457,1.148))</f>
        <v/>
      </c>
      <c r="AG457" s="7" t="str">
        <f>IF('Used data'!I457="No","",EXP(-11.3408)*POWER(H457,0.7373))</f>
        <v/>
      </c>
      <c r="AH457" s="7" t="str">
        <f>IF('Used data'!I457="No","",EXP(-10.8985)*POWER(H457,0.841))</f>
        <v/>
      </c>
      <c r="AI457" s="7" t="str">
        <f>IF('Used data'!I457="No","",EXP(-12.4273)*POWER(H457,1.0197))</f>
        <v/>
      </c>
      <c r="AJ457" s="9" t="str">
        <f>IF('Used data'!I457="No","",SUM(AD457:AE457)*740934+AG457*29492829+AH457*4654307+AI457*608667)</f>
        <v/>
      </c>
    </row>
    <row r="458" spans="1:36" x14ac:dyDescent="0.3">
      <c r="A458" s="4" t="str">
        <f>IF('Input data'!A464="","",'Input data'!A464)</f>
        <v/>
      </c>
      <c r="B458" s="4" t="str">
        <f>IF('Input data'!B464="","",'Input data'!B464)</f>
        <v/>
      </c>
      <c r="C458" s="4" t="str">
        <f>IF('Input data'!C464="","",'Input data'!C464)</f>
        <v/>
      </c>
      <c r="D458" s="4" t="str">
        <f>IF('Input data'!D464="","",'Input data'!D464)</f>
        <v/>
      </c>
      <c r="E458" s="4" t="str">
        <f>IF('Input data'!E464="","",'Input data'!E464)</f>
        <v/>
      </c>
      <c r="F458" s="4" t="str">
        <f>IF('Input data'!F464="","",'Input data'!F464)</f>
        <v/>
      </c>
      <c r="G458" s="20" t="str">
        <f>IF('Input data'!G464=0,"",'Input data'!G464)</f>
        <v/>
      </c>
      <c r="H458" s="9" t="str">
        <f>IF('Input data'!H464="","",'Input data'!H464)</f>
        <v/>
      </c>
      <c r="I458" s="6" t="str">
        <f>IF('Used data'!I458="No","",IF('Used data'!L458&lt;10,1.1-'Used data'!L458*0.01,IF('Used data'!L458&lt;120,POWER(1.003,'Used data'!L458)/POWER(1.003,10),1.4)))</f>
        <v/>
      </c>
      <c r="J458" s="6" t="str">
        <f>IF('Used data'!I458="No","",IF('Used data'!M458&gt;9,1.41,IF('Used data'!M458&lt;2,0.96+'Used data'!M458*0.02,POWER(1.05,'Used data'!M458)/POWER(1.05,2))))</f>
        <v/>
      </c>
      <c r="K458" s="6" t="str">
        <f>IF('Used data'!I458="No","",IF('Used data'!M458&gt;9,1.15,IF('Used data'!M458&lt;2,0.98+'Used data'!M458*0.01,POWER(1.02,'Used data'!M458)/POWER(1.02,2))))</f>
        <v/>
      </c>
      <c r="L458" s="6" t="str">
        <f>IF('Used data'!I458="No","",IF('Used data'!N458="Partly",0.9,IF('Used data'!N458="Yes",0.75,1)))</f>
        <v/>
      </c>
      <c r="M458" s="6" t="str">
        <f>IF('Used data'!I458="No","",IF('Used data'!N458="Partly",0.97,IF('Used data'!N458="Yes",0.95,1)))</f>
        <v/>
      </c>
      <c r="N458" s="6" t="str">
        <f>IF('Used data'!I458="No","",IF('Used data'!O458&gt;4.25,1.06,IF('Used data'!O458&lt;3.75,1.84-'Used data'!O458*0.24,0.04+'Used data'!O458*0.24)))</f>
        <v/>
      </c>
      <c r="O458" s="6" t="str">
        <f>IF('Used data'!I458="No","",IF('Used data'!P458&gt;1.99,0.81,IF('Used data'!P458&lt;0.2,1.12,1.05-'Used data'!P458*0.1)))</f>
        <v/>
      </c>
      <c r="P458" s="6" t="str">
        <f>IF('Used data'!I458="No","",IF('Used data'!Q458&gt;3,0.96,IF('Used data'!Q458&lt;2,1.12-0.06*'Used data'!Q458,1.08-0.04*'Used data'!Q458)))</f>
        <v/>
      </c>
      <c r="Q458" s="6" t="str">
        <f>IF('Used data'!I458="No","",IF('Used data'!R458="Yes",0.91,1))</f>
        <v/>
      </c>
      <c r="R458" s="6" t="str">
        <f>IF('Used data'!I458="No","",IF('Used data'!R458="Yes",0.96,1))</f>
        <v/>
      </c>
      <c r="S458" s="6" t="str">
        <f>IF('Used data'!I458="No","",IF('Used data'!R458="Yes",0.82,1))</f>
        <v/>
      </c>
      <c r="T458" s="6" t="str">
        <f>IF('Used data'!I458="No","",IF('Used data'!R458="Yes",0.9,1))</f>
        <v/>
      </c>
      <c r="U458" s="6" t="str">
        <f>IF('Used data'!I458="No","",IF('Used data'!R458="Yes",0.93,1))</f>
        <v/>
      </c>
      <c r="V458" s="6" t="str">
        <f>IF('Used data'!I458="No","",IF('Used data'!S458="Yes",0.85,1))</f>
        <v/>
      </c>
      <c r="W458" s="6" t="str">
        <f>IF('Used data'!I458="No","",IF('Used data'!T458&gt;5,1.4,1+0.08*'Used data'!T458))</f>
        <v/>
      </c>
      <c r="X458" s="6" t="str">
        <f>IF('Used data'!I458="No","",IF('Used data'!U458=80,1,POWER((80-0.0058*('Used data'!U458-80)^2+0.2781*('Used data'!U458-80)-0.2343)/80,1.6)))</f>
        <v/>
      </c>
      <c r="Y458" s="6" t="str">
        <f>IF('Used data'!I458="No","",IF('Used data'!U458=80,1,POWER((80-0.0058*('Used data'!U458-80)^2+0.2781*('Used data'!U458-80)-0.2343)/80,1.5)))</f>
        <v/>
      </c>
      <c r="Z458" s="6" t="str">
        <f>IF('Used data'!I458="No","",IF('Used data'!U458=80,1,POWER((80-0.0058*('Used data'!U458-80)^2+0.2781*('Used data'!U458-80)-0.2343)/80,4.6)))</f>
        <v/>
      </c>
      <c r="AA458" s="6" t="str">
        <f>IF('Used data'!I458="No","",IF('Used data'!U458=80,1,POWER((80-0.0058*('Used data'!U458-80)^2+0.2781*('Used data'!U458-80)-0.2343)/80,3.5)))</f>
        <v/>
      </c>
      <c r="AB458" s="6" t="str">
        <f>IF('Used data'!I458="No","",IF('Used data'!U458=80,1,POWER((80-0.0058*('Used data'!U458-80)^2+0.2781*('Used data'!U458-80)-0.2343)/80,1.4)))</f>
        <v/>
      </c>
      <c r="AC458" s="6"/>
      <c r="AD458" s="7" t="str">
        <f>IF('Used data'!I458="No","",EXP(-10.0958)*POWER(H458,0.8138))</f>
        <v/>
      </c>
      <c r="AE458" s="7" t="str">
        <f>IF('Used data'!I458="No","",EXP(-9.9896)*POWER(H458,0.8381))</f>
        <v/>
      </c>
      <c r="AF458" s="7" t="str">
        <f>IF('Used data'!I458="No","",EXP(-12.5826)*POWER(H458,1.148))</f>
        <v/>
      </c>
      <c r="AG458" s="7" t="str">
        <f>IF('Used data'!I458="No","",EXP(-11.3408)*POWER(H458,0.7373))</f>
        <v/>
      </c>
      <c r="AH458" s="7" t="str">
        <f>IF('Used data'!I458="No","",EXP(-10.8985)*POWER(H458,0.841))</f>
        <v/>
      </c>
      <c r="AI458" s="7" t="str">
        <f>IF('Used data'!I458="No","",EXP(-12.4273)*POWER(H458,1.0197))</f>
        <v/>
      </c>
      <c r="AJ458" s="9" t="str">
        <f>IF('Used data'!I458="No","",SUM(AD458:AE458)*740934+AG458*29492829+AH458*4654307+AI458*608667)</f>
        <v/>
      </c>
    </row>
    <row r="459" spans="1:36" x14ac:dyDescent="0.3">
      <c r="A459" s="4" t="str">
        <f>IF('Input data'!A465="","",'Input data'!A465)</f>
        <v/>
      </c>
      <c r="B459" s="4" t="str">
        <f>IF('Input data'!B465="","",'Input data'!B465)</f>
        <v/>
      </c>
      <c r="C459" s="4" t="str">
        <f>IF('Input data'!C465="","",'Input data'!C465)</f>
        <v/>
      </c>
      <c r="D459" s="4" t="str">
        <f>IF('Input data'!D465="","",'Input data'!D465)</f>
        <v/>
      </c>
      <c r="E459" s="4" t="str">
        <f>IF('Input data'!E465="","",'Input data'!E465)</f>
        <v/>
      </c>
      <c r="F459" s="4" t="str">
        <f>IF('Input data'!F465="","",'Input data'!F465)</f>
        <v/>
      </c>
      <c r="G459" s="20" t="str">
        <f>IF('Input data'!G465=0,"",'Input data'!G465)</f>
        <v/>
      </c>
      <c r="H459" s="9" t="str">
        <f>IF('Input data'!H465="","",'Input data'!H465)</f>
        <v/>
      </c>
      <c r="I459" s="6" t="str">
        <f>IF('Used data'!I459="No","",IF('Used data'!L459&lt;10,1.1-'Used data'!L459*0.01,IF('Used data'!L459&lt;120,POWER(1.003,'Used data'!L459)/POWER(1.003,10),1.4)))</f>
        <v/>
      </c>
      <c r="J459" s="6" t="str">
        <f>IF('Used data'!I459="No","",IF('Used data'!M459&gt;9,1.41,IF('Used data'!M459&lt;2,0.96+'Used data'!M459*0.02,POWER(1.05,'Used data'!M459)/POWER(1.05,2))))</f>
        <v/>
      </c>
      <c r="K459" s="6" t="str">
        <f>IF('Used data'!I459="No","",IF('Used data'!M459&gt;9,1.15,IF('Used data'!M459&lt;2,0.98+'Used data'!M459*0.01,POWER(1.02,'Used data'!M459)/POWER(1.02,2))))</f>
        <v/>
      </c>
      <c r="L459" s="6" t="str">
        <f>IF('Used data'!I459="No","",IF('Used data'!N459="Partly",0.9,IF('Used data'!N459="Yes",0.75,1)))</f>
        <v/>
      </c>
      <c r="M459" s="6" t="str">
        <f>IF('Used data'!I459="No","",IF('Used data'!N459="Partly",0.97,IF('Used data'!N459="Yes",0.95,1)))</f>
        <v/>
      </c>
      <c r="N459" s="6" t="str">
        <f>IF('Used data'!I459="No","",IF('Used data'!O459&gt;4.25,1.06,IF('Used data'!O459&lt;3.75,1.84-'Used data'!O459*0.24,0.04+'Used data'!O459*0.24)))</f>
        <v/>
      </c>
      <c r="O459" s="6" t="str">
        <f>IF('Used data'!I459="No","",IF('Used data'!P459&gt;1.99,0.81,IF('Used data'!P459&lt;0.2,1.12,1.05-'Used data'!P459*0.1)))</f>
        <v/>
      </c>
      <c r="P459" s="6" t="str">
        <f>IF('Used data'!I459="No","",IF('Used data'!Q459&gt;3,0.96,IF('Used data'!Q459&lt;2,1.12-0.06*'Used data'!Q459,1.08-0.04*'Used data'!Q459)))</f>
        <v/>
      </c>
      <c r="Q459" s="6" t="str">
        <f>IF('Used data'!I459="No","",IF('Used data'!R459="Yes",0.91,1))</f>
        <v/>
      </c>
      <c r="R459" s="6" t="str">
        <f>IF('Used data'!I459="No","",IF('Used data'!R459="Yes",0.96,1))</f>
        <v/>
      </c>
      <c r="S459" s="6" t="str">
        <f>IF('Used data'!I459="No","",IF('Used data'!R459="Yes",0.82,1))</f>
        <v/>
      </c>
      <c r="T459" s="6" t="str">
        <f>IF('Used data'!I459="No","",IF('Used data'!R459="Yes",0.9,1))</f>
        <v/>
      </c>
      <c r="U459" s="6" t="str">
        <f>IF('Used data'!I459="No","",IF('Used data'!R459="Yes",0.93,1))</f>
        <v/>
      </c>
      <c r="V459" s="6" t="str">
        <f>IF('Used data'!I459="No","",IF('Used data'!S459="Yes",0.85,1))</f>
        <v/>
      </c>
      <c r="W459" s="6" t="str">
        <f>IF('Used data'!I459="No","",IF('Used data'!T459&gt;5,1.4,1+0.08*'Used data'!T459))</f>
        <v/>
      </c>
      <c r="X459" s="6" t="str">
        <f>IF('Used data'!I459="No","",IF('Used data'!U459=80,1,POWER((80-0.0058*('Used data'!U459-80)^2+0.2781*('Used data'!U459-80)-0.2343)/80,1.6)))</f>
        <v/>
      </c>
      <c r="Y459" s="6" t="str">
        <f>IF('Used data'!I459="No","",IF('Used data'!U459=80,1,POWER((80-0.0058*('Used data'!U459-80)^2+0.2781*('Used data'!U459-80)-0.2343)/80,1.5)))</f>
        <v/>
      </c>
      <c r="Z459" s="6" t="str">
        <f>IF('Used data'!I459="No","",IF('Used data'!U459=80,1,POWER((80-0.0058*('Used data'!U459-80)^2+0.2781*('Used data'!U459-80)-0.2343)/80,4.6)))</f>
        <v/>
      </c>
      <c r="AA459" s="6" t="str">
        <f>IF('Used data'!I459="No","",IF('Used data'!U459=80,1,POWER((80-0.0058*('Used data'!U459-80)^2+0.2781*('Used data'!U459-80)-0.2343)/80,3.5)))</f>
        <v/>
      </c>
      <c r="AB459" s="6" t="str">
        <f>IF('Used data'!I459="No","",IF('Used data'!U459=80,1,POWER((80-0.0058*('Used data'!U459-80)^2+0.2781*('Used data'!U459-80)-0.2343)/80,1.4)))</f>
        <v/>
      </c>
      <c r="AC459" s="6"/>
      <c r="AD459" s="7" t="str">
        <f>IF('Used data'!I459="No","",EXP(-10.0958)*POWER(H459,0.8138))</f>
        <v/>
      </c>
      <c r="AE459" s="7" t="str">
        <f>IF('Used data'!I459="No","",EXP(-9.9896)*POWER(H459,0.8381))</f>
        <v/>
      </c>
      <c r="AF459" s="7" t="str">
        <f>IF('Used data'!I459="No","",EXP(-12.5826)*POWER(H459,1.148))</f>
        <v/>
      </c>
      <c r="AG459" s="7" t="str">
        <f>IF('Used data'!I459="No","",EXP(-11.3408)*POWER(H459,0.7373))</f>
        <v/>
      </c>
      <c r="AH459" s="7" t="str">
        <f>IF('Used data'!I459="No","",EXP(-10.8985)*POWER(H459,0.841))</f>
        <v/>
      </c>
      <c r="AI459" s="7" t="str">
        <f>IF('Used data'!I459="No","",EXP(-12.4273)*POWER(H459,1.0197))</f>
        <v/>
      </c>
      <c r="AJ459" s="9" t="str">
        <f>IF('Used data'!I459="No","",SUM(AD459:AE459)*740934+AG459*29492829+AH459*4654307+AI459*608667)</f>
        <v/>
      </c>
    </row>
    <row r="460" spans="1:36" x14ac:dyDescent="0.3">
      <c r="A460" s="4" t="str">
        <f>IF('Input data'!A466="","",'Input data'!A466)</f>
        <v/>
      </c>
      <c r="B460" s="4" t="str">
        <f>IF('Input data'!B466="","",'Input data'!B466)</f>
        <v/>
      </c>
      <c r="C460" s="4" t="str">
        <f>IF('Input data'!C466="","",'Input data'!C466)</f>
        <v/>
      </c>
      <c r="D460" s="4" t="str">
        <f>IF('Input data'!D466="","",'Input data'!D466)</f>
        <v/>
      </c>
      <c r="E460" s="4" t="str">
        <f>IF('Input data'!E466="","",'Input data'!E466)</f>
        <v/>
      </c>
      <c r="F460" s="4" t="str">
        <f>IF('Input data'!F466="","",'Input data'!F466)</f>
        <v/>
      </c>
      <c r="G460" s="20" t="str">
        <f>IF('Input data'!G466=0,"",'Input data'!G466)</f>
        <v/>
      </c>
      <c r="H460" s="9" t="str">
        <f>IF('Input data'!H466="","",'Input data'!H466)</f>
        <v/>
      </c>
      <c r="I460" s="6" t="str">
        <f>IF('Used data'!I460="No","",IF('Used data'!L460&lt;10,1.1-'Used data'!L460*0.01,IF('Used data'!L460&lt;120,POWER(1.003,'Used data'!L460)/POWER(1.003,10),1.4)))</f>
        <v/>
      </c>
      <c r="J460" s="6" t="str">
        <f>IF('Used data'!I460="No","",IF('Used data'!M460&gt;9,1.41,IF('Used data'!M460&lt;2,0.96+'Used data'!M460*0.02,POWER(1.05,'Used data'!M460)/POWER(1.05,2))))</f>
        <v/>
      </c>
      <c r="K460" s="6" t="str">
        <f>IF('Used data'!I460="No","",IF('Used data'!M460&gt;9,1.15,IF('Used data'!M460&lt;2,0.98+'Used data'!M460*0.01,POWER(1.02,'Used data'!M460)/POWER(1.02,2))))</f>
        <v/>
      </c>
      <c r="L460" s="6" t="str">
        <f>IF('Used data'!I460="No","",IF('Used data'!N460="Partly",0.9,IF('Used data'!N460="Yes",0.75,1)))</f>
        <v/>
      </c>
      <c r="M460" s="6" t="str">
        <f>IF('Used data'!I460="No","",IF('Used data'!N460="Partly",0.97,IF('Used data'!N460="Yes",0.95,1)))</f>
        <v/>
      </c>
      <c r="N460" s="6" t="str">
        <f>IF('Used data'!I460="No","",IF('Used data'!O460&gt;4.25,1.06,IF('Used data'!O460&lt;3.75,1.84-'Used data'!O460*0.24,0.04+'Used data'!O460*0.24)))</f>
        <v/>
      </c>
      <c r="O460" s="6" t="str">
        <f>IF('Used data'!I460="No","",IF('Used data'!P460&gt;1.99,0.81,IF('Used data'!P460&lt;0.2,1.12,1.05-'Used data'!P460*0.1)))</f>
        <v/>
      </c>
      <c r="P460" s="6" t="str">
        <f>IF('Used data'!I460="No","",IF('Used data'!Q460&gt;3,0.96,IF('Used data'!Q460&lt;2,1.12-0.06*'Used data'!Q460,1.08-0.04*'Used data'!Q460)))</f>
        <v/>
      </c>
      <c r="Q460" s="6" t="str">
        <f>IF('Used data'!I460="No","",IF('Used data'!R460="Yes",0.91,1))</f>
        <v/>
      </c>
      <c r="R460" s="6" t="str">
        <f>IF('Used data'!I460="No","",IF('Used data'!R460="Yes",0.96,1))</f>
        <v/>
      </c>
      <c r="S460" s="6" t="str">
        <f>IF('Used data'!I460="No","",IF('Used data'!R460="Yes",0.82,1))</f>
        <v/>
      </c>
      <c r="T460" s="6" t="str">
        <f>IF('Used data'!I460="No","",IF('Used data'!R460="Yes",0.9,1))</f>
        <v/>
      </c>
      <c r="U460" s="6" t="str">
        <f>IF('Used data'!I460="No","",IF('Used data'!R460="Yes",0.93,1))</f>
        <v/>
      </c>
      <c r="V460" s="6" t="str">
        <f>IF('Used data'!I460="No","",IF('Used data'!S460="Yes",0.85,1))</f>
        <v/>
      </c>
      <c r="W460" s="6" t="str">
        <f>IF('Used data'!I460="No","",IF('Used data'!T460&gt;5,1.4,1+0.08*'Used data'!T460))</f>
        <v/>
      </c>
      <c r="X460" s="6" t="str">
        <f>IF('Used data'!I460="No","",IF('Used data'!U460=80,1,POWER((80-0.0058*('Used data'!U460-80)^2+0.2781*('Used data'!U460-80)-0.2343)/80,1.6)))</f>
        <v/>
      </c>
      <c r="Y460" s="6" t="str">
        <f>IF('Used data'!I460="No","",IF('Used data'!U460=80,1,POWER((80-0.0058*('Used data'!U460-80)^2+0.2781*('Used data'!U460-80)-0.2343)/80,1.5)))</f>
        <v/>
      </c>
      <c r="Z460" s="6" t="str">
        <f>IF('Used data'!I460="No","",IF('Used data'!U460=80,1,POWER((80-0.0058*('Used data'!U460-80)^2+0.2781*('Used data'!U460-80)-0.2343)/80,4.6)))</f>
        <v/>
      </c>
      <c r="AA460" s="6" t="str">
        <f>IF('Used data'!I460="No","",IF('Used data'!U460=80,1,POWER((80-0.0058*('Used data'!U460-80)^2+0.2781*('Used data'!U460-80)-0.2343)/80,3.5)))</f>
        <v/>
      </c>
      <c r="AB460" s="6" t="str">
        <f>IF('Used data'!I460="No","",IF('Used data'!U460=80,1,POWER((80-0.0058*('Used data'!U460-80)^2+0.2781*('Used data'!U460-80)-0.2343)/80,1.4)))</f>
        <v/>
      </c>
      <c r="AC460" s="6"/>
      <c r="AD460" s="7" t="str">
        <f>IF('Used data'!I460="No","",EXP(-10.0958)*POWER(H460,0.8138))</f>
        <v/>
      </c>
      <c r="AE460" s="7" t="str">
        <f>IF('Used data'!I460="No","",EXP(-9.9896)*POWER(H460,0.8381))</f>
        <v/>
      </c>
      <c r="AF460" s="7" t="str">
        <f>IF('Used data'!I460="No","",EXP(-12.5826)*POWER(H460,1.148))</f>
        <v/>
      </c>
      <c r="AG460" s="7" t="str">
        <f>IF('Used data'!I460="No","",EXP(-11.3408)*POWER(H460,0.7373))</f>
        <v/>
      </c>
      <c r="AH460" s="7" t="str">
        <f>IF('Used data'!I460="No","",EXP(-10.8985)*POWER(H460,0.841))</f>
        <v/>
      </c>
      <c r="AI460" s="7" t="str">
        <f>IF('Used data'!I460="No","",EXP(-12.4273)*POWER(H460,1.0197))</f>
        <v/>
      </c>
      <c r="AJ460" s="9" t="str">
        <f>IF('Used data'!I460="No","",SUM(AD460:AE460)*740934+AG460*29492829+AH460*4654307+AI460*608667)</f>
        <v/>
      </c>
    </row>
    <row r="461" spans="1:36" x14ac:dyDescent="0.3">
      <c r="A461" s="4" t="str">
        <f>IF('Input data'!A467="","",'Input data'!A467)</f>
        <v/>
      </c>
      <c r="B461" s="4" t="str">
        <f>IF('Input data'!B467="","",'Input data'!B467)</f>
        <v/>
      </c>
      <c r="C461" s="4" t="str">
        <f>IF('Input data'!C467="","",'Input data'!C467)</f>
        <v/>
      </c>
      <c r="D461" s="4" t="str">
        <f>IF('Input data'!D467="","",'Input data'!D467)</f>
        <v/>
      </c>
      <c r="E461" s="4" t="str">
        <f>IF('Input data'!E467="","",'Input data'!E467)</f>
        <v/>
      </c>
      <c r="F461" s="4" t="str">
        <f>IF('Input data'!F467="","",'Input data'!F467)</f>
        <v/>
      </c>
      <c r="G461" s="20" t="str">
        <f>IF('Input data'!G467=0,"",'Input data'!G467)</f>
        <v/>
      </c>
      <c r="H461" s="9" t="str">
        <f>IF('Input data'!H467="","",'Input data'!H467)</f>
        <v/>
      </c>
      <c r="I461" s="6" t="str">
        <f>IF('Used data'!I461="No","",IF('Used data'!L461&lt;10,1.1-'Used data'!L461*0.01,IF('Used data'!L461&lt;120,POWER(1.003,'Used data'!L461)/POWER(1.003,10),1.4)))</f>
        <v/>
      </c>
      <c r="J461" s="6" t="str">
        <f>IF('Used data'!I461="No","",IF('Used data'!M461&gt;9,1.41,IF('Used data'!M461&lt;2,0.96+'Used data'!M461*0.02,POWER(1.05,'Used data'!M461)/POWER(1.05,2))))</f>
        <v/>
      </c>
      <c r="K461" s="6" t="str">
        <f>IF('Used data'!I461="No","",IF('Used data'!M461&gt;9,1.15,IF('Used data'!M461&lt;2,0.98+'Used data'!M461*0.01,POWER(1.02,'Used data'!M461)/POWER(1.02,2))))</f>
        <v/>
      </c>
      <c r="L461" s="6" t="str">
        <f>IF('Used data'!I461="No","",IF('Used data'!N461="Partly",0.9,IF('Used data'!N461="Yes",0.75,1)))</f>
        <v/>
      </c>
      <c r="M461" s="6" t="str">
        <f>IF('Used data'!I461="No","",IF('Used data'!N461="Partly",0.97,IF('Used data'!N461="Yes",0.95,1)))</f>
        <v/>
      </c>
      <c r="N461" s="6" t="str">
        <f>IF('Used data'!I461="No","",IF('Used data'!O461&gt;4.25,1.06,IF('Used data'!O461&lt;3.75,1.84-'Used data'!O461*0.24,0.04+'Used data'!O461*0.24)))</f>
        <v/>
      </c>
      <c r="O461" s="6" t="str">
        <f>IF('Used data'!I461="No","",IF('Used data'!P461&gt;1.99,0.81,IF('Used data'!P461&lt;0.2,1.12,1.05-'Used data'!P461*0.1)))</f>
        <v/>
      </c>
      <c r="P461" s="6" t="str">
        <f>IF('Used data'!I461="No","",IF('Used data'!Q461&gt;3,0.96,IF('Used data'!Q461&lt;2,1.12-0.06*'Used data'!Q461,1.08-0.04*'Used data'!Q461)))</f>
        <v/>
      </c>
      <c r="Q461" s="6" t="str">
        <f>IF('Used data'!I461="No","",IF('Used data'!R461="Yes",0.91,1))</f>
        <v/>
      </c>
      <c r="R461" s="6" t="str">
        <f>IF('Used data'!I461="No","",IF('Used data'!R461="Yes",0.96,1))</f>
        <v/>
      </c>
      <c r="S461" s="6" t="str">
        <f>IF('Used data'!I461="No","",IF('Used data'!R461="Yes",0.82,1))</f>
        <v/>
      </c>
      <c r="T461" s="6" t="str">
        <f>IF('Used data'!I461="No","",IF('Used data'!R461="Yes",0.9,1))</f>
        <v/>
      </c>
      <c r="U461" s="6" t="str">
        <f>IF('Used data'!I461="No","",IF('Used data'!R461="Yes",0.93,1))</f>
        <v/>
      </c>
      <c r="V461" s="6" t="str">
        <f>IF('Used data'!I461="No","",IF('Used data'!S461="Yes",0.85,1))</f>
        <v/>
      </c>
      <c r="W461" s="6" t="str">
        <f>IF('Used data'!I461="No","",IF('Used data'!T461&gt;5,1.4,1+0.08*'Used data'!T461))</f>
        <v/>
      </c>
      <c r="X461" s="6" t="str">
        <f>IF('Used data'!I461="No","",IF('Used data'!U461=80,1,POWER((80-0.0058*('Used data'!U461-80)^2+0.2781*('Used data'!U461-80)-0.2343)/80,1.6)))</f>
        <v/>
      </c>
      <c r="Y461" s="6" t="str">
        <f>IF('Used data'!I461="No","",IF('Used data'!U461=80,1,POWER((80-0.0058*('Used data'!U461-80)^2+0.2781*('Used data'!U461-80)-0.2343)/80,1.5)))</f>
        <v/>
      </c>
      <c r="Z461" s="6" t="str">
        <f>IF('Used data'!I461="No","",IF('Used data'!U461=80,1,POWER((80-0.0058*('Used data'!U461-80)^2+0.2781*('Used data'!U461-80)-0.2343)/80,4.6)))</f>
        <v/>
      </c>
      <c r="AA461" s="6" t="str">
        <f>IF('Used data'!I461="No","",IF('Used data'!U461=80,1,POWER((80-0.0058*('Used data'!U461-80)^2+0.2781*('Used data'!U461-80)-0.2343)/80,3.5)))</f>
        <v/>
      </c>
      <c r="AB461" s="6" t="str">
        <f>IF('Used data'!I461="No","",IF('Used data'!U461=80,1,POWER((80-0.0058*('Used data'!U461-80)^2+0.2781*('Used data'!U461-80)-0.2343)/80,1.4)))</f>
        <v/>
      </c>
      <c r="AC461" s="6"/>
      <c r="AD461" s="7" t="str">
        <f>IF('Used data'!I461="No","",EXP(-10.0958)*POWER(H461,0.8138))</f>
        <v/>
      </c>
      <c r="AE461" s="7" t="str">
        <f>IF('Used data'!I461="No","",EXP(-9.9896)*POWER(H461,0.8381))</f>
        <v/>
      </c>
      <c r="AF461" s="7" t="str">
        <f>IF('Used data'!I461="No","",EXP(-12.5826)*POWER(H461,1.148))</f>
        <v/>
      </c>
      <c r="AG461" s="7" t="str">
        <f>IF('Used data'!I461="No","",EXP(-11.3408)*POWER(H461,0.7373))</f>
        <v/>
      </c>
      <c r="AH461" s="7" t="str">
        <f>IF('Used data'!I461="No","",EXP(-10.8985)*POWER(H461,0.841))</f>
        <v/>
      </c>
      <c r="AI461" s="7" t="str">
        <f>IF('Used data'!I461="No","",EXP(-12.4273)*POWER(H461,1.0197))</f>
        <v/>
      </c>
      <c r="AJ461" s="9" t="str">
        <f>IF('Used data'!I461="No","",SUM(AD461:AE461)*740934+AG461*29492829+AH461*4654307+AI461*608667)</f>
        <v/>
      </c>
    </row>
    <row r="462" spans="1:36" x14ac:dyDescent="0.3">
      <c r="A462" s="4" t="str">
        <f>IF('Input data'!A468="","",'Input data'!A468)</f>
        <v/>
      </c>
      <c r="B462" s="4" t="str">
        <f>IF('Input data'!B468="","",'Input data'!B468)</f>
        <v/>
      </c>
      <c r="C462" s="4" t="str">
        <f>IF('Input data'!C468="","",'Input data'!C468)</f>
        <v/>
      </c>
      <c r="D462" s="4" t="str">
        <f>IF('Input data'!D468="","",'Input data'!D468)</f>
        <v/>
      </c>
      <c r="E462" s="4" t="str">
        <f>IF('Input data'!E468="","",'Input data'!E468)</f>
        <v/>
      </c>
      <c r="F462" s="4" t="str">
        <f>IF('Input data'!F468="","",'Input data'!F468)</f>
        <v/>
      </c>
      <c r="G462" s="20" t="str">
        <f>IF('Input data'!G468=0,"",'Input data'!G468)</f>
        <v/>
      </c>
      <c r="H462" s="9" t="str">
        <f>IF('Input data'!H468="","",'Input data'!H468)</f>
        <v/>
      </c>
      <c r="I462" s="6" t="str">
        <f>IF('Used data'!I462="No","",IF('Used data'!L462&lt;10,1.1-'Used data'!L462*0.01,IF('Used data'!L462&lt;120,POWER(1.003,'Used data'!L462)/POWER(1.003,10),1.4)))</f>
        <v/>
      </c>
      <c r="J462" s="6" t="str">
        <f>IF('Used data'!I462="No","",IF('Used data'!M462&gt;9,1.41,IF('Used data'!M462&lt;2,0.96+'Used data'!M462*0.02,POWER(1.05,'Used data'!M462)/POWER(1.05,2))))</f>
        <v/>
      </c>
      <c r="K462" s="6" t="str">
        <f>IF('Used data'!I462="No","",IF('Used data'!M462&gt;9,1.15,IF('Used data'!M462&lt;2,0.98+'Used data'!M462*0.01,POWER(1.02,'Used data'!M462)/POWER(1.02,2))))</f>
        <v/>
      </c>
      <c r="L462" s="6" t="str">
        <f>IF('Used data'!I462="No","",IF('Used data'!N462="Partly",0.9,IF('Used data'!N462="Yes",0.75,1)))</f>
        <v/>
      </c>
      <c r="M462" s="6" t="str">
        <f>IF('Used data'!I462="No","",IF('Used data'!N462="Partly",0.97,IF('Used data'!N462="Yes",0.95,1)))</f>
        <v/>
      </c>
      <c r="N462" s="6" t="str">
        <f>IF('Used data'!I462="No","",IF('Used data'!O462&gt;4.25,1.06,IF('Used data'!O462&lt;3.75,1.84-'Used data'!O462*0.24,0.04+'Used data'!O462*0.24)))</f>
        <v/>
      </c>
      <c r="O462" s="6" t="str">
        <f>IF('Used data'!I462="No","",IF('Used data'!P462&gt;1.99,0.81,IF('Used data'!P462&lt;0.2,1.12,1.05-'Used data'!P462*0.1)))</f>
        <v/>
      </c>
      <c r="P462" s="6" t="str">
        <f>IF('Used data'!I462="No","",IF('Used data'!Q462&gt;3,0.96,IF('Used data'!Q462&lt;2,1.12-0.06*'Used data'!Q462,1.08-0.04*'Used data'!Q462)))</f>
        <v/>
      </c>
      <c r="Q462" s="6" t="str">
        <f>IF('Used data'!I462="No","",IF('Used data'!R462="Yes",0.91,1))</f>
        <v/>
      </c>
      <c r="R462" s="6" t="str">
        <f>IF('Used data'!I462="No","",IF('Used data'!R462="Yes",0.96,1))</f>
        <v/>
      </c>
      <c r="S462" s="6" t="str">
        <f>IF('Used data'!I462="No","",IF('Used data'!R462="Yes",0.82,1))</f>
        <v/>
      </c>
      <c r="T462" s="6" t="str">
        <f>IF('Used data'!I462="No","",IF('Used data'!R462="Yes",0.9,1))</f>
        <v/>
      </c>
      <c r="U462" s="6" t="str">
        <f>IF('Used data'!I462="No","",IF('Used data'!R462="Yes",0.93,1))</f>
        <v/>
      </c>
      <c r="V462" s="6" t="str">
        <f>IF('Used data'!I462="No","",IF('Used data'!S462="Yes",0.85,1))</f>
        <v/>
      </c>
      <c r="W462" s="6" t="str">
        <f>IF('Used data'!I462="No","",IF('Used data'!T462&gt;5,1.4,1+0.08*'Used data'!T462))</f>
        <v/>
      </c>
      <c r="X462" s="6" t="str">
        <f>IF('Used data'!I462="No","",IF('Used data'!U462=80,1,POWER((80-0.0058*('Used data'!U462-80)^2+0.2781*('Used data'!U462-80)-0.2343)/80,1.6)))</f>
        <v/>
      </c>
      <c r="Y462" s="6" t="str">
        <f>IF('Used data'!I462="No","",IF('Used data'!U462=80,1,POWER((80-0.0058*('Used data'!U462-80)^2+0.2781*('Used data'!U462-80)-0.2343)/80,1.5)))</f>
        <v/>
      </c>
      <c r="Z462" s="6" t="str">
        <f>IF('Used data'!I462="No","",IF('Used data'!U462=80,1,POWER((80-0.0058*('Used data'!U462-80)^2+0.2781*('Used data'!U462-80)-0.2343)/80,4.6)))</f>
        <v/>
      </c>
      <c r="AA462" s="6" t="str">
        <f>IF('Used data'!I462="No","",IF('Used data'!U462=80,1,POWER((80-0.0058*('Used data'!U462-80)^2+0.2781*('Used data'!U462-80)-0.2343)/80,3.5)))</f>
        <v/>
      </c>
      <c r="AB462" s="6" t="str">
        <f>IF('Used data'!I462="No","",IF('Used data'!U462=80,1,POWER((80-0.0058*('Used data'!U462-80)^2+0.2781*('Used data'!U462-80)-0.2343)/80,1.4)))</f>
        <v/>
      </c>
      <c r="AC462" s="6"/>
      <c r="AD462" s="7" t="str">
        <f>IF('Used data'!I462="No","",EXP(-10.0958)*POWER(H462,0.8138))</f>
        <v/>
      </c>
      <c r="AE462" s="7" t="str">
        <f>IF('Used data'!I462="No","",EXP(-9.9896)*POWER(H462,0.8381))</f>
        <v/>
      </c>
      <c r="AF462" s="7" t="str">
        <f>IF('Used data'!I462="No","",EXP(-12.5826)*POWER(H462,1.148))</f>
        <v/>
      </c>
      <c r="AG462" s="7" t="str">
        <f>IF('Used data'!I462="No","",EXP(-11.3408)*POWER(H462,0.7373))</f>
        <v/>
      </c>
      <c r="AH462" s="7" t="str">
        <f>IF('Used data'!I462="No","",EXP(-10.8985)*POWER(H462,0.841))</f>
        <v/>
      </c>
      <c r="AI462" s="7" t="str">
        <f>IF('Used data'!I462="No","",EXP(-12.4273)*POWER(H462,1.0197))</f>
        <v/>
      </c>
      <c r="AJ462" s="9" t="str">
        <f>IF('Used data'!I462="No","",SUM(AD462:AE462)*740934+AG462*29492829+AH462*4654307+AI462*608667)</f>
        <v/>
      </c>
    </row>
    <row r="463" spans="1:36" x14ac:dyDescent="0.3">
      <c r="A463" s="4" t="str">
        <f>IF('Input data'!A469="","",'Input data'!A469)</f>
        <v/>
      </c>
      <c r="B463" s="4" t="str">
        <f>IF('Input data'!B469="","",'Input data'!B469)</f>
        <v/>
      </c>
      <c r="C463" s="4" t="str">
        <f>IF('Input data'!C469="","",'Input data'!C469)</f>
        <v/>
      </c>
      <c r="D463" s="4" t="str">
        <f>IF('Input data'!D469="","",'Input data'!D469)</f>
        <v/>
      </c>
      <c r="E463" s="4" t="str">
        <f>IF('Input data'!E469="","",'Input data'!E469)</f>
        <v/>
      </c>
      <c r="F463" s="4" t="str">
        <f>IF('Input data'!F469="","",'Input data'!F469)</f>
        <v/>
      </c>
      <c r="G463" s="20" t="str">
        <f>IF('Input data'!G469=0,"",'Input data'!G469)</f>
        <v/>
      </c>
      <c r="H463" s="9" t="str">
        <f>IF('Input data'!H469="","",'Input data'!H469)</f>
        <v/>
      </c>
      <c r="I463" s="6" t="str">
        <f>IF('Used data'!I463="No","",IF('Used data'!L463&lt;10,1.1-'Used data'!L463*0.01,IF('Used data'!L463&lt;120,POWER(1.003,'Used data'!L463)/POWER(1.003,10),1.4)))</f>
        <v/>
      </c>
      <c r="J463" s="6" t="str">
        <f>IF('Used data'!I463="No","",IF('Used data'!M463&gt;9,1.41,IF('Used data'!M463&lt;2,0.96+'Used data'!M463*0.02,POWER(1.05,'Used data'!M463)/POWER(1.05,2))))</f>
        <v/>
      </c>
      <c r="K463" s="6" t="str">
        <f>IF('Used data'!I463="No","",IF('Used data'!M463&gt;9,1.15,IF('Used data'!M463&lt;2,0.98+'Used data'!M463*0.01,POWER(1.02,'Used data'!M463)/POWER(1.02,2))))</f>
        <v/>
      </c>
      <c r="L463" s="6" t="str">
        <f>IF('Used data'!I463="No","",IF('Used data'!N463="Partly",0.9,IF('Used data'!N463="Yes",0.75,1)))</f>
        <v/>
      </c>
      <c r="M463" s="6" t="str">
        <f>IF('Used data'!I463="No","",IF('Used data'!N463="Partly",0.97,IF('Used data'!N463="Yes",0.95,1)))</f>
        <v/>
      </c>
      <c r="N463" s="6" t="str">
        <f>IF('Used data'!I463="No","",IF('Used data'!O463&gt;4.25,1.06,IF('Used data'!O463&lt;3.75,1.84-'Used data'!O463*0.24,0.04+'Used data'!O463*0.24)))</f>
        <v/>
      </c>
      <c r="O463" s="6" t="str">
        <f>IF('Used data'!I463="No","",IF('Used data'!P463&gt;1.99,0.81,IF('Used data'!P463&lt;0.2,1.12,1.05-'Used data'!P463*0.1)))</f>
        <v/>
      </c>
      <c r="P463" s="6" t="str">
        <f>IF('Used data'!I463="No","",IF('Used data'!Q463&gt;3,0.96,IF('Used data'!Q463&lt;2,1.12-0.06*'Used data'!Q463,1.08-0.04*'Used data'!Q463)))</f>
        <v/>
      </c>
      <c r="Q463" s="6" t="str">
        <f>IF('Used data'!I463="No","",IF('Used data'!R463="Yes",0.91,1))</f>
        <v/>
      </c>
      <c r="R463" s="6" t="str">
        <f>IF('Used data'!I463="No","",IF('Used data'!R463="Yes",0.96,1))</f>
        <v/>
      </c>
      <c r="S463" s="6" t="str">
        <f>IF('Used data'!I463="No","",IF('Used data'!R463="Yes",0.82,1))</f>
        <v/>
      </c>
      <c r="T463" s="6" t="str">
        <f>IF('Used data'!I463="No","",IF('Used data'!R463="Yes",0.9,1))</f>
        <v/>
      </c>
      <c r="U463" s="6" t="str">
        <f>IF('Used data'!I463="No","",IF('Used data'!R463="Yes",0.93,1))</f>
        <v/>
      </c>
      <c r="V463" s="6" t="str">
        <f>IF('Used data'!I463="No","",IF('Used data'!S463="Yes",0.85,1))</f>
        <v/>
      </c>
      <c r="W463" s="6" t="str">
        <f>IF('Used data'!I463="No","",IF('Used data'!T463&gt;5,1.4,1+0.08*'Used data'!T463))</f>
        <v/>
      </c>
      <c r="X463" s="6" t="str">
        <f>IF('Used data'!I463="No","",IF('Used data'!U463=80,1,POWER((80-0.0058*('Used data'!U463-80)^2+0.2781*('Used data'!U463-80)-0.2343)/80,1.6)))</f>
        <v/>
      </c>
      <c r="Y463" s="6" t="str">
        <f>IF('Used data'!I463="No","",IF('Used data'!U463=80,1,POWER((80-0.0058*('Used data'!U463-80)^2+0.2781*('Used data'!U463-80)-0.2343)/80,1.5)))</f>
        <v/>
      </c>
      <c r="Z463" s="6" t="str">
        <f>IF('Used data'!I463="No","",IF('Used data'!U463=80,1,POWER((80-0.0058*('Used data'!U463-80)^2+0.2781*('Used data'!U463-80)-0.2343)/80,4.6)))</f>
        <v/>
      </c>
      <c r="AA463" s="6" t="str">
        <f>IF('Used data'!I463="No","",IF('Used data'!U463=80,1,POWER((80-0.0058*('Used data'!U463-80)^2+0.2781*('Used data'!U463-80)-0.2343)/80,3.5)))</f>
        <v/>
      </c>
      <c r="AB463" s="6" t="str">
        <f>IF('Used data'!I463="No","",IF('Used data'!U463=80,1,POWER((80-0.0058*('Used data'!U463-80)^2+0.2781*('Used data'!U463-80)-0.2343)/80,1.4)))</f>
        <v/>
      </c>
      <c r="AC463" s="6"/>
      <c r="AD463" s="7" t="str">
        <f>IF('Used data'!I463="No","",EXP(-10.0958)*POWER(H463,0.8138))</f>
        <v/>
      </c>
      <c r="AE463" s="7" t="str">
        <f>IF('Used data'!I463="No","",EXP(-9.9896)*POWER(H463,0.8381))</f>
        <v/>
      </c>
      <c r="AF463" s="7" t="str">
        <f>IF('Used data'!I463="No","",EXP(-12.5826)*POWER(H463,1.148))</f>
        <v/>
      </c>
      <c r="AG463" s="7" t="str">
        <f>IF('Used data'!I463="No","",EXP(-11.3408)*POWER(H463,0.7373))</f>
        <v/>
      </c>
      <c r="AH463" s="7" t="str">
        <f>IF('Used data'!I463="No","",EXP(-10.8985)*POWER(H463,0.841))</f>
        <v/>
      </c>
      <c r="AI463" s="7" t="str">
        <f>IF('Used data'!I463="No","",EXP(-12.4273)*POWER(H463,1.0197))</f>
        <v/>
      </c>
      <c r="AJ463" s="9" t="str">
        <f>IF('Used data'!I463="No","",SUM(AD463:AE463)*740934+AG463*29492829+AH463*4654307+AI463*608667)</f>
        <v/>
      </c>
    </row>
    <row r="464" spans="1:36" x14ac:dyDescent="0.3">
      <c r="A464" s="4" t="str">
        <f>IF('Input data'!A470="","",'Input data'!A470)</f>
        <v/>
      </c>
      <c r="B464" s="4" t="str">
        <f>IF('Input data'!B470="","",'Input data'!B470)</f>
        <v/>
      </c>
      <c r="C464" s="4" t="str">
        <f>IF('Input data'!C470="","",'Input data'!C470)</f>
        <v/>
      </c>
      <c r="D464" s="4" t="str">
        <f>IF('Input data'!D470="","",'Input data'!D470)</f>
        <v/>
      </c>
      <c r="E464" s="4" t="str">
        <f>IF('Input data'!E470="","",'Input data'!E470)</f>
        <v/>
      </c>
      <c r="F464" s="4" t="str">
        <f>IF('Input data'!F470="","",'Input data'!F470)</f>
        <v/>
      </c>
      <c r="G464" s="20" t="str">
        <f>IF('Input data'!G470=0,"",'Input data'!G470)</f>
        <v/>
      </c>
      <c r="H464" s="9" t="str">
        <f>IF('Input data'!H470="","",'Input data'!H470)</f>
        <v/>
      </c>
      <c r="I464" s="6" t="str">
        <f>IF('Used data'!I464="No","",IF('Used data'!L464&lt;10,1.1-'Used data'!L464*0.01,IF('Used data'!L464&lt;120,POWER(1.003,'Used data'!L464)/POWER(1.003,10),1.4)))</f>
        <v/>
      </c>
      <c r="J464" s="6" t="str">
        <f>IF('Used data'!I464="No","",IF('Used data'!M464&gt;9,1.41,IF('Used data'!M464&lt;2,0.96+'Used data'!M464*0.02,POWER(1.05,'Used data'!M464)/POWER(1.05,2))))</f>
        <v/>
      </c>
      <c r="K464" s="6" t="str">
        <f>IF('Used data'!I464="No","",IF('Used data'!M464&gt;9,1.15,IF('Used data'!M464&lt;2,0.98+'Used data'!M464*0.01,POWER(1.02,'Used data'!M464)/POWER(1.02,2))))</f>
        <v/>
      </c>
      <c r="L464" s="6" t="str">
        <f>IF('Used data'!I464="No","",IF('Used data'!N464="Partly",0.9,IF('Used data'!N464="Yes",0.75,1)))</f>
        <v/>
      </c>
      <c r="M464" s="6" t="str">
        <f>IF('Used data'!I464="No","",IF('Used data'!N464="Partly",0.97,IF('Used data'!N464="Yes",0.95,1)))</f>
        <v/>
      </c>
      <c r="N464" s="6" t="str">
        <f>IF('Used data'!I464="No","",IF('Used data'!O464&gt;4.25,1.06,IF('Used data'!O464&lt;3.75,1.84-'Used data'!O464*0.24,0.04+'Used data'!O464*0.24)))</f>
        <v/>
      </c>
      <c r="O464" s="6" t="str">
        <f>IF('Used data'!I464="No","",IF('Used data'!P464&gt;1.99,0.81,IF('Used data'!P464&lt;0.2,1.12,1.05-'Used data'!P464*0.1)))</f>
        <v/>
      </c>
      <c r="P464" s="6" t="str">
        <f>IF('Used data'!I464="No","",IF('Used data'!Q464&gt;3,0.96,IF('Used data'!Q464&lt;2,1.12-0.06*'Used data'!Q464,1.08-0.04*'Used data'!Q464)))</f>
        <v/>
      </c>
      <c r="Q464" s="6" t="str">
        <f>IF('Used data'!I464="No","",IF('Used data'!R464="Yes",0.91,1))</f>
        <v/>
      </c>
      <c r="R464" s="6" t="str">
        <f>IF('Used data'!I464="No","",IF('Used data'!R464="Yes",0.96,1))</f>
        <v/>
      </c>
      <c r="S464" s="6" t="str">
        <f>IF('Used data'!I464="No","",IF('Used data'!R464="Yes",0.82,1))</f>
        <v/>
      </c>
      <c r="T464" s="6" t="str">
        <f>IF('Used data'!I464="No","",IF('Used data'!R464="Yes",0.9,1))</f>
        <v/>
      </c>
      <c r="U464" s="6" t="str">
        <f>IF('Used data'!I464="No","",IF('Used data'!R464="Yes",0.93,1))</f>
        <v/>
      </c>
      <c r="V464" s="6" t="str">
        <f>IF('Used data'!I464="No","",IF('Used data'!S464="Yes",0.85,1))</f>
        <v/>
      </c>
      <c r="W464" s="6" t="str">
        <f>IF('Used data'!I464="No","",IF('Used data'!T464&gt;5,1.4,1+0.08*'Used data'!T464))</f>
        <v/>
      </c>
      <c r="X464" s="6" t="str">
        <f>IF('Used data'!I464="No","",IF('Used data'!U464=80,1,POWER((80-0.0058*('Used data'!U464-80)^2+0.2781*('Used data'!U464-80)-0.2343)/80,1.6)))</f>
        <v/>
      </c>
      <c r="Y464" s="6" t="str">
        <f>IF('Used data'!I464="No","",IF('Used data'!U464=80,1,POWER((80-0.0058*('Used data'!U464-80)^2+0.2781*('Used data'!U464-80)-0.2343)/80,1.5)))</f>
        <v/>
      </c>
      <c r="Z464" s="6" t="str">
        <f>IF('Used data'!I464="No","",IF('Used data'!U464=80,1,POWER((80-0.0058*('Used data'!U464-80)^2+0.2781*('Used data'!U464-80)-0.2343)/80,4.6)))</f>
        <v/>
      </c>
      <c r="AA464" s="6" t="str">
        <f>IF('Used data'!I464="No","",IF('Used data'!U464=80,1,POWER((80-0.0058*('Used data'!U464-80)^2+0.2781*('Used data'!U464-80)-0.2343)/80,3.5)))</f>
        <v/>
      </c>
      <c r="AB464" s="6" t="str">
        <f>IF('Used data'!I464="No","",IF('Used data'!U464=80,1,POWER((80-0.0058*('Used data'!U464-80)^2+0.2781*('Used data'!U464-80)-0.2343)/80,1.4)))</f>
        <v/>
      </c>
      <c r="AC464" s="6"/>
      <c r="AD464" s="7" t="str">
        <f>IF('Used data'!I464="No","",EXP(-10.0958)*POWER(H464,0.8138))</f>
        <v/>
      </c>
      <c r="AE464" s="7" t="str">
        <f>IF('Used data'!I464="No","",EXP(-9.9896)*POWER(H464,0.8381))</f>
        <v/>
      </c>
      <c r="AF464" s="7" t="str">
        <f>IF('Used data'!I464="No","",EXP(-12.5826)*POWER(H464,1.148))</f>
        <v/>
      </c>
      <c r="AG464" s="7" t="str">
        <f>IF('Used data'!I464="No","",EXP(-11.3408)*POWER(H464,0.7373))</f>
        <v/>
      </c>
      <c r="AH464" s="7" t="str">
        <f>IF('Used data'!I464="No","",EXP(-10.8985)*POWER(H464,0.841))</f>
        <v/>
      </c>
      <c r="AI464" s="7" t="str">
        <f>IF('Used data'!I464="No","",EXP(-12.4273)*POWER(H464,1.0197))</f>
        <v/>
      </c>
      <c r="AJ464" s="9" t="str">
        <f>IF('Used data'!I464="No","",SUM(AD464:AE464)*740934+AG464*29492829+AH464*4654307+AI464*608667)</f>
        <v/>
      </c>
    </row>
    <row r="465" spans="1:36" x14ac:dyDescent="0.3">
      <c r="A465" s="4" t="str">
        <f>IF('Input data'!A471="","",'Input data'!A471)</f>
        <v/>
      </c>
      <c r="B465" s="4" t="str">
        <f>IF('Input data'!B471="","",'Input data'!B471)</f>
        <v/>
      </c>
      <c r="C465" s="4" t="str">
        <f>IF('Input data'!C471="","",'Input data'!C471)</f>
        <v/>
      </c>
      <c r="D465" s="4" t="str">
        <f>IF('Input data'!D471="","",'Input data'!D471)</f>
        <v/>
      </c>
      <c r="E465" s="4" t="str">
        <f>IF('Input data'!E471="","",'Input data'!E471)</f>
        <v/>
      </c>
      <c r="F465" s="4" t="str">
        <f>IF('Input data'!F471="","",'Input data'!F471)</f>
        <v/>
      </c>
      <c r="G465" s="20" t="str">
        <f>IF('Input data'!G471=0,"",'Input data'!G471)</f>
        <v/>
      </c>
      <c r="H465" s="9" t="str">
        <f>IF('Input data'!H471="","",'Input data'!H471)</f>
        <v/>
      </c>
      <c r="I465" s="6" t="str">
        <f>IF('Used data'!I465="No","",IF('Used data'!L465&lt;10,1.1-'Used data'!L465*0.01,IF('Used data'!L465&lt;120,POWER(1.003,'Used data'!L465)/POWER(1.003,10),1.4)))</f>
        <v/>
      </c>
      <c r="J465" s="6" t="str">
        <f>IF('Used data'!I465="No","",IF('Used data'!M465&gt;9,1.41,IF('Used data'!M465&lt;2,0.96+'Used data'!M465*0.02,POWER(1.05,'Used data'!M465)/POWER(1.05,2))))</f>
        <v/>
      </c>
      <c r="K465" s="6" t="str">
        <f>IF('Used data'!I465="No","",IF('Used data'!M465&gt;9,1.15,IF('Used data'!M465&lt;2,0.98+'Used data'!M465*0.01,POWER(1.02,'Used data'!M465)/POWER(1.02,2))))</f>
        <v/>
      </c>
      <c r="L465" s="6" t="str">
        <f>IF('Used data'!I465="No","",IF('Used data'!N465="Partly",0.9,IF('Used data'!N465="Yes",0.75,1)))</f>
        <v/>
      </c>
      <c r="M465" s="6" t="str">
        <f>IF('Used data'!I465="No","",IF('Used data'!N465="Partly",0.97,IF('Used data'!N465="Yes",0.95,1)))</f>
        <v/>
      </c>
      <c r="N465" s="6" t="str">
        <f>IF('Used data'!I465="No","",IF('Used data'!O465&gt;4.25,1.06,IF('Used data'!O465&lt;3.75,1.84-'Used data'!O465*0.24,0.04+'Used data'!O465*0.24)))</f>
        <v/>
      </c>
      <c r="O465" s="6" t="str">
        <f>IF('Used data'!I465="No","",IF('Used data'!P465&gt;1.99,0.81,IF('Used data'!P465&lt;0.2,1.12,1.05-'Used data'!P465*0.1)))</f>
        <v/>
      </c>
      <c r="P465" s="6" t="str">
        <f>IF('Used data'!I465="No","",IF('Used data'!Q465&gt;3,0.96,IF('Used data'!Q465&lt;2,1.12-0.06*'Used data'!Q465,1.08-0.04*'Used data'!Q465)))</f>
        <v/>
      </c>
      <c r="Q465" s="6" t="str">
        <f>IF('Used data'!I465="No","",IF('Used data'!R465="Yes",0.91,1))</f>
        <v/>
      </c>
      <c r="R465" s="6" t="str">
        <f>IF('Used data'!I465="No","",IF('Used data'!R465="Yes",0.96,1))</f>
        <v/>
      </c>
      <c r="S465" s="6" t="str">
        <f>IF('Used data'!I465="No","",IF('Used data'!R465="Yes",0.82,1))</f>
        <v/>
      </c>
      <c r="T465" s="6" t="str">
        <f>IF('Used data'!I465="No","",IF('Used data'!R465="Yes",0.9,1))</f>
        <v/>
      </c>
      <c r="U465" s="6" t="str">
        <f>IF('Used data'!I465="No","",IF('Used data'!R465="Yes",0.93,1))</f>
        <v/>
      </c>
      <c r="V465" s="6" t="str">
        <f>IF('Used data'!I465="No","",IF('Used data'!S465="Yes",0.85,1))</f>
        <v/>
      </c>
      <c r="W465" s="6" t="str">
        <f>IF('Used data'!I465="No","",IF('Used data'!T465&gt;5,1.4,1+0.08*'Used data'!T465))</f>
        <v/>
      </c>
      <c r="X465" s="6" t="str">
        <f>IF('Used data'!I465="No","",IF('Used data'!U465=80,1,POWER((80-0.0058*('Used data'!U465-80)^2+0.2781*('Used data'!U465-80)-0.2343)/80,1.6)))</f>
        <v/>
      </c>
      <c r="Y465" s="6" t="str">
        <f>IF('Used data'!I465="No","",IF('Used data'!U465=80,1,POWER((80-0.0058*('Used data'!U465-80)^2+0.2781*('Used data'!U465-80)-0.2343)/80,1.5)))</f>
        <v/>
      </c>
      <c r="Z465" s="6" t="str">
        <f>IF('Used data'!I465="No","",IF('Used data'!U465=80,1,POWER((80-0.0058*('Used data'!U465-80)^2+0.2781*('Used data'!U465-80)-0.2343)/80,4.6)))</f>
        <v/>
      </c>
      <c r="AA465" s="6" t="str">
        <f>IF('Used data'!I465="No","",IF('Used data'!U465=80,1,POWER((80-0.0058*('Used data'!U465-80)^2+0.2781*('Used data'!U465-80)-0.2343)/80,3.5)))</f>
        <v/>
      </c>
      <c r="AB465" s="6" t="str">
        <f>IF('Used data'!I465="No","",IF('Used data'!U465=80,1,POWER((80-0.0058*('Used data'!U465-80)^2+0.2781*('Used data'!U465-80)-0.2343)/80,1.4)))</f>
        <v/>
      </c>
      <c r="AC465" s="6"/>
      <c r="AD465" s="7" t="str">
        <f>IF('Used data'!I465="No","",EXP(-10.0958)*POWER(H465,0.8138))</f>
        <v/>
      </c>
      <c r="AE465" s="7" t="str">
        <f>IF('Used data'!I465="No","",EXP(-9.9896)*POWER(H465,0.8381))</f>
        <v/>
      </c>
      <c r="AF465" s="7" t="str">
        <f>IF('Used data'!I465="No","",EXP(-12.5826)*POWER(H465,1.148))</f>
        <v/>
      </c>
      <c r="AG465" s="7" t="str">
        <f>IF('Used data'!I465="No","",EXP(-11.3408)*POWER(H465,0.7373))</f>
        <v/>
      </c>
      <c r="AH465" s="7" t="str">
        <f>IF('Used data'!I465="No","",EXP(-10.8985)*POWER(H465,0.841))</f>
        <v/>
      </c>
      <c r="AI465" s="7" t="str">
        <f>IF('Used data'!I465="No","",EXP(-12.4273)*POWER(H465,1.0197))</f>
        <v/>
      </c>
      <c r="AJ465" s="9" t="str">
        <f>IF('Used data'!I465="No","",SUM(AD465:AE465)*740934+AG465*29492829+AH465*4654307+AI465*608667)</f>
        <v/>
      </c>
    </row>
    <row r="466" spans="1:36" x14ac:dyDescent="0.3">
      <c r="A466" s="4" t="str">
        <f>IF('Input data'!A472="","",'Input data'!A472)</f>
        <v/>
      </c>
      <c r="B466" s="4" t="str">
        <f>IF('Input data'!B472="","",'Input data'!B472)</f>
        <v/>
      </c>
      <c r="C466" s="4" t="str">
        <f>IF('Input data'!C472="","",'Input data'!C472)</f>
        <v/>
      </c>
      <c r="D466" s="4" t="str">
        <f>IF('Input data'!D472="","",'Input data'!D472)</f>
        <v/>
      </c>
      <c r="E466" s="4" t="str">
        <f>IF('Input data'!E472="","",'Input data'!E472)</f>
        <v/>
      </c>
      <c r="F466" s="4" t="str">
        <f>IF('Input data'!F472="","",'Input data'!F472)</f>
        <v/>
      </c>
      <c r="G466" s="20" t="str">
        <f>IF('Input data'!G472=0,"",'Input data'!G472)</f>
        <v/>
      </c>
      <c r="H466" s="9" t="str">
        <f>IF('Input data'!H472="","",'Input data'!H472)</f>
        <v/>
      </c>
      <c r="I466" s="6" t="str">
        <f>IF('Used data'!I466="No","",IF('Used data'!L466&lt;10,1.1-'Used data'!L466*0.01,IF('Used data'!L466&lt;120,POWER(1.003,'Used data'!L466)/POWER(1.003,10),1.4)))</f>
        <v/>
      </c>
      <c r="J466" s="6" t="str">
        <f>IF('Used data'!I466="No","",IF('Used data'!M466&gt;9,1.41,IF('Used data'!M466&lt;2,0.96+'Used data'!M466*0.02,POWER(1.05,'Used data'!M466)/POWER(1.05,2))))</f>
        <v/>
      </c>
      <c r="K466" s="6" t="str">
        <f>IF('Used data'!I466="No","",IF('Used data'!M466&gt;9,1.15,IF('Used data'!M466&lt;2,0.98+'Used data'!M466*0.01,POWER(1.02,'Used data'!M466)/POWER(1.02,2))))</f>
        <v/>
      </c>
      <c r="L466" s="6" t="str">
        <f>IF('Used data'!I466="No","",IF('Used data'!N466="Partly",0.9,IF('Used data'!N466="Yes",0.75,1)))</f>
        <v/>
      </c>
      <c r="M466" s="6" t="str">
        <f>IF('Used data'!I466="No","",IF('Used data'!N466="Partly",0.97,IF('Used data'!N466="Yes",0.95,1)))</f>
        <v/>
      </c>
      <c r="N466" s="6" t="str">
        <f>IF('Used data'!I466="No","",IF('Used data'!O466&gt;4.25,1.06,IF('Used data'!O466&lt;3.75,1.84-'Used data'!O466*0.24,0.04+'Used data'!O466*0.24)))</f>
        <v/>
      </c>
      <c r="O466" s="6" t="str">
        <f>IF('Used data'!I466="No","",IF('Used data'!P466&gt;1.99,0.81,IF('Used data'!P466&lt;0.2,1.12,1.05-'Used data'!P466*0.1)))</f>
        <v/>
      </c>
      <c r="P466" s="6" t="str">
        <f>IF('Used data'!I466="No","",IF('Used data'!Q466&gt;3,0.96,IF('Used data'!Q466&lt;2,1.12-0.06*'Used data'!Q466,1.08-0.04*'Used data'!Q466)))</f>
        <v/>
      </c>
      <c r="Q466" s="6" t="str">
        <f>IF('Used data'!I466="No","",IF('Used data'!R466="Yes",0.91,1))</f>
        <v/>
      </c>
      <c r="R466" s="6" t="str">
        <f>IF('Used data'!I466="No","",IF('Used data'!R466="Yes",0.96,1))</f>
        <v/>
      </c>
      <c r="S466" s="6" t="str">
        <f>IF('Used data'!I466="No","",IF('Used data'!R466="Yes",0.82,1))</f>
        <v/>
      </c>
      <c r="T466" s="6" t="str">
        <f>IF('Used data'!I466="No","",IF('Used data'!R466="Yes",0.9,1))</f>
        <v/>
      </c>
      <c r="U466" s="6" t="str">
        <f>IF('Used data'!I466="No","",IF('Used data'!R466="Yes",0.93,1))</f>
        <v/>
      </c>
      <c r="V466" s="6" t="str">
        <f>IF('Used data'!I466="No","",IF('Used data'!S466="Yes",0.85,1))</f>
        <v/>
      </c>
      <c r="W466" s="6" t="str">
        <f>IF('Used data'!I466="No","",IF('Used data'!T466&gt;5,1.4,1+0.08*'Used data'!T466))</f>
        <v/>
      </c>
      <c r="X466" s="6" t="str">
        <f>IF('Used data'!I466="No","",IF('Used data'!U466=80,1,POWER((80-0.0058*('Used data'!U466-80)^2+0.2781*('Used data'!U466-80)-0.2343)/80,1.6)))</f>
        <v/>
      </c>
      <c r="Y466" s="6" t="str">
        <f>IF('Used data'!I466="No","",IF('Used data'!U466=80,1,POWER((80-0.0058*('Used data'!U466-80)^2+0.2781*('Used data'!U466-80)-0.2343)/80,1.5)))</f>
        <v/>
      </c>
      <c r="Z466" s="6" t="str">
        <f>IF('Used data'!I466="No","",IF('Used data'!U466=80,1,POWER((80-0.0058*('Used data'!U466-80)^2+0.2781*('Used data'!U466-80)-0.2343)/80,4.6)))</f>
        <v/>
      </c>
      <c r="AA466" s="6" t="str">
        <f>IF('Used data'!I466="No","",IF('Used data'!U466=80,1,POWER((80-0.0058*('Used data'!U466-80)^2+0.2781*('Used data'!U466-80)-0.2343)/80,3.5)))</f>
        <v/>
      </c>
      <c r="AB466" s="6" t="str">
        <f>IF('Used data'!I466="No","",IF('Used data'!U466=80,1,POWER((80-0.0058*('Used data'!U466-80)^2+0.2781*('Used data'!U466-80)-0.2343)/80,1.4)))</f>
        <v/>
      </c>
      <c r="AC466" s="6"/>
      <c r="AD466" s="7" t="str">
        <f>IF('Used data'!I466="No","",EXP(-10.0958)*POWER(H466,0.8138))</f>
        <v/>
      </c>
      <c r="AE466" s="7" t="str">
        <f>IF('Used data'!I466="No","",EXP(-9.9896)*POWER(H466,0.8381))</f>
        <v/>
      </c>
      <c r="AF466" s="7" t="str">
        <f>IF('Used data'!I466="No","",EXP(-12.5826)*POWER(H466,1.148))</f>
        <v/>
      </c>
      <c r="AG466" s="7" t="str">
        <f>IF('Used data'!I466="No","",EXP(-11.3408)*POWER(H466,0.7373))</f>
        <v/>
      </c>
      <c r="AH466" s="7" t="str">
        <f>IF('Used data'!I466="No","",EXP(-10.8985)*POWER(H466,0.841))</f>
        <v/>
      </c>
      <c r="AI466" s="7" t="str">
        <f>IF('Used data'!I466="No","",EXP(-12.4273)*POWER(H466,1.0197))</f>
        <v/>
      </c>
      <c r="AJ466" s="9" t="str">
        <f>IF('Used data'!I466="No","",SUM(AD466:AE466)*740934+AG466*29492829+AH466*4654307+AI466*608667)</f>
        <v/>
      </c>
    </row>
    <row r="467" spans="1:36" x14ac:dyDescent="0.3">
      <c r="A467" s="4" t="str">
        <f>IF('Input data'!A473="","",'Input data'!A473)</f>
        <v/>
      </c>
      <c r="B467" s="4" t="str">
        <f>IF('Input data'!B473="","",'Input data'!B473)</f>
        <v/>
      </c>
      <c r="C467" s="4" t="str">
        <f>IF('Input data'!C473="","",'Input data'!C473)</f>
        <v/>
      </c>
      <c r="D467" s="4" t="str">
        <f>IF('Input data'!D473="","",'Input data'!D473)</f>
        <v/>
      </c>
      <c r="E467" s="4" t="str">
        <f>IF('Input data'!E473="","",'Input data'!E473)</f>
        <v/>
      </c>
      <c r="F467" s="4" t="str">
        <f>IF('Input data'!F473="","",'Input data'!F473)</f>
        <v/>
      </c>
      <c r="G467" s="20" t="str">
        <f>IF('Input data'!G473=0,"",'Input data'!G473)</f>
        <v/>
      </c>
      <c r="H467" s="9" t="str">
        <f>IF('Input data'!H473="","",'Input data'!H473)</f>
        <v/>
      </c>
      <c r="I467" s="6" t="str">
        <f>IF('Used data'!I467="No","",IF('Used data'!L467&lt;10,1.1-'Used data'!L467*0.01,IF('Used data'!L467&lt;120,POWER(1.003,'Used data'!L467)/POWER(1.003,10),1.4)))</f>
        <v/>
      </c>
      <c r="J467" s="6" t="str">
        <f>IF('Used data'!I467="No","",IF('Used data'!M467&gt;9,1.41,IF('Used data'!M467&lt;2,0.96+'Used data'!M467*0.02,POWER(1.05,'Used data'!M467)/POWER(1.05,2))))</f>
        <v/>
      </c>
      <c r="K467" s="6" t="str">
        <f>IF('Used data'!I467="No","",IF('Used data'!M467&gt;9,1.15,IF('Used data'!M467&lt;2,0.98+'Used data'!M467*0.01,POWER(1.02,'Used data'!M467)/POWER(1.02,2))))</f>
        <v/>
      </c>
      <c r="L467" s="6" t="str">
        <f>IF('Used data'!I467="No","",IF('Used data'!N467="Partly",0.9,IF('Used data'!N467="Yes",0.75,1)))</f>
        <v/>
      </c>
      <c r="M467" s="6" t="str">
        <f>IF('Used data'!I467="No","",IF('Used data'!N467="Partly",0.97,IF('Used data'!N467="Yes",0.95,1)))</f>
        <v/>
      </c>
      <c r="N467" s="6" t="str">
        <f>IF('Used data'!I467="No","",IF('Used data'!O467&gt;4.25,1.06,IF('Used data'!O467&lt;3.75,1.84-'Used data'!O467*0.24,0.04+'Used data'!O467*0.24)))</f>
        <v/>
      </c>
      <c r="O467" s="6" t="str">
        <f>IF('Used data'!I467="No","",IF('Used data'!P467&gt;1.99,0.81,IF('Used data'!P467&lt;0.2,1.12,1.05-'Used data'!P467*0.1)))</f>
        <v/>
      </c>
      <c r="P467" s="6" t="str">
        <f>IF('Used data'!I467="No","",IF('Used data'!Q467&gt;3,0.96,IF('Used data'!Q467&lt;2,1.12-0.06*'Used data'!Q467,1.08-0.04*'Used data'!Q467)))</f>
        <v/>
      </c>
      <c r="Q467" s="6" t="str">
        <f>IF('Used data'!I467="No","",IF('Used data'!R467="Yes",0.91,1))</f>
        <v/>
      </c>
      <c r="R467" s="6" t="str">
        <f>IF('Used data'!I467="No","",IF('Used data'!R467="Yes",0.96,1))</f>
        <v/>
      </c>
      <c r="S467" s="6" t="str">
        <f>IF('Used data'!I467="No","",IF('Used data'!R467="Yes",0.82,1))</f>
        <v/>
      </c>
      <c r="T467" s="6" t="str">
        <f>IF('Used data'!I467="No","",IF('Used data'!R467="Yes",0.9,1))</f>
        <v/>
      </c>
      <c r="U467" s="6" t="str">
        <f>IF('Used data'!I467="No","",IF('Used data'!R467="Yes",0.93,1))</f>
        <v/>
      </c>
      <c r="V467" s="6" t="str">
        <f>IF('Used data'!I467="No","",IF('Used data'!S467="Yes",0.85,1))</f>
        <v/>
      </c>
      <c r="W467" s="6" t="str">
        <f>IF('Used data'!I467="No","",IF('Used data'!T467&gt;5,1.4,1+0.08*'Used data'!T467))</f>
        <v/>
      </c>
      <c r="X467" s="6" t="str">
        <f>IF('Used data'!I467="No","",IF('Used data'!U467=80,1,POWER((80-0.0058*('Used data'!U467-80)^2+0.2781*('Used data'!U467-80)-0.2343)/80,1.6)))</f>
        <v/>
      </c>
      <c r="Y467" s="6" t="str">
        <f>IF('Used data'!I467="No","",IF('Used data'!U467=80,1,POWER((80-0.0058*('Used data'!U467-80)^2+0.2781*('Used data'!U467-80)-0.2343)/80,1.5)))</f>
        <v/>
      </c>
      <c r="Z467" s="6" t="str">
        <f>IF('Used data'!I467="No","",IF('Used data'!U467=80,1,POWER((80-0.0058*('Used data'!U467-80)^2+0.2781*('Used data'!U467-80)-0.2343)/80,4.6)))</f>
        <v/>
      </c>
      <c r="AA467" s="6" t="str">
        <f>IF('Used data'!I467="No","",IF('Used data'!U467=80,1,POWER((80-0.0058*('Used data'!U467-80)^2+0.2781*('Used data'!U467-80)-0.2343)/80,3.5)))</f>
        <v/>
      </c>
      <c r="AB467" s="6" t="str">
        <f>IF('Used data'!I467="No","",IF('Used data'!U467=80,1,POWER((80-0.0058*('Used data'!U467-80)^2+0.2781*('Used data'!U467-80)-0.2343)/80,1.4)))</f>
        <v/>
      </c>
      <c r="AC467" s="6"/>
      <c r="AD467" s="7" t="str">
        <f>IF('Used data'!I467="No","",EXP(-10.0958)*POWER(H467,0.8138))</f>
        <v/>
      </c>
      <c r="AE467" s="7" t="str">
        <f>IF('Used data'!I467="No","",EXP(-9.9896)*POWER(H467,0.8381))</f>
        <v/>
      </c>
      <c r="AF467" s="7" t="str">
        <f>IF('Used data'!I467="No","",EXP(-12.5826)*POWER(H467,1.148))</f>
        <v/>
      </c>
      <c r="AG467" s="7" t="str">
        <f>IF('Used data'!I467="No","",EXP(-11.3408)*POWER(H467,0.7373))</f>
        <v/>
      </c>
      <c r="AH467" s="7" t="str">
        <f>IF('Used data'!I467="No","",EXP(-10.8985)*POWER(H467,0.841))</f>
        <v/>
      </c>
      <c r="AI467" s="7" t="str">
        <f>IF('Used data'!I467="No","",EXP(-12.4273)*POWER(H467,1.0197))</f>
        <v/>
      </c>
      <c r="AJ467" s="9" t="str">
        <f>IF('Used data'!I467="No","",SUM(AD467:AE467)*740934+AG467*29492829+AH467*4654307+AI467*608667)</f>
        <v/>
      </c>
    </row>
    <row r="468" spans="1:36" x14ac:dyDescent="0.3">
      <c r="A468" s="4" t="str">
        <f>IF('Input data'!A474="","",'Input data'!A474)</f>
        <v/>
      </c>
      <c r="B468" s="4" t="str">
        <f>IF('Input data'!B474="","",'Input data'!B474)</f>
        <v/>
      </c>
      <c r="C468" s="4" t="str">
        <f>IF('Input data'!C474="","",'Input data'!C474)</f>
        <v/>
      </c>
      <c r="D468" s="4" t="str">
        <f>IF('Input data'!D474="","",'Input data'!D474)</f>
        <v/>
      </c>
      <c r="E468" s="4" t="str">
        <f>IF('Input data'!E474="","",'Input data'!E474)</f>
        <v/>
      </c>
      <c r="F468" s="4" t="str">
        <f>IF('Input data'!F474="","",'Input data'!F474)</f>
        <v/>
      </c>
      <c r="G468" s="20" t="str">
        <f>IF('Input data'!G474=0,"",'Input data'!G474)</f>
        <v/>
      </c>
      <c r="H468" s="9" t="str">
        <f>IF('Input data'!H474="","",'Input data'!H474)</f>
        <v/>
      </c>
      <c r="I468" s="6" t="str">
        <f>IF('Used data'!I468="No","",IF('Used data'!L468&lt;10,1.1-'Used data'!L468*0.01,IF('Used data'!L468&lt;120,POWER(1.003,'Used data'!L468)/POWER(1.003,10),1.4)))</f>
        <v/>
      </c>
      <c r="J468" s="6" t="str">
        <f>IF('Used data'!I468="No","",IF('Used data'!M468&gt;9,1.41,IF('Used data'!M468&lt;2,0.96+'Used data'!M468*0.02,POWER(1.05,'Used data'!M468)/POWER(1.05,2))))</f>
        <v/>
      </c>
      <c r="K468" s="6" t="str">
        <f>IF('Used data'!I468="No","",IF('Used data'!M468&gt;9,1.15,IF('Used data'!M468&lt;2,0.98+'Used data'!M468*0.01,POWER(1.02,'Used data'!M468)/POWER(1.02,2))))</f>
        <v/>
      </c>
      <c r="L468" s="6" t="str">
        <f>IF('Used data'!I468="No","",IF('Used data'!N468="Partly",0.9,IF('Used data'!N468="Yes",0.75,1)))</f>
        <v/>
      </c>
      <c r="M468" s="6" t="str">
        <f>IF('Used data'!I468="No","",IF('Used data'!N468="Partly",0.97,IF('Used data'!N468="Yes",0.95,1)))</f>
        <v/>
      </c>
      <c r="N468" s="6" t="str">
        <f>IF('Used data'!I468="No","",IF('Used data'!O468&gt;4.25,1.06,IF('Used data'!O468&lt;3.75,1.84-'Used data'!O468*0.24,0.04+'Used data'!O468*0.24)))</f>
        <v/>
      </c>
      <c r="O468" s="6" t="str">
        <f>IF('Used data'!I468="No","",IF('Used data'!P468&gt;1.99,0.81,IF('Used data'!P468&lt;0.2,1.12,1.05-'Used data'!P468*0.1)))</f>
        <v/>
      </c>
      <c r="P468" s="6" t="str">
        <f>IF('Used data'!I468="No","",IF('Used data'!Q468&gt;3,0.96,IF('Used data'!Q468&lt;2,1.12-0.06*'Used data'!Q468,1.08-0.04*'Used data'!Q468)))</f>
        <v/>
      </c>
      <c r="Q468" s="6" t="str">
        <f>IF('Used data'!I468="No","",IF('Used data'!R468="Yes",0.91,1))</f>
        <v/>
      </c>
      <c r="R468" s="6" t="str">
        <f>IF('Used data'!I468="No","",IF('Used data'!R468="Yes",0.96,1))</f>
        <v/>
      </c>
      <c r="S468" s="6" t="str">
        <f>IF('Used data'!I468="No","",IF('Used data'!R468="Yes",0.82,1))</f>
        <v/>
      </c>
      <c r="T468" s="6" t="str">
        <f>IF('Used data'!I468="No","",IF('Used data'!R468="Yes",0.9,1))</f>
        <v/>
      </c>
      <c r="U468" s="6" t="str">
        <f>IF('Used data'!I468="No","",IF('Used data'!R468="Yes",0.93,1))</f>
        <v/>
      </c>
      <c r="V468" s="6" t="str">
        <f>IF('Used data'!I468="No","",IF('Used data'!S468="Yes",0.85,1))</f>
        <v/>
      </c>
      <c r="W468" s="6" t="str">
        <f>IF('Used data'!I468="No","",IF('Used data'!T468&gt;5,1.4,1+0.08*'Used data'!T468))</f>
        <v/>
      </c>
      <c r="X468" s="6" t="str">
        <f>IF('Used data'!I468="No","",IF('Used data'!U468=80,1,POWER((80-0.0058*('Used data'!U468-80)^2+0.2781*('Used data'!U468-80)-0.2343)/80,1.6)))</f>
        <v/>
      </c>
      <c r="Y468" s="6" t="str">
        <f>IF('Used data'!I468="No","",IF('Used data'!U468=80,1,POWER((80-0.0058*('Used data'!U468-80)^2+0.2781*('Used data'!U468-80)-0.2343)/80,1.5)))</f>
        <v/>
      </c>
      <c r="Z468" s="6" t="str">
        <f>IF('Used data'!I468="No","",IF('Used data'!U468=80,1,POWER((80-0.0058*('Used data'!U468-80)^2+0.2781*('Used data'!U468-80)-0.2343)/80,4.6)))</f>
        <v/>
      </c>
      <c r="AA468" s="6" t="str">
        <f>IF('Used data'!I468="No","",IF('Used data'!U468=80,1,POWER((80-0.0058*('Used data'!U468-80)^2+0.2781*('Used data'!U468-80)-0.2343)/80,3.5)))</f>
        <v/>
      </c>
      <c r="AB468" s="6" t="str">
        <f>IF('Used data'!I468="No","",IF('Used data'!U468=80,1,POWER((80-0.0058*('Used data'!U468-80)^2+0.2781*('Used data'!U468-80)-0.2343)/80,1.4)))</f>
        <v/>
      </c>
      <c r="AC468" s="6"/>
      <c r="AD468" s="7" t="str">
        <f>IF('Used data'!I468="No","",EXP(-10.0958)*POWER(H468,0.8138))</f>
        <v/>
      </c>
      <c r="AE468" s="7" t="str">
        <f>IF('Used data'!I468="No","",EXP(-9.9896)*POWER(H468,0.8381))</f>
        <v/>
      </c>
      <c r="AF468" s="7" t="str">
        <f>IF('Used data'!I468="No","",EXP(-12.5826)*POWER(H468,1.148))</f>
        <v/>
      </c>
      <c r="AG468" s="7" t="str">
        <f>IF('Used data'!I468="No","",EXP(-11.3408)*POWER(H468,0.7373))</f>
        <v/>
      </c>
      <c r="AH468" s="7" t="str">
        <f>IF('Used data'!I468="No","",EXP(-10.8985)*POWER(H468,0.841))</f>
        <v/>
      </c>
      <c r="AI468" s="7" t="str">
        <f>IF('Used data'!I468="No","",EXP(-12.4273)*POWER(H468,1.0197))</f>
        <v/>
      </c>
      <c r="AJ468" s="9" t="str">
        <f>IF('Used data'!I468="No","",SUM(AD468:AE468)*740934+AG468*29492829+AH468*4654307+AI468*608667)</f>
        <v/>
      </c>
    </row>
    <row r="469" spans="1:36" x14ac:dyDescent="0.3">
      <c r="A469" s="4" t="str">
        <f>IF('Input data'!A475="","",'Input data'!A475)</f>
        <v/>
      </c>
      <c r="B469" s="4" t="str">
        <f>IF('Input data'!B475="","",'Input data'!B475)</f>
        <v/>
      </c>
      <c r="C469" s="4" t="str">
        <f>IF('Input data'!C475="","",'Input data'!C475)</f>
        <v/>
      </c>
      <c r="D469" s="4" t="str">
        <f>IF('Input data'!D475="","",'Input data'!D475)</f>
        <v/>
      </c>
      <c r="E469" s="4" t="str">
        <f>IF('Input data'!E475="","",'Input data'!E475)</f>
        <v/>
      </c>
      <c r="F469" s="4" t="str">
        <f>IF('Input data'!F475="","",'Input data'!F475)</f>
        <v/>
      </c>
      <c r="G469" s="20" t="str">
        <f>IF('Input data'!G475=0,"",'Input data'!G475)</f>
        <v/>
      </c>
      <c r="H469" s="9" t="str">
        <f>IF('Input data'!H475="","",'Input data'!H475)</f>
        <v/>
      </c>
      <c r="I469" s="6" t="str">
        <f>IF('Used data'!I469="No","",IF('Used data'!L469&lt;10,1.1-'Used data'!L469*0.01,IF('Used data'!L469&lt;120,POWER(1.003,'Used data'!L469)/POWER(1.003,10),1.4)))</f>
        <v/>
      </c>
      <c r="J469" s="6" t="str">
        <f>IF('Used data'!I469="No","",IF('Used data'!M469&gt;9,1.41,IF('Used data'!M469&lt;2,0.96+'Used data'!M469*0.02,POWER(1.05,'Used data'!M469)/POWER(1.05,2))))</f>
        <v/>
      </c>
      <c r="K469" s="6" t="str">
        <f>IF('Used data'!I469="No","",IF('Used data'!M469&gt;9,1.15,IF('Used data'!M469&lt;2,0.98+'Used data'!M469*0.01,POWER(1.02,'Used data'!M469)/POWER(1.02,2))))</f>
        <v/>
      </c>
      <c r="L469" s="6" t="str">
        <f>IF('Used data'!I469="No","",IF('Used data'!N469="Partly",0.9,IF('Used data'!N469="Yes",0.75,1)))</f>
        <v/>
      </c>
      <c r="M469" s="6" t="str">
        <f>IF('Used data'!I469="No","",IF('Used data'!N469="Partly",0.97,IF('Used data'!N469="Yes",0.95,1)))</f>
        <v/>
      </c>
      <c r="N469" s="6" t="str">
        <f>IF('Used data'!I469="No","",IF('Used data'!O469&gt;4.25,1.06,IF('Used data'!O469&lt;3.75,1.84-'Used data'!O469*0.24,0.04+'Used data'!O469*0.24)))</f>
        <v/>
      </c>
      <c r="O469" s="6" t="str">
        <f>IF('Used data'!I469="No","",IF('Used data'!P469&gt;1.99,0.81,IF('Used data'!P469&lt;0.2,1.12,1.05-'Used data'!P469*0.1)))</f>
        <v/>
      </c>
      <c r="P469" s="6" t="str">
        <f>IF('Used data'!I469="No","",IF('Used data'!Q469&gt;3,0.96,IF('Used data'!Q469&lt;2,1.12-0.06*'Used data'!Q469,1.08-0.04*'Used data'!Q469)))</f>
        <v/>
      </c>
      <c r="Q469" s="6" t="str">
        <f>IF('Used data'!I469="No","",IF('Used data'!R469="Yes",0.91,1))</f>
        <v/>
      </c>
      <c r="R469" s="6" t="str">
        <f>IF('Used data'!I469="No","",IF('Used data'!R469="Yes",0.96,1))</f>
        <v/>
      </c>
      <c r="S469" s="6" t="str">
        <f>IF('Used data'!I469="No","",IF('Used data'!R469="Yes",0.82,1))</f>
        <v/>
      </c>
      <c r="T469" s="6" t="str">
        <f>IF('Used data'!I469="No","",IF('Used data'!R469="Yes",0.9,1))</f>
        <v/>
      </c>
      <c r="U469" s="6" t="str">
        <f>IF('Used data'!I469="No","",IF('Used data'!R469="Yes",0.93,1))</f>
        <v/>
      </c>
      <c r="V469" s="6" t="str">
        <f>IF('Used data'!I469="No","",IF('Used data'!S469="Yes",0.85,1))</f>
        <v/>
      </c>
      <c r="W469" s="6" t="str">
        <f>IF('Used data'!I469="No","",IF('Used data'!T469&gt;5,1.4,1+0.08*'Used data'!T469))</f>
        <v/>
      </c>
      <c r="X469" s="6" t="str">
        <f>IF('Used data'!I469="No","",IF('Used data'!U469=80,1,POWER((80-0.0058*('Used data'!U469-80)^2+0.2781*('Used data'!U469-80)-0.2343)/80,1.6)))</f>
        <v/>
      </c>
      <c r="Y469" s="6" t="str">
        <f>IF('Used data'!I469="No","",IF('Used data'!U469=80,1,POWER((80-0.0058*('Used data'!U469-80)^2+0.2781*('Used data'!U469-80)-0.2343)/80,1.5)))</f>
        <v/>
      </c>
      <c r="Z469" s="6" t="str">
        <f>IF('Used data'!I469="No","",IF('Used data'!U469=80,1,POWER((80-0.0058*('Used data'!U469-80)^2+0.2781*('Used data'!U469-80)-0.2343)/80,4.6)))</f>
        <v/>
      </c>
      <c r="AA469" s="6" t="str">
        <f>IF('Used data'!I469="No","",IF('Used data'!U469=80,1,POWER((80-0.0058*('Used data'!U469-80)^2+0.2781*('Used data'!U469-80)-0.2343)/80,3.5)))</f>
        <v/>
      </c>
      <c r="AB469" s="6" t="str">
        <f>IF('Used data'!I469="No","",IF('Used data'!U469=80,1,POWER((80-0.0058*('Used data'!U469-80)^2+0.2781*('Used data'!U469-80)-0.2343)/80,1.4)))</f>
        <v/>
      </c>
      <c r="AC469" s="6"/>
      <c r="AD469" s="7" t="str">
        <f>IF('Used data'!I469="No","",EXP(-10.0958)*POWER(H469,0.8138))</f>
        <v/>
      </c>
      <c r="AE469" s="7" t="str">
        <f>IF('Used data'!I469="No","",EXP(-9.9896)*POWER(H469,0.8381))</f>
        <v/>
      </c>
      <c r="AF469" s="7" t="str">
        <f>IF('Used data'!I469="No","",EXP(-12.5826)*POWER(H469,1.148))</f>
        <v/>
      </c>
      <c r="AG469" s="7" t="str">
        <f>IF('Used data'!I469="No","",EXP(-11.3408)*POWER(H469,0.7373))</f>
        <v/>
      </c>
      <c r="AH469" s="7" t="str">
        <f>IF('Used data'!I469="No","",EXP(-10.8985)*POWER(H469,0.841))</f>
        <v/>
      </c>
      <c r="AI469" s="7" t="str">
        <f>IF('Used data'!I469="No","",EXP(-12.4273)*POWER(H469,1.0197))</f>
        <v/>
      </c>
      <c r="AJ469" s="9" t="str">
        <f>IF('Used data'!I469="No","",SUM(AD469:AE469)*740934+AG469*29492829+AH469*4654307+AI469*608667)</f>
        <v/>
      </c>
    </row>
    <row r="470" spans="1:36" x14ac:dyDescent="0.3">
      <c r="A470" s="4" t="str">
        <f>IF('Input data'!A476="","",'Input data'!A476)</f>
        <v/>
      </c>
      <c r="B470" s="4" t="str">
        <f>IF('Input data'!B476="","",'Input data'!B476)</f>
        <v/>
      </c>
      <c r="C470" s="4" t="str">
        <f>IF('Input data'!C476="","",'Input data'!C476)</f>
        <v/>
      </c>
      <c r="D470" s="4" t="str">
        <f>IF('Input data'!D476="","",'Input data'!D476)</f>
        <v/>
      </c>
      <c r="E470" s="4" t="str">
        <f>IF('Input data'!E476="","",'Input data'!E476)</f>
        <v/>
      </c>
      <c r="F470" s="4" t="str">
        <f>IF('Input data'!F476="","",'Input data'!F476)</f>
        <v/>
      </c>
      <c r="G470" s="20" t="str">
        <f>IF('Input data'!G476=0,"",'Input data'!G476)</f>
        <v/>
      </c>
      <c r="H470" s="9" t="str">
        <f>IF('Input data'!H476="","",'Input data'!H476)</f>
        <v/>
      </c>
      <c r="I470" s="6" t="str">
        <f>IF('Used data'!I470="No","",IF('Used data'!L470&lt;10,1.1-'Used data'!L470*0.01,IF('Used data'!L470&lt;120,POWER(1.003,'Used data'!L470)/POWER(1.003,10),1.4)))</f>
        <v/>
      </c>
      <c r="J470" s="6" t="str">
        <f>IF('Used data'!I470="No","",IF('Used data'!M470&gt;9,1.41,IF('Used data'!M470&lt;2,0.96+'Used data'!M470*0.02,POWER(1.05,'Used data'!M470)/POWER(1.05,2))))</f>
        <v/>
      </c>
      <c r="K470" s="6" t="str">
        <f>IF('Used data'!I470="No","",IF('Used data'!M470&gt;9,1.15,IF('Used data'!M470&lt;2,0.98+'Used data'!M470*0.01,POWER(1.02,'Used data'!M470)/POWER(1.02,2))))</f>
        <v/>
      </c>
      <c r="L470" s="6" t="str">
        <f>IF('Used data'!I470="No","",IF('Used data'!N470="Partly",0.9,IF('Used data'!N470="Yes",0.75,1)))</f>
        <v/>
      </c>
      <c r="M470" s="6" t="str">
        <f>IF('Used data'!I470="No","",IF('Used data'!N470="Partly",0.97,IF('Used data'!N470="Yes",0.95,1)))</f>
        <v/>
      </c>
      <c r="N470" s="6" t="str">
        <f>IF('Used data'!I470="No","",IF('Used data'!O470&gt;4.25,1.06,IF('Used data'!O470&lt;3.75,1.84-'Used data'!O470*0.24,0.04+'Used data'!O470*0.24)))</f>
        <v/>
      </c>
      <c r="O470" s="6" t="str">
        <f>IF('Used data'!I470="No","",IF('Used data'!P470&gt;1.99,0.81,IF('Used data'!P470&lt;0.2,1.12,1.05-'Used data'!P470*0.1)))</f>
        <v/>
      </c>
      <c r="P470" s="6" t="str">
        <f>IF('Used data'!I470="No","",IF('Used data'!Q470&gt;3,0.96,IF('Used data'!Q470&lt;2,1.12-0.06*'Used data'!Q470,1.08-0.04*'Used data'!Q470)))</f>
        <v/>
      </c>
      <c r="Q470" s="6" t="str">
        <f>IF('Used data'!I470="No","",IF('Used data'!R470="Yes",0.91,1))</f>
        <v/>
      </c>
      <c r="R470" s="6" t="str">
        <f>IF('Used data'!I470="No","",IF('Used data'!R470="Yes",0.96,1))</f>
        <v/>
      </c>
      <c r="S470" s="6" t="str">
        <f>IF('Used data'!I470="No","",IF('Used data'!R470="Yes",0.82,1))</f>
        <v/>
      </c>
      <c r="T470" s="6" t="str">
        <f>IF('Used data'!I470="No","",IF('Used data'!R470="Yes",0.9,1))</f>
        <v/>
      </c>
      <c r="U470" s="6" t="str">
        <f>IF('Used data'!I470="No","",IF('Used data'!R470="Yes",0.93,1))</f>
        <v/>
      </c>
      <c r="V470" s="6" t="str">
        <f>IF('Used data'!I470="No","",IF('Used data'!S470="Yes",0.85,1))</f>
        <v/>
      </c>
      <c r="W470" s="6" t="str">
        <f>IF('Used data'!I470="No","",IF('Used data'!T470&gt;5,1.4,1+0.08*'Used data'!T470))</f>
        <v/>
      </c>
      <c r="X470" s="6" t="str">
        <f>IF('Used data'!I470="No","",IF('Used data'!U470=80,1,POWER((80-0.0058*('Used data'!U470-80)^2+0.2781*('Used data'!U470-80)-0.2343)/80,1.6)))</f>
        <v/>
      </c>
      <c r="Y470" s="6" t="str">
        <f>IF('Used data'!I470="No","",IF('Used data'!U470=80,1,POWER((80-0.0058*('Used data'!U470-80)^2+0.2781*('Used data'!U470-80)-0.2343)/80,1.5)))</f>
        <v/>
      </c>
      <c r="Z470" s="6" t="str">
        <f>IF('Used data'!I470="No","",IF('Used data'!U470=80,1,POWER((80-0.0058*('Used data'!U470-80)^2+0.2781*('Used data'!U470-80)-0.2343)/80,4.6)))</f>
        <v/>
      </c>
      <c r="AA470" s="6" t="str">
        <f>IF('Used data'!I470="No","",IF('Used data'!U470=80,1,POWER((80-0.0058*('Used data'!U470-80)^2+0.2781*('Used data'!U470-80)-0.2343)/80,3.5)))</f>
        <v/>
      </c>
      <c r="AB470" s="6" t="str">
        <f>IF('Used data'!I470="No","",IF('Used data'!U470=80,1,POWER((80-0.0058*('Used data'!U470-80)^2+0.2781*('Used data'!U470-80)-0.2343)/80,1.4)))</f>
        <v/>
      </c>
      <c r="AC470" s="6"/>
      <c r="AD470" s="7" t="str">
        <f>IF('Used data'!I470="No","",EXP(-10.0958)*POWER(H470,0.8138))</f>
        <v/>
      </c>
      <c r="AE470" s="7" t="str">
        <f>IF('Used data'!I470="No","",EXP(-9.9896)*POWER(H470,0.8381))</f>
        <v/>
      </c>
      <c r="AF470" s="7" t="str">
        <f>IF('Used data'!I470="No","",EXP(-12.5826)*POWER(H470,1.148))</f>
        <v/>
      </c>
      <c r="AG470" s="7" t="str">
        <f>IF('Used data'!I470="No","",EXP(-11.3408)*POWER(H470,0.7373))</f>
        <v/>
      </c>
      <c r="AH470" s="7" t="str">
        <f>IF('Used data'!I470="No","",EXP(-10.8985)*POWER(H470,0.841))</f>
        <v/>
      </c>
      <c r="AI470" s="7" t="str">
        <f>IF('Used data'!I470="No","",EXP(-12.4273)*POWER(H470,1.0197))</f>
        <v/>
      </c>
      <c r="AJ470" s="9" t="str">
        <f>IF('Used data'!I470="No","",SUM(AD470:AE470)*740934+AG470*29492829+AH470*4654307+AI470*608667)</f>
        <v/>
      </c>
    </row>
    <row r="471" spans="1:36" x14ac:dyDescent="0.3">
      <c r="A471" s="4" t="str">
        <f>IF('Input data'!A477="","",'Input data'!A477)</f>
        <v/>
      </c>
      <c r="B471" s="4" t="str">
        <f>IF('Input data'!B477="","",'Input data'!B477)</f>
        <v/>
      </c>
      <c r="C471" s="4" t="str">
        <f>IF('Input data'!C477="","",'Input data'!C477)</f>
        <v/>
      </c>
      <c r="D471" s="4" t="str">
        <f>IF('Input data'!D477="","",'Input data'!D477)</f>
        <v/>
      </c>
      <c r="E471" s="4" t="str">
        <f>IF('Input data'!E477="","",'Input data'!E477)</f>
        <v/>
      </c>
      <c r="F471" s="4" t="str">
        <f>IF('Input data'!F477="","",'Input data'!F477)</f>
        <v/>
      </c>
      <c r="G471" s="20" t="str">
        <f>IF('Input data'!G477=0,"",'Input data'!G477)</f>
        <v/>
      </c>
      <c r="H471" s="9" t="str">
        <f>IF('Input data'!H477="","",'Input data'!H477)</f>
        <v/>
      </c>
      <c r="I471" s="6" t="str">
        <f>IF('Used data'!I471="No","",IF('Used data'!L471&lt;10,1.1-'Used data'!L471*0.01,IF('Used data'!L471&lt;120,POWER(1.003,'Used data'!L471)/POWER(1.003,10),1.4)))</f>
        <v/>
      </c>
      <c r="J471" s="6" t="str">
        <f>IF('Used data'!I471="No","",IF('Used data'!M471&gt;9,1.41,IF('Used data'!M471&lt;2,0.96+'Used data'!M471*0.02,POWER(1.05,'Used data'!M471)/POWER(1.05,2))))</f>
        <v/>
      </c>
      <c r="K471" s="6" t="str">
        <f>IF('Used data'!I471="No","",IF('Used data'!M471&gt;9,1.15,IF('Used data'!M471&lt;2,0.98+'Used data'!M471*0.01,POWER(1.02,'Used data'!M471)/POWER(1.02,2))))</f>
        <v/>
      </c>
      <c r="L471" s="6" t="str">
        <f>IF('Used data'!I471="No","",IF('Used data'!N471="Partly",0.9,IF('Used data'!N471="Yes",0.75,1)))</f>
        <v/>
      </c>
      <c r="M471" s="6" t="str">
        <f>IF('Used data'!I471="No","",IF('Used data'!N471="Partly",0.97,IF('Used data'!N471="Yes",0.95,1)))</f>
        <v/>
      </c>
      <c r="N471" s="6" t="str">
        <f>IF('Used data'!I471="No","",IF('Used data'!O471&gt;4.25,1.06,IF('Used data'!O471&lt;3.75,1.84-'Used data'!O471*0.24,0.04+'Used data'!O471*0.24)))</f>
        <v/>
      </c>
      <c r="O471" s="6" t="str">
        <f>IF('Used data'!I471="No","",IF('Used data'!P471&gt;1.99,0.81,IF('Used data'!P471&lt;0.2,1.12,1.05-'Used data'!P471*0.1)))</f>
        <v/>
      </c>
      <c r="P471" s="6" t="str">
        <f>IF('Used data'!I471="No","",IF('Used data'!Q471&gt;3,0.96,IF('Used data'!Q471&lt;2,1.12-0.06*'Used data'!Q471,1.08-0.04*'Used data'!Q471)))</f>
        <v/>
      </c>
      <c r="Q471" s="6" t="str">
        <f>IF('Used data'!I471="No","",IF('Used data'!R471="Yes",0.91,1))</f>
        <v/>
      </c>
      <c r="R471" s="6" t="str">
        <f>IF('Used data'!I471="No","",IF('Used data'!R471="Yes",0.96,1))</f>
        <v/>
      </c>
      <c r="S471" s="6" t="str">
        <f>IF('Used data'!I471="No","",IF('Used data'!R471="Yes",0.82,1))</f>
        <v/>
      </c>
      <c r="T471" s="6" t="str">
        <f>IF('Used data'!I471="No","",IF('Used data'!R471="Yes",0.9,1))</f>
        <v/>
      </c>
      <c r="U471" s="6" t="str">
        <f>IF('Used data'!I471="No","",IF('Used data'!R471="Yes",0.93,1))</f>
        <v/>
      </c>
      <c r="V471" s="6" t="str">
        <f>IF('Used data'!I471="No","",IF('Used data'!S471="Yes",0.85,1))</f>
        <v/>
      </c>
      <c r="W471" s="6" t="str">
        <f>IF('Used data'!I471="No","",IF('Used data'!T471&gt;5,1.4,1+0.08*'Used data'!T471))</f>
        <v/>
      </c>
      <c r="X471" s="6" t="str">
        <f>IF('Used data'!I471="No","",IF('Used data'!U471=80,1,POWER((80-0.0058*('Used data'!U471-80)^2+0.2781*('Used data'!U471-80)-0.2343)/80,1.6)))</f>
        <v/>
      </c>
      <c r="Y471" s="6" t="str">
        <f>IF('Used data'!I471="No","",IF('Used data'!U471=80,1,POWER((80-0.0058*('Used data'!U471-80)^2+0.2781*('Used data'!U471-80)-0.2343)/80,1.5)))</f>
        <v/>
      </c>
      <c r="Z471" s="6" t="str">
        <f>IF('Used data'!I471="No","",IF('Used data'!U471=80,1,POWER((80-0.0058*('Used data'!U471-80)^2+0.2781*('Used data'!U471-80)-0.2343)/80,4.6)))</f>
        <v/>
      </c>
      <c r="AA471" s="6" t="str">
        <f>IF('Used data'!I471="No","",IF('Used data'!U471=80,1,POWER((80-0.0058*('Used data'!U471-80)^2+0.2781*('Used data'!U471-80)-0.2343)/80,3.5)))</f>
        <v/>
      </c>
      <c r="AB471" s="6" t="str">
        <f>IF('Used data'!I471="No","",IF('Used data'!U471=80,1,POWER((80-0.0058*('Used data'!U471-80)^2+0.2781*('Used data'!U471-80)-0.2343)/80,1.4)))</f>
        <v/>
      </c>
      <c r="AC471" s="6"/>
      <c r="AD471" s="7" t="str">
        <f>IF('Used data'!I471="No","",EXP(-10.0958)*POWER(H471,0.8138))</f>
        <v/>
      </c>
      <c r="AE471" s="7" t="str">
        <f>IF('Used data'!I471="No","",EXP(-9.9896)*POWER(H471,0.8381))</f>
        <v/>
      </c>
      <c r="AF471" s="7" t="str">
        <f>IF('Used data'!I471="No","",EXP(-12.5826)*POWER(H471,1.148))</f>
        <v/>
      </c>
      <c r="AG471" s="7" t="str">
        <f>IF('Used data'!I471="No","",EXP(-11.3408)*POWER(H471,0.7373))</f>
        <v/>
      </c>
      <c r="AH471" s="7" t="str">
        <f>IF('Used data'!I471="No","",EXP(-10.8985)*POWER(H471,0.841))</f>
        <v/>
      </c>
      <c r="AI471" s="7" t="str">
        <f>IF('Used data'!I471="No","",EXP(-12.4273)*POWER(H471,1.0197))</f>
        <v/>
      </c>
      <c r="AJ471" s="9" t="str">
        <f>IF('Used data'!I471="No","",SUM(AD471:AE471)*740934+AG471*29492829+AH471*4654307+AI471*608667)</f>
        <v/>
      </c>
    </row>
    <row r="472" spans="1:36" x14ac:dyDescent="0.3">
      <c r="A472" s="4" t="str">
        <f>IF('Input data'!A478="","",'Input data'!A478)</f>
        <v/>
      </c>
      <c r="B472" s="4" t="str">
        <f>IF('Input data'!B478="","",'Input data'!B478)</f>
        <v/>
      </c>
      <c r="C472" s="4" t="str">
        <f>IF('Input data'!C478="","",'Input data'!C478)</f>
        <v/>
      </c>
      <c r="D472" s="4" t="str">
        <f>IF('Input data'!D478="","",'Input data'!D478)</f>
        <v/>
      </c>
      <c r="E472" s="4" t="str">
        <f>IF('Input data'!E478="","",'Input data'!E478)</f>
        <v/>
      </c>
      <c r="F472" s="4" t="str">
        <f>IF('Input data'!F478="","",'Input data'!F478)</f>
        <v/>
      </c>
      <c r="G472" s="20" t="str">
        <f>IF('Input data'!G478=0,"",'Input data'!G478)</f>
        <v/>
      </c>
      <c r="H472" s="9" t="str">
        <f>IF('Input data'!H478="","",'Input data'!H478)</f>
        <v/>
      </c>
      <c r="I472" s="6" t="str">
        <f>IF('Used data'!I472="No","",IF('Used data'!L472&lt;10,1.1-'Used data'!L472*0.01,IF('Used data'!L472&lt;120,POWER(1.003,'Used data'!L472)/POWER(1.003,10),1.4)))</f>
        <v/>
      </c>
      <c r="J472" s="6" t="str">
        <f>IF('Used data'!I472="No","",IF('Used data'!M472&gt;9,1.41,IF('Used data'!M472&lt;2,0.96+'Used data'!M472*0.02,POWER(1.05,'Used data'!M472)/POWER(1.05,2))))</f>
        <v/>
      </c>
      <c r="K472" s="6" t="str">
        <f>IF('Used data'!I472="No","",IF('Used data'!M472&gt;9,1.15,IF('Used data'!M472&lt;2,0.98+'Used data'!M472*0.01,POWER(1.02,'Used data'!M472)/POWER(1.02,2))))</f>
        <v/>
      </c>
      <c r="L472" s="6" t="str">
        <f>IF('Used data'!I472="No","",IF('Used data'!N472="Partly",0.9,IF('Used data'!N472="Yes",0.75,1)))</f>
        <v/>
      </c>
      <c r="M472" s="6" t="str">
        <f>IF('Used data'!I472="No","",IF('Used data'!N472="Partly",0.97,IF('Used data'!N472="Yes",0.95,1)))</f>
        <v/>
      </c>
      <c r="N472" s="6" t="str">
        <f>IF('Used data'!I472="No","",IF('Used data'!O472&gt;4.25,1.06,IF('Used data'!O472&lt;3.75,1.84-'Used data'!O472*0.24,0.04+'Used data'!O472*0.24)))</f>
        <v/>
      </c>
      <c r="O472" s="6" t="str">
        <f>IF('Used data'!I472="No","",IF('Used data'!P472&gt;1.99,0.81,IF('Used data'!P472&lt;0.2,1.12,1.05-'Used data'!P472*0.1)))</f>
        <v/>
      </c>
      <c r="P472" s="6" t="str">
        <f>IF('Used data'!I472="No","",IF('Used data'!Q472&gt;3,0.96,IF('Used data'!Q472&lt;2,1.12-0.06*'Used data'!Q472,1.08-0.04*'Used data'!Q472)))</f>
        <v/>
      </c>
      <c r="Q472" s="6" t="str">
        <f>IF('Used data'!I472="No","",IF('Used data'!R472="Yes",0.91,1))</f>
        <v/>
      </c>
      <c r="R472" s="6" t="str">
        <f>IF('Used data'!I472="No","",IF('Used data'!R472="Yes",0.96,1))</f>
        <v/>
      </c>
      <c r="S472" s="6" t="str">
        <f>IF('Used data'!I472="No","",IF('Used data'!R472="Yes",0.82,1))</f>
        <v/>
      </c>
      <c r="T472" s="6" t="str">
        <f>IF('Used data'!I472="No","",IF('Used data'!R472="Yes",0.9,1))</f>
        <v/>
      </c>
      <c r="U472" s="6" t="str">
        <f>IF('Used data'!I472="No","",IF('Used data'!R472="Yes",0.93,1))</f>
        <v/>
      </c>
      <c r="V472" s="6" t="str">
        <f>IF('Used data'!I472="No","",IF('Used data'!S472="Yes",0.85,1))</f>
        <v/>
      </c>
      <c r="W472" s="6" t="str">
        <f>IF('Used data'!I472="No","",IF('Used data'!T472&gt;5,1.4,1+0.08*'Used data'!T472))</f>
        <v/>
      </c>
      <c r="X472" s="6" t="str">
        <f>IF('Used data'!I472="No","",IF('Used data'!U472=80,1,POWER((80-0.0058*('Used data'!U472-80)^2+0.2781*('Used data'!U472-80)-0.2343)/80,1.6)))</f>
        <v/>
      </c>
      <c r="Y472" s="6" t="str">
        <f>IF('Used data'!I472="No","",IF('Used data'!U472=80,1,POWER((80-0.0058*('Used data'!U472-80)^2+0.2781*('Used data'!U472-80)-0.2343)/80,1.5)))</f>
        <v/>
      </c>
      <c r="Z472" s="6" t="str">
        <f>IF('Used data'!I472="No","",IF('Used data'!U472=80,1,POWER((80-0.0058*('Used data'!U472-80)^2+0.2781*('Used data'!U472-80)-0.2343)/80,4.6)))</f>
        <v/>
      </c>
      <c r="AA472" s="6" t="str">
        <f>IF('Used data'!I472="No","",IF('Used data'!U472=80,1,POWER((80-0.0058*('Used data'!U472-80)^2+0.2781*('Used data'!U472-80)-0.2343)/80,3.5)))</f>
        <v/>
      </c>
      <c r="AB472" s="6" t="str">
        <f>IF('Used data'!I472="No","",IF('Used data'!U472=80,1,POWER((80-0.0058*('Used data'!U472-80)^2+0.2781*('Used data'!U472-80)-0.2343)/80,1.4)))</f>
        <v/>
      </c>
      <c r="AC472" s="6"/>
      <c r="AD472" s="7" t="str">
        <f>IF('Used data'!I472="No","",EXP(-10.0958)*POWER(H472,0.8138))</f>
        <v/>
      </c>
      <c r="AE472" s="7" t="str">
        <f>IF('Used data'!I472="No","",EXP(-9.9896)*POWER(H472,0.8381))</f>
        <v/>
      </c>
      <c r="AF472" s="7" t="str">
        <f>IF('Used data'!I472="No","",EXP(-12.5826)*POWER(H472,1.148))</f>
        <v/>
      </c>
      <c r="AG472" s="7" t="str">
        <f>IF('Used data'!I472="No","",EXP(-11.3408)*POWER(H472,0.7373))</f>
        <v/>
      </c>
      <c r="AH472" s="7" t="str">
        <f>IF('Used data'!I472="No","",EXP(-10.8985)*POWER(H472,0.841))</f>
        <v/>
      </c>
      <c r="AI472" s="7" t="str">
        <f>IF('Used data'!I472="No","",EXP(-12.4273)*POWER(H472,1.0197))</f>
        <v/>
      </c>
      <c r="AJ472" s="9" t="str">
        <f>IF('Used data'!I472="No","",SUM(AD472:AE472)*740934+AG472*29492829+AH472*4654307+AI472*608667)</f>
        <v/>
      </c>
    </row>
    <row r="473" spans="1:36" x14ac:dyDescent="0.3">
      <c r="A473" s="4" t="str">
        <f>IF('Input data'!A479="","",'Input data'!A479)</f>
        <v/>
      </c>
      <c r="B473" s="4" t="str">
        <f>IF('Input data'!B479="","",'Input data'!B479)</f>
        <v/>
      </c>
      <c r="C473" s="4" t="str">
        <f>IF('Input data'!C479="","",'Input data'!C479)</f>
        <v/>
      </c>
      <c r="D473" s="4" t="str">
        <f>IF('Input data'!D479="","",'Input data'!D479)</f>
        <v/>
      </c>
      <c r="E473" s="4" t="str">
        <f>IF('Input data'!E479="","",'Input data'!E479)</f>
        <v/>
      </c>
      <c r="F473" s="4" t="str">
        <f>IF('Input data'!F479="","",'Input data'!F479)</f>
        <v/>
      </c>
      <c r="G473" s="20" t="str">
        <f>IF('Input data'!G479=0,"",'Input data'!G479)</f>
        <v/>
      </c>
      <c r="H473" s="9" t="str">
        <f>IF('Input data'!H479="","",'Input data'!H479)</f>
        <v/>
      </c>
      <c r="I473" s="6" t="str">
        <f>IF('Used data'!I473="No","",IF('Used data'!L473&lt;10,1.1-'Used data'!L473*0.01,IF('Used data'!L473&lt;120,POWER(1.003,'Used data'!L473)/POWER(1.003,10),1.4)))</f>
        <v/>
      </c>
      <c r="J473" s="6" t="str">
        <f>IF('Used data'!I473="No","",IF('Used data'!M473&gt;9,1.41,IF('Used data'!M473&lt;2,0.96+'Used data'!M473*0.02,POWER(1.05,'Used data'!M473)/POWER(1.05,2))))</f>
        <v/>
      </c>
      <c r="K473" s="6" t="str">
        <f>IF('Used data'!I473="No","",IF('Used data'!M473&gt;9,1.15,IF('Used data'!M473&lt;2,0.98+'Used data'!M473*0.01,POWER(1.02,'Used data'!M473)/POWER(1.02,2))))</f>
        <v/>
      </c>
      <c r="L473" s="6" t="str">
        <f>IF('Used data'!I473="No","",IF('Used data'!N473="Partly",0.9,IF('Used data'!N473="Yes",0.75,1)))</f>
        <v/>
      </c>
      <c r="M473" s="6" t="str">
        <f>IF('Used data'!I473="No","",IF('Used data'!N473="Partly",0.97,IF('Used data'!N473="Yes",0.95,1)))</f>
        <v/>
      </c>
      <c r="N473" s="6" t="str">
        <f>IF('Used data'!I473="No","",IF('Used data'!O473&gt;4.25,1.06,IF('Used data'!O473&lt;3.75,1.84-'Used data'!O473*0.24,0.04+'Used data'!O473*0.24)))</f>
        <v/>
      </c>
      <c r="O473" s="6" t="str">
        <f>IF('Used data'!I473="No","",IF('Used data'!P473&gt;1.99,0.81,IF('Used data'!P473&lt;0.2,1.12,1.05-'Used data'!P473*0.1)))</f>
        <v/>
      </c>
      <c r="P473" s="6" t="str">
        <f>IF('Used data'!I473="No","",IF('Used data'!Q473&gt;3,0.96,IF('Used data'!Q473&lt;2,1.12-0.06*'Used data'!Q473,1.08-0.04*'Used data'!Q473)))</f>
        <v/>
      </c>
      <c r="Q473" s="6" t="str">
        <f>IF('Used data'!I473="No","",IF('Used data'!R473="Yes",0.91,1))</f>
        <v/>
      </c>
      <c r="R473" s="6" t="str">
        <f>IF('Used data'!I473="No","",IF('Used data'!R473="Yes",0.96,1))</f>
        <v/>
      </c>
      <c r="S473" s="6" t="str">
        <f>IF('Used data'!I473="No","",IF('Used data'!R473="Yes",0.82,1))</f>
        <v/>
      </c>
      <c r="T473" s="6" t="str">
        <f>IF('Used data'!I473="No","",IF('Used data'!R473="Yes",0.9,1))</f>
        <v/>
      </c>
      <c r="U473" s="6" t="str">
        <f>IF('Used data'!I473="No","",IF('Used data'!R473="Yes",0.93,1))</f>
        <v/>
      </c>
      <c r="V473" s="6" t="str">
        <f>IF('Used data'!I473="No","",IF('Used data'!S473="Yes",0.85,1))</f>
        <v/>
      </c>
      <c r="W473" s="6" t="str">
        <f>IF('Used data'!I473="No","",IF('Used data'!T473&gt;5,1.4,1+0.08*'Used data'!T473))</f>
        <v/>
      </c>
      <c r="X473" s="6" t="str">
        <f>IF('Used data'!I473="No","",IF('Used data'!U473=80,1,POWER((80-0.0058*('Used data'!U473-80)^2+0.2781*('Used data'!U473-80)-0.2343)/80,1.6)))</f>
        <v/>
      </c>
      <c r="Y473" s="6" t="str">
        <f>IF('Used data'!I473="No","",IF('Used data'!U473=80,1,POWER((80-0.0058*('Used data'!U473-80)^2+0.2781*('Used data'!U473-80)-0.2343)/80,1.5)))</f>
        <v/>
      </c>
      <c r="Z473" s="6" t="str">
        <f>IF('Used data'!I473="No","",IF('Used data'!U473=80,1,POWER((80-0.0058*('Used data'!U473-80)^2+0.2781*('Used data'!U473-80)-0.2343)/80,4.6)))</f>
        <v/>
      </c>
      <c r="AA473" s="6" t="str">
        <f>IF('Used data'!I473="No","",IF('Used data'!U473=80,1,POWER((80-0.0058*('Used data'!U473-80)^2+0.2781*('Used data'!U473-80)-0.2343)/80,3.5)))</f>
        <v/>
      </c>
      <c r="AB473" s="6" t="str">
        <f>IF('Used data'!I473="No","",IF('Used data'!U473=80,1,POWER((80-0.0058*('Used data'!U473-80)^2+0.2781*('Used data'!U473-80)-0.2343)/80,1.4)))</f>
        <v/>
      </c>
      <c r="AC473" s="6"/>
      <c r="AD473" s="7" t="str">
        <f>IF('Used data'!I473="No","",EXP(-10.0958)*POWER(H473,0.8138))</f>
        <v/>
      </c>
      <c r="AE473" s="7" t="str">
        <f>IF('Used data'!I473="No","",EXP(-9.9896)*POWER(H473,0.8381))</f>
        <v/>
      </c>
      <c r="AF473" s="7" t="str">
        <f>IF('Used data'!I473="No","",EXP(-12.5826)*POWER(H473,1.148))</f>
        <v/>
      </c>
      <c r="AG473" s="7" t="str">
        <f>IF('Used data'!I473="No","",EXP(-11.3408)*POWER(H473,0.7373))</f>
        <v/>
      </c>
      <c r="AH473" s="7" t="str">
        <f>IF('Used data'!I473="No","",EXP(-10.8985)*POWER(H473,0.841))</f>
        <v/>
      </c>
      <c r="AI473" s="7" t="str">
        <f>IF('Used data'!I473="No","",EXP(-12.4273)*POWER(H473,1.0197))</f>
        <v/>
      </c>
      <c r="AJ473" s="9" t="str">
        <f>IF('Used data'!I473="No","",SUM(AD473:AE473)*740934+AG473*29492829+AH473*4654307+AI473*608667)</f>
        <v/>
      </c>
    </row>
    <row r="474" spans="1:36" x14ac:dyDescent="0.3">
      <c r="A474" s="4" t="str">
        <f>IF('Input data'!A480="","",'Input data'!A480)</f>
        <v/>
      </c>
      <c r="B474" s="4" t="str">
        <f>IF('Input data'!B480="","",'Input data'!B480)</f>
        <v/>
      </c>
      <c r="C474" s="4" t="str">
        <f>IF('Input data'!C480="","",'Input data'!C480)</f>
        <v/>
      </c>
      <c r="D474" s="4" t="str">
        <f>IF('Input data'!D480="","",'Input data'!D480)</f>
        <v/>
      </c>
      <c r="E474" s="4" t="str">
        <f>IF('Input data'!E480="","",'Input data'!E480)</f>
        <v/>
      </c>
      <c r="F474" s="4" t="str">
        <f>IF('Input data'!F480="","",'Input data'!F480)</f>
        <v/>
      </c>
      <c r="G474" s="20" t="str">
        <f>IF('Input data'!G480=0,"",'Input data'!G480)</f>
        <v/>
      </c>
      <c r="H474" s="9" t="str">
        <f>IF('Input data'!H480="","",'Input data'!H480)</f>
        <v/>
      </c>
      <c r="I474" s="6" t="str">
        <f>IF('Used data'!I474="No","",IF('Used data'!L474&lt;10,1.1-'Used data'!L474*0.01,IF('Used data'!L474&lt;120,POWER(1.003,'Used data'!L474)/POWER(1.003,10),1.4)))</f>
        <v/>
      </c>
      <c r="J474" s="6" t="str">
        <f>IF('Used data'!I474="No","",IF('Used data'!M474&gt;9,1.41,IF('Used data'!M474&lt;2,0.96+'Used data'!M474*0.02,POWER(1.05,'Used data'!M474)/POWER(1.05,2))))</f>
        <v/>
      </c>
      <c r="K474" s="6" t="str">
        <f>IF('Used data'!I474="No","",IF('Used data'!M474&gt;9,1.15,IF('Used data'!M474&lt;2,0.98+'Used data'!M474*0.01,POWER(1.02,'Used data'!M474)/POWER(1.02,2))))</f>
        <v/>
      </c>
      <c r="L474" s="6" t="str">
        <f>IF('Used data'!I474="No","",IF('Used data'!N474="Partly",0.9,IF('Used data'!N474="Yes",0.75,1)))</f>
        <v/>
      </c>
      <c r="M474" s="6" t="str">
        <f>IF('Used data'!I474="No","",IF('Used data'!N474="Partly",0.97,IF('Used data'!N474="Yes",0.95,1)))</f>
        <v/>
      </c>
      <c r="N474" s="6" t="str">
        <f>IF('Used data'!I474="No","",IF('Used data'!O474&gt;4.25,1.06,IF('Used data'!O474&lt;3.75,1.84-'Used data'!O474*0.24,0.04+'Used data'!O474*0.24)))</f>
        <v/>
      </c>
      <c r="O474" s="6" t="str">
        <f>IF('Used data'!I474="No","",IF('Used data'!P474&gt;1.99,0.81,IF('Used data'!P474&lt;0.2,1.12,1.05-'Used data'!P474*0.1)))</f>
        <v/>
      </c>
      <c r="P474" s="6" t="str">
        <f>IF('Used data'!I474="No","",IF('Used data'!Q474&gt;3,0.96,IF('Used data'!Q474&lt;2,1.12-0.06*'Used data'!Q474,1.08-0.04*'Used data'!Q474)))</f>
        <v/>
      </c>
      <c r="Q474" s="6" t="str">
        <f>IF('Used data'!I474="No","",IF('Used data'!R474="Yes",0.91,1))</f>
        <v/>
      </c>
      <c r="R474" s="6" t="str">
        <f>IF('Used data'!I474="No","",IF('Used data'!R474="Yes",0.96,1))</f>
        <v/>
      </c>
      <c r="S474" s="6" t="str">
        <f>IF('Used data'!I474="No","",IF('Used data'!R474="Yes",0.82,1))</f>
        <v/>
      </c>
      <c r="T474" s="6" t="str">
        <f>IF('Used data'!I474="No","",IF('Used data'!R474="Yes",0.9,1))</f>
        <v/>
      </c>
      <c r="U474" s="6" t="str">
        <f>IF('Used data'!I474="No","",IF('Used data'!R474="Yes",0.93,1))</f>
        <v/>
      </c>
      <c r="V474" s="6" t="str">
        <f>IF('Used data'!I474="No","",IF('Used data'!S474="Yes",0.85,1))</f>
        <v/>
      </c>
      <c r="W474" s="6" t="str">
        <f>IF('Used data'!I474="No","",IF('Used data'!T474&gt;5,1.4,1+0.08*'Used data'!T474))</f>
        <v/>
      </c>
      <c r="X474" s="6" t="str">
        <f>IF('Used data'!I474="No","",IF('Used data'!U474=80,1,POWER((80-0.0058*('Used data'!U474-80)^2+0.2781*('Used data'!U474-80)-0.2343)/80,1.6)))</f>
        <v/>
      </c>
      <c r="Y474" s="6" t="str">
        <f>IF('Used data'!I474="No","",IF('Used data'!U474=80,1,POWER((80-0.0058*('Used data'!U474-80)^2+0.2781*('Used data'!U474-80)-0.2343)/80,1.5)))</f>
        <v/>
      </c>
      <c r="Z474" s="6" t="str">
        <f>IF('Used data'!I474="No","",IF('Used data'!U474=80,1,POWER((80-0.0058*('Used data'!U474-80)^2+0.2781*('Used data'!U474-80)-0.2343)/80,4.6)))</f>
        <v/>
      </c>
      <c r="AA474" s="6" t="str">
        <f>IF('Used data'!I474="No","",IF('Used data'!U474=80,1,POWER((80-0.0058*('Used data'!U474-80)^2+0.2781*('Used data'!U474-80)-0.2343)/80,3.5)))</f>
        <v/>
      </c>
      <c r="AB474" s="6" t="str">
        <f>IF('Used data'!I474="No","",IF('Used data'!U474=80,1,POWER((80-0.0058*('Used data'!U474-80)^2+0.2781*('Used data'!U474-80)-0.2343)/80,1.4)))</f>
        <v/>
      </c>
      <c r="AC474" s="6"/>
      <c r="AD474" s="7" t="str">
        <f>IF('Used data'!I474="No","",EXP(-10.0958)*POWER(H474,0.8138))</f>
        <v/>
      </c>
      <c r="AE474" s="7" t="str">
        <f>IF('Used data'!I474="No","",EXP(-9.9896)*POWER(H474,0.8381))</f>
        <v/>
      </c>
      <c r="AF474" s="7" t="str">
        <f>IF('Used data'!I474="No","",EXP(-12.5826)*POWER(H474,1.148))</f>
        <v/>
      </c>
      <c r="AG474" s="7" t="str">
        <f>IF('Used data'!I474="No","",EXP(-11.3408)*POWER(H474,0.7373))</f>
        <v/>
      </c>
      <c r="AH474" s="7" t="str">
        <f>IF('Used data'!I474="No","",EXP(-10.8985)*POWER(H474,0.841))</f>
        <v/>
      </c>
      <c r="AI474" s="7" t="str">
        <f>IF('Used data'!I474="No","",EXP(-12.4273)*POWER(H474,1.0197))</f>
        <v/>
      </c>
      <c r="AJ474" s="9" t="str">
        <f>IF('Used data'!I474="No","",SUM(AD474:AE474)*740934+AG474*29492829+AH474*4654307+AI474*608667)</f>
        <v/>
      </c>
    </row>
    <row r="475" spans="1:36" x14ac:dyDescent="0.3">
      <c r="A475" s="4" t="str">
        <f>IF('Input data'!A481="","",'Input data'!A481)</f>
        <v/>
      </c>
      <c r="B475" s="4" t="str">
        <f>IF('Input data'!B481="","",'Input data'!B481)</f>
        <v/>
      </c>
      <c r="C475" s="4" t="str">
        <f>IF('Input data'!C481="","",'Input data'!C481)</f>
        <v/>
      </c>
      <c r="D475" s="4" t="str">
        <f>IF('Input data'!D481="","",'Input data'!D481)</f>
        <v/>
      </c>
      <c r="E475" s="4" t="str">
        <f>IF('Input data'!E481="","",'Input data'!E481)</f>
        <v/>
      </c>
      <c r="F475" s="4" t="str">
        <f>IF('Input data'!F481="","",'Input data'!F481)</f>
        <v/>
      </c>
      <c r="G475" s="20" t="str">
        <f>IF('Input data'!G481=0,"",'Input data'!G481)</f>
        <v/>
      </c>
      <c r="H475" s="9" t="str">
        <f>IF('Input data'!H481="","",'Input data'!H481)</f>
        <v/>
      </c>
      <c r="I475" s="6" t="str">
        <f>IF('Used data'!I475="No","",IF('Used data'!L475&lt;10,1.1-'Used data'!L475*0.01,IF('Used data'!L475&lt;120,POWER(1.003,'Used data'!L475)/POWER(1.003,10),1.4)))</f>
        <v/>
      </c>
      <c r="J475" s="6" t="str">
        <f>IF('Used data'!I475="No","",IF('Used data'!M475&gt;9,1.41,IF('Used data'!M475&lt;2,0.96+'Used data'!M475*0.02,POWER(1.05,'Used data'!M475)/POWER(1.05,2))))</f>
        <v/>
      </c>
      <c r="K475" s="6" t="str">
        <f>IF('Used data'!I475="No","",IF('Used data'!M475&gt;9,1.15,IF('Used data'!M475&lt;2,0.98+'Used data'!M475*0.01,POWER(1.02,'Used data'!M475)/POWER(1.02,2))))</f>
        <v/>
      </c>
      <c r="L475" s="6" t="str">
        <f>IF('Used data'!I475="No","",IF('Used data'!N475="Partly",0.9,IF('Used data'!N475="Yes",0.75,1)))</f>
        <v/>
      </c>
      <c r="M475" s="6" t="str">
        <f>IF('Used data'!I475="No","",IF('Used data'!N475="Partly",0.97,IF('Used data'!N475="Yes",0.95,1)))</f>
        <v/>
      </c>
      <c r="N475" s="6" t="str">
        <f>IF('Used data'!I475="No","",IF('Used data'!O475&gt;4.25,1.06,IF('Used data'!O475&lt;3.75,1.84-'Used data'!O475*0.24,0.04+'Used data'!O475*0.24)))</f>
        <v/>
      </c>
      <c r="O475" s="6" t="str">
        <f>IF('Used data'!I475="No","",IF('Used data'!P475&gt;1.99,0.81,IF('Used data'!P475&lt;0.2,1.12,1.05-'Used data'!P475*0.1)))</f>
        <v/>
      </c>
      <c r="P475" s="6" t="str">
        <f>IF('Used data'!I475="No","",IF('Used data'!Q475&gt;3,0.96,IF('Used data'!Q475&lt;2,1.12-0.06*'Used data'!Q475,1.08-0.04*'Used data'!Q475)))</f>
        <v/>
      </c>
      <c r="Q475" s="6" t="str">
        <f>IF('Used data'!I475="No","",IF('Used data'!R475="Yes",0.91,1))</f>
        <v/>
      </c>
      <c r="R475" s="6" t="str">
        <f>IF('Used data'!I475="No","",IF('Used data'!R475="Yes",0.96,1))</f>
        <v/>
      </c>
      <c r="S475" s="6" t="str">
        <f>IF('Used data'!I475="No","",IF('Used data'!R475="Yes",0.82,1))</f>
        <v/>
      </c>
      <c r="T475" s="6" t="str">
        <f>IF('Used data'!I475="No","",IF('Used data'!R475="Yes",0.9,1))</f>
        <v/>
      </c>
      <c r="U475" s="6" t="str">
        <f>IF('Used data'!I475="No","",IF('Used data'!R475="Yes",0.93,1))</f>
        <v/>
      </c>
      <c r="V475" s="6" t="str">
        <f>IF('Used data'!I475="No","",IF('Used data'!S475="Yes",0.85,1))</f>
        <v/>
      </c>
      <c r="W475" s="6" t="str">
        <f>IF('Used data'!I475="No","",IF('Used data'!T475&gt;5,1.4,1+0.08*'Used data'!T475))</f>
        <v/>
      </c>
      <c r="X475" s="6" t="str">
        <f>IF('Used data'!I475="No","",IF('Used data'!U475=80,1,POWER((80-0.0058*('Used data'!U475-80)^2+0.2781*('Used data'!U475-80)-0.2343)/80,1.6)))</f>
        <v/>
      </c>
      <c r="Y475" s="6" t="str">
        <f>IF('Used data'!I475="No","",IF('Used data'!U475=80,1,POWER((80-0.0058*('Used data'!U475-80)^2+0.2781*('Used data'!U475-80)-0.2343)/80,1.5)))</f>
        <v/>
      </c>
      <c r="Z475" s="6" t="str">
        <f>IF('Used data'!I475="No","",IF('Used data'!U475=80,1,POWER((80-0.0058*('Used data'!U475-80)^2+0.2781*('Used data'!U475-80)-0.2343)/80,4.6)))</f>
        <v/>
      </c>
      <c r="AA475" s="6" t="str">
        <f>IF('Used data'!I475="No","",IF('Used data'!U475=80,1,POWER((80-0.0058*('Used data'!U475-80)^2+0.2781*('Used data'!U475-80)-0.2343)/80,3.5)))</f>
        <v/>
      </c>
      <c r="AB475" s="6" t="str">
        <f>IF('Used data'!I475="No","",IF('Used data'!U475=80,1,POWER((80-0.0058*('Used data'!U475-80)^2+0.2781*('Used data'!U475-80)-0.2343)/80,1.4)))</f>
        <v/>
      </c>
      <c r="AC475" s="6"/>
      <c r="AD475" s="7" t="str">
        <f>IF('Used data'!I475="No","",EXP(-10.0958)*POWER(H475,0.8138))</f>
        <v/>
      </c>
      <c r="AE475" s="7" t="str">
        <f>IF('Used data'!I475="No","",EXP(-9.9896)*POWER(H475,0.8381))</f>
        <v/>
      </c>
      <c r="AF475" s="7" t="str">
        <f>IF('Used data'!I475="No","",EXP(-12.5826)*POWER(H475,1.148))</f>
        <v/>
      </c>
      <c r="AG475" s="7" t="str">
        <f>IF('Used data'!I475="No","",EXP(-11.3408)*POWER(H475,0.7373))</f>
        <v/>
      </c>
      <c r="AH475" s="7" t="str">
        <f>IF('Used data'!I475="No","",EXP(-10.8985)*POWER(H475,0.841))</f>
        <v/>
      </c>
      <c r="AI475" s="7" t="str">
        <f>IF('Used data'!I475="No","",EXP(-12.4273)*POWER(H475,1.0197))</f>
        <v/>
      </c>
      <c r="AJ475" s="9" t="str">
        <f>IF('Used data'!I475="No","",SUM(AD475:AE475)*740934+AG475*29492829+AH475*4654307+AI475*608667)</f>
        <v/>
      </c>
    </row>
    <row r="476" spans="1:36" x14ac:dyDescent="0.3">
      <c r="A476" s="4" t="str">
        <f>IF('Input data'!A482="","",'Input data'!A482)</f>
        <v/>
      </c>
      <c r="B476" s="4" t="str">
        <f>IF('Input data'!B482="","",'Input data'!B482)</f>
        <v/>
      </c>
      <c r="C476" s="4" t="str">
        <f>IF('Input data'!C482="","",'Input data'!C482)</f>
        <v/>
      </c>
      <c r="D476" s="4" t="str">
        <f>IF('Input data'!D482="","",'Input data'!D482)</f>
        <v/>
      </c>
      <c r="E476" s="4" t="str">
        <f>IF('Input data'!E482="","",'Input data'!E482)</f>
        <v/>
      </c>
      <c r="F476" s="4" t="str">
        <f>IF('Input data'!F482="","",'Input data'!F482)</f>
        <v/>
      </c>
      <c r="G476" s="20" t="str">
        <f>IF('Input data'!G482=0,"",'Input data'!G482)</f>
        <v/>
      </c>
      <c r="H476" s="9" t="str">
        <f>IF('Input data'!H482="","",'Input data'!H482)</f>
        <v/>
      </c>
      <c r="I476" s="6" t="str">
        <f>IF('Used data'!I476="No","",IF('Used data'!L476&lt;10,1.1-'Used data'!L476*0.01,IF('Used data'!L476&lt;120,POWER(1.003,'Used data'!L476)/POWER(1.003,10),1.4)))</f>
        <v/>
      </c>
      <c r="J476" s="6" t="str">
        <f>IF('Used data'!I476="No","",IF('Used data'!M476&gt;9,1.41,IF('Used data'!M476&lt;2,0.96+'Used data'!M476*0.02,POWER(1.05,'Used data'!M476)/POWER(1.05,2))))</f>
        <v/>
      </c>
      <c r="K476" s="6" t="str">
        <f>IF('Used data'!I476="No","",IF('Used data'!M476&gt;9,1.15,IF('Used data'!M476&lt;2,0.98+'Used data'!M476*0.01,POWER(1.02,'Used data'!M476)/POWER(1.02,2))))</f>
        <v/>
      </c>
      <c r="L476" s="6" t="str">
        <f>IF('Used data'!I476="No","",IF('Used data'!N476="Partly",0.9,IF('Used data'!N476="Yes",0.75,1)))</f>
        <v/>
      </c>
      <c r="M476" s="6" t="str">
        <f>IF('Used data'!I476="No","",IF('Used data'!N476="Partly",0.97,IF('Used data'!N476="Yes",0.95,1)))</f>
        <v/>
      </c>
      <c r="N476" s="6" t="str">
        <f>IF('Used data'!I476="No","",IF('Used data'!O476&gt;4.25,1.06,IF('Used data'!O476&lt;3.75,1.84-'Used data'!O476*0.24,0.04+'Used data'!O476*0.24)))</f>
        <v/>
      </c>
      <c r="O476" s="6" t="str">
        <f>IF('Used data'!I476="No","",IF('Used data'!P476&gt;1.99,0.81,IF('Used data'!P476&lt;0.2,1.12,1.05-'Used data'!P476*0.1)))</f>
        <v/>
      </c>
      <c r="P476" s="6" t="str">
        <f>IF('Used data'!I476="No","",IF('Used data'!Q476&gt;3,0.96,IF('Used data'!Q476&lt;2,1.12-0.06*'Used data'!Q476,1.08-0.04*'Used data'!Q476)))</f>
        <v/>
      </c>
      <c r="Q476" s="6" t="str">
        <f>IF('Used data'!I476="No","",IF('Used data'!R476="Yes",0.91,1))</f>
        <v/>
      </c>
      <c r="R476" s="6" t="str">
        <f>IF('Used data'!I476="No","",IF('Used data'!R476="Yes",0.96,1))</f>
        <v/>
      </c>
      <c r="S476" s="6" t="str">
        <f>IF('Used data'!I476="No","",IF('Used data'!R476="Yes",0.82,1))</f>
        <v/>
      </c>
      <c r="T476" s="6" t="str">
        <f>IF('Used data'!I476="No","",IF('Used data'!R476="Yes",0.9,1))</f>
        <v/>
      </c>
      <c r="U476" s="6" t="str">
        <f>IF('Used data'!I476="No","",IF('Used data'!R476="Yes",0.93,1))</f>
        <v/>
      </c>
      <c r="V476" s="6" t="str">
        <f>IF('Used data'!I476="No","",IF('Used data'!S476="Yes",0.85,1))</f>
        <v/>
      </c>
      <c r="W476" s="6" t="str">
        <f>IF('Used data'!I476="No","",IF('Used data'!T476&gt;5,1.4,1+0.08*'Used data'!T476))</f>
        <v/>
      </c>
      <c r="X476" s="6" t="str">
        <f>IF('Used data'!I476="No","",IF('Used data'!U476=80,1,POWER((80-0.0058*('Used data'!U476-80)^2+0.2781*('Used data'!U476-80)-0.2343)/80,1.6)))</f>
        <v/>
      </c>
      <c r="Y476" s="6" t="str">
        <f>IF('Used data'!I476="No","",IF('Used data'!U476=80,1,POWER((80-0.0058*('Used data'!U476-80)^2+0.2781*('Used data'!U476-80)-0.2343)/80,1.5)))</f>
        <v/>
      </c>
      <c r="Z476" s="6" t="str">
        <f>IF('Used data'!I476="No","",IF('Used data'!U476=80,1,POWER((80-0.0058*('Used data'!U476-80)^2+0.2781*('Used data'!U476-80)-0.2343)/80,4.6)))</f>
        <v/>
      </c>
      <c r="AA476" s="6" t="str">
        <f>IF('Used data'!I476="No","",IF('Used data'!U476=80,1,POWER((80-0.0058*('Used data'!U476-80)^2+0.2781*('Used data'!U476-80)-0.2343)/80,3.5)))</f>
        <v/>
      </c>
      <c r="AB476" s="6" t="str">
        <f>IF('Used data'!I476="No","",IF('Used data'!U476=80,1,POWER((80-0.0058*('Used data'!U476-80)^2+0.2781*('Used data'!U476-80)-0.2343)/80,1.4)))</f>
        <v/>
      </c>
      <c r="AC476" s="6"/>
      <c r="AD476" s="7" t="str">
        <f>IF('Used data'!I476="No","",EXP(-10.0958)*POWER(H476,0.8138))</f>
        <v/>
      </c>
      <c r="AE476" s="7" t="str">
        <f>IF('Used data'!I476="No","",EXP(-9.9896)*POWER(H476,0.8381))</f>
        <v/>
      </c>
      <c r="AF476" s="7" t="str">
        <f>IF('Used data'!I476="No","",EXP(-12.5826)*POWER(H476,1.148))</f>
        <v/>
      </c>
      <c r="AG476" s="7" t="str">
        <f>IF('Used data'!I476="No","",EXP(-11.3408)*POWER(H476,0.7373))</f>
        <v/>
      </c>
      <c r="AH476" s="7" t="str">
        <f>IF('Used data'!I476="No","",EXP(-10.8985)*POWER(H476,0.841))</f>
        <v/>
      </c>
      <c r="AI476" s="7" t="str">
        <f>IF('Used data'!I476="No","",EXP(-12.4273)*POWER(H476,1.0197))</f>
        <v/>
      </c>
      <c r="AJ476" s="9" t="str">
        <f>IF('Used data'!I476="No","",SUM(AD476:AE476)*740934+AG476*29492829+AH476*4654307+AI476*608667)</f>
        <v/>
      </c>
    </row>
    <row r="477" spans="1:36" x14ac:dyDescent="0.3">
      <c r="A477" s="4" t="str">
        <f>IF('Input data'!A483="","",'Input data'!A483)</f>
        <v/>
      </c>
      <c r="B477" s="4" t="str">
        <f>IF('Input data'!B483="","",'Input data'!B483)</f>
        <v/>
      </c>
      <c r="C477" s="4" t="str">
        <f>IF('Input data'!C483="","",'Input data'!C483)</f>
        <v/>
      </c>
      <c r="D477" s="4" t="str">
        <f>IF('Input data'!D483="","",'Input data'!D483)</f>
        <v/>
      </c>
      <c r="E477" s="4" t="str">
        <f>IF('Input data'!E483="","",'Input data'!E483)</f>
        <v/>
      </c>
      <c r="F477" s="4" t="str">
        <f>IF('Input data'!F483="","",'Input data'!F483)</f>
        <v/>
      </c>
      <c r="G477" s="20" t="str">
        <f>IF('Input data'!G483=0,"",'Input data'!G483)</f>
        <v/>
      </c>
      <c r="H477" s="9" t="str">
        <f>IF('Input data'!H483="","",'Input data'!H483)</f>
        <v/>
      </c>
      <c r="I477" s="6" t="str">
        <f>IF('Used data'!I477="No","",IF('Used data'!L477&lt;10,1.1-'Used data'!L477*0.01,IF('Used data'!L477&lt;120,POWER(1.003,'Used data'!L477)/POWER(1.003,10),1.4)))</f>
        <v/>
      </c>
      <c r="J477" s="6" t="str">
        <f>IF('Used data'!I477="No","",IF('Used data'!M477&gt;9,1.41,IF('Used data'!M477&lt;2,0.96+'Used data'!M477*0.02,POWER(1.05,'Used data'!M477)/POWER(1.05,2))))</f>
        <v/>
      </c>
      <c r="K477" s="6" t="str">
        <f>IF('Used data'!I477="No","",IF('Used data'!M477&gt;9,1.15,IF('Used data'!M477&lt;2,0.98+'Used data'!M477*0.01,POWER(1.02,'Used data'!M477)/POWER(1.02,2))))</f>
        <v/>
      </c>
      <c r="L477" s="6" t="str">
        <f>IF('Used data'!I477="No","",IF('Used data'!N477="Partly",0.9,IF('Used data'!N477="Yes",0.75,1)))</f>
        <v/>
      </c>
      <c r="M477" s="6" t="str">
        <f>IF('Used data'!I477="No","",IF('Used data'!N477="Partly",0.97,IF('Used data'!N477="Yes",0.95,1)))</f>
        <v/>
      </c>
      <c r="N477" s="6" t="str">
        <f>IF('Used data'!I477="No","",IF('Used data'!O477&gt;4.25,1.06,IF('Used data'!O477&lt;3.75,1.84-'Used data'!O477*0.24,0.04+'Used data'!O477*0.24)))</f>
        <v/>
      </c>
      <c r="O477" s="6" t="str">
        <f>IF('Used data'!I477="No","",IF('Used data'!P477&gt;1.99,0.81,IF('Used data'!P477&lt;0.2,1.12,1.05-'Used data'!P477*0.1)))</f>
        <v/>
      </c>
      <c r="P477" s="6" t="str">
        <f>IF('Used data'!I477="No","",IF('Used data'!Q477&gt;3,0.96,IF('Used data'!Q477&lt;2,1.12-0.06*'Used data'!Q477,1.08-0.04*'Used data'!Q477)))</f>
        <v/>
      </c>
      <c r="Q477" s="6" t="str">
        <f>IF('Used data'!I477="No","",IF('Used data'!R477="Yes",0.91,1))</f>
        <v/>
      </c>
      <c r="R477" s="6" t="str">
        <f>IF('Used data'!I477="No","",IF('Used data'!R477="Yes",0.96,1))</f>
        <v/>
      </c>
      <c r="S477" s="6" t="str">
        <f>IF('Used data'!I477="No","",IF('Used data'!R477="Yes",0.82,1))</f>
        <v/>
      </c>
      <c r="T477" s="6" t="str">
        <f>IF('Used data'!I477="No","",IF('Used data'!R477="Yes",0.9,1))</f>
        <v/>
      </c>
      <c r="U477" s="6" t="str">
        <f>IF('Used data'!I477="No","",IF('Used data'!R477="Yes",0.93,1))</f>
        <v/>
      </c>
      <c r="V477" s="6" t="str">
        <f>IF('Used data'!I477="No","",IF('Used data'!S477="Yes",0.85,1))</f>
        <v/>
      </c>
      <c r="W477" s="6" t="str">
        <f>IF('Used data'!I477="No","",IF('Used data'!T477&gt;5,1.4,1+0.08*'Used data'!T477))</f>
        <v/>
      </c>
      <c r="X477" s="6" t="str">
        <f>IF('Used data'!I477="No","",IF('Used data'!U477=80,1,POWER((80-0.0058*('Used data'!U477-80)^2+0.2781*('Used data'!U477-80)-0.2343)/80,1.6)))</f>
        <v/>
      </c>
      <c r="Y477" s="6" t="str">
        <f>IF('Used data'!I477="No","",IF('Used data'!U477=80,1,POWER((80-0.0058*('Used data'!U477-80)^2+0.2781*('Used data'!U477-80)-0.2343)/80,1.5)))</f>
        <v/>
      </c>
      <c r="Z477" s="6" t="str">
        <f>IF('Used data'!I477="No","",IF('Used data'!U477=80,1,POWER((80-0.0058*('Used data'!U477-80)^2+0.2781*('Used data'!U477-80)-0.2343)/80,4.6)))</f>
        <v/>
      </c>
      <c r="AA477" s="6" t="str">
        <f>IF('Used data'!I477="No","",IF('Used data'!U477=80,1,POWER((80-0.0058*('Used data'!U477-80)^2+0.2781*('Used data'!U477-80)-0.2343)/80,3.5)))</f>
        <v/>
      </c>
      <c r="AB477" s="6" t="str">
        <f>IF('Used data'!I477="No","",IF('Used data'!U477=80,1,POWER((80-0.0058*('Used data'!U477-80)^2+0.2781*('Used data'!U477-80)-0.2343)/80,1.4)))</f>
        <v/>
      </c>
      <c r="AC477" s="6"/>
      <c r="AD477" s="7" t="str">
        <f>IF('Used data'!I477="No","",EXP(-10.0958)*POWER(H477,0.8138))</f>
        <v/>
      </c>
      <c r="AE477" s="7" t="str">
        <f>IF('Used data'!I477="No","",EXP(-9.9896)*POWER(H477,0.8381))</f>
        <v/>
      </c>
      <c r="AF477" s="7" t="str">
        <f>IF('Used data'!I477="No","",EXP(-12.5826)*POWER(H477,1.148))</f>
        <v/>
      </c>
      <c r="AG477" s="7" t="str">
        <f>IF('Used data'!I477="No","",EXP(-11.3408)*POWER(H477,0.7373))</f>
        <v/>
      </c>
      <c r="AH477" s="7" t="str">
        <f>IF('Used data'!I477="No","",EXP(-10.8985)*POWER(H477,0.841))</f>
        <v/>
      </c>
      <c r="AI477" s="7" t="str">
        <f>IF('Used data'!I477="No","",EXP(-12.4273)*POWER(H477,1.0197))</f>
        <v/>
      </c>
      <c r="AJ477" s="9" t="str">
        <f>IF('Used data'!I477="No","",SUM(AD477:AE477)*740934+AG477*29492829+AH477*4654307+AI477*608667)</f>
        <v/>
      </c>
    </row>
    <row r="478" spans="1:36" x14ac:dyDescent="0.3">
      <c r="A478" s="4" t="str">
        <f>IF('Input data'!A484="","",'Input data'!A484)</f>
        <v/>
      </c>
      <c r="B478" s="4" t="str">
        <f>IF('Input data'!B484="","",'Input data'!B484)</f>
        <v/>
      </c>
      <c r="C478" s="4" t="str">
        <f>IF('Input data'!C484="","",'Input data'!C484)</f>
        <v/>
      </c>
      <c r="D478" s="4" t="str">
        <f>IF('Input data'!D484="","",'Input data'!D484)</f>
        <v/>
      </c>
      <c r="E478" s="4" t="str">
        <f>IF('Input data'!E484="","",'Input data'!E484)</f>
        <v/>
      </c>
      <c r="F478" s="4" t="str">
        <f>IF('Input data'!F484="","",'Input data'!F484)</f>
        <v/>
      </c>
      <c r="G478" s="20" t="str">
        <f>IF('Input data'!G484=0,"",'Input data'!G484)</f>
        <v/>
      </c>
      <c r="H478" s="9" t="str">
        <f>IF('Input data'!H484="","",'Input data'!H484)</f>
        <v/>
      </c>
      <c r="I478" s="6" t="str">
        <f>IF('Used data'!I478="No","",IF('Used data'!L478&lt;10,1.1-'Used data'!L478*0.01,IF('Used data'!L478&lt;120,POWER(1.003,'Used data'!L478)/POWER(1.003,10),1.4)))</f>
        <v/>
      </c>
      <c r="J478" s="6" t="str">
        <f>IF('Used data'!I478="No","",IF('Used data'!M478&gt;9,1.41,IF('Used data'!M478&lt;2,0.96+'Used data'!M478*0.02,POWER(1.05,'Used data'!M478)/POWER(1.05,2))))</f>
        <v/>
      </c>
      <c r="K478" s="6" t="str">
        <f>IF('Used data'!I478="No","",IF('Used data'!M478&gt;9,1.15,IF('Used data'!M478&lt;2,0.98+'Used data'!M478*0.01,POWER(1.02,'Used data'!M478)/POWER(1.02,2))))</f>
        <v/>
      </c>
      <c r="L478" s="6" t="str">
        <f>IF('Used data'!I478="No","",IF('Used data'!N478="Partly",0.9,IF('Used data'!N478="Yes",0.75,1)))</f>
        <v/>
      </c>
      <c r="M478" s="6" t="str">
        <f>IF('Used data'!I478="No","",IF('Used data'!N478="Partly",0.97,IF('Used data'!N478="Yes",0.95,1)))</f>
        <v/>
      </c>
      <c r="N478" s="6" t="str">
        <f>IF('Used data'!I478="No","",IF('Used data'!O478&gt;4.25,1.06,IF('Used data'!O478&lt;3.75,1.84-'Used data'!O478*0.24,0.04+'Used data'!O478*0.24)))</f>
        <v/>
      </c>
      <c r="O478" s="6" t="str">
        <f>IF('Used data'!I478="No","",IF('Used data'!P478&gt;1.99,0.81,IF('Used data'!P478&lt;0.2,1.12,1.05-'Used data'!P478*0.1)))</f>
        <v/>
      </c>
      <c r="P478" s="6" t="str">
        <f>IF('Used data'!I478="No","",IF('Used data'!Q478&gt;3,0.96,IF('Used data'!Q478&lt;2,1.12-0.06*'Used data'!Q478,1.08-0.04*'Used data'!Q478)))</f>
        <v/>
      </c>
      <c r="Q478" s="6" t="str">
        <f>IF('Used data'!I478="No","",IF('Used data'!R478="Yes",0.91,1))</f>
        <v/>
      </c>
      <c r="R478" s="6" t="str">
        <f>IF('Used data'!I478="No","",IF('Used data'!R478="Yes",0.96,1))</f>
        <v/>
      </c>
      <c r="S478" s="6" t="str">
        <f>IF('Used data'!I478="No","",IF('Used data'!R478="Yes",0.82,1))</f>
        <v/>
      </c>
      <c r="T478" s="6" t="str">
        <f>IF('Used data'!I478="No","",IF('Used data'!R478="Yes",0.9,1))</f>
        <v/>
      </c>
      <c r="U478" s="6" t="str">
        <f>IF('Used data'!I478="No","",IF('Used data'!R478="Yes",0.93,1))</f>
        <v/>
      </c>
      <c r="V478" s="6" t="str">
        <f>IF('Used data'!I478="No","",IF('Used data'!S478="Yes",0.85,1))</f>
        <v/>
      </c>
      <c r="W478" s="6" t="str">
        <f>IF('Used data'!I478="No","",IF('Used data'!T478&gt;5,1.4,1+0.08*'Used data'!T478))</f>
        <v/>
      </c>
      <c r="X478" s="6" t="str">
        <f>IF('Used data'!I478="No","",IF('Used data'!U478=80,1,POWER((80-0.0058*('Used data'!U478-80)^2+0.2781*('Used data'!U478-80)-0.2343)/80,1.6)))</f>
        <v/>
      </c>
      <c r="Y478" s="6" t="str">
        <f>IF('Used data'!I478="No","",IF('Used data'!U478=80,1,POWER((80-0.0058*('Used data'!U478-80)^2+0.2781*('Used data'!U478-80)-0.2343)/80,1.5)))</f>
        <v/>
      </c>
      <c r="Z478" s="6" t="str">
        <f>IF('Used data'!I478="No","",IF('Used data'!U478=80,1,POWER((80-0.0058*('Used data'!U478-80)^2+0.2781*('Used data'!U478-80)-0.2343)/80,4.6)))</f>
        <v/>
      </c>
      <c r="AA478" s="6" t="str">
        <f>IF('Used data'!I478="No","",IF('Used data'!U478=80,1,POWER((80-0.0058*('Used data'!U478-80)^2+0.2781*('Used data'!U478-80)-0.2343)/80,3.5)))</f>
        <v/>
      </c>
      <c r="AB478" s="6" t="str">
        <f>IF('Used data'!I478="No","",IF('Used data'!U478=80,1,POWER((80-0.0058*('Used data'!U478-80)^2+0.2781*('Used data'!U478-80)-0.2343)/80,1.4)))</f>
        <v/>
      </c>
      <c r="AC478" s="6"/>
      <c r="AD478" s="7" t="str">
        <f>IF('Used data'!I478="No","",EXP(-10.0958)*POWER(H478,0.8138))</f>
        <v/>
      </c>
      <c r="AE478" s="7" t="str">
        <f>IF('Used data'!I478="No","",EXP(-9.9896)*POWER(H478,0.8381))</f>
        <v/>
      </c>
      <c r="AF478" s="7" t="str">
        <f>IF('Used data'!I478="No","",EXP(-12.5826)*POWER(H478,1.148))</f>
        <v/>
      </c>
      <c r="AG478" s="7" t="str">
        <f>IF('Used data'!I478="No","",EXP(-11.3408)*POWER(H478,0.7373))</f>
        <v/>
      </c>
      <c r="AH478" s="7" t="str">
        <f>IF('Used data'!I478="No","",EXP(-10.8985)*POWER(H478,0.841))</f>
        <v/>
      </c>
      <c r="AI478" s="7" t="str">
        <f>IF('Used data'!I478="No","",EXP(-12.4273)*POWER(H478,1.0197))</f>
        <v/>
      </c>
      <c r="AJ478" s="9" t="str">
        <f>IF('Used data'!I478="No","",SUM(AD478:AE478)*740934+AG478*29492829+AH478*4654307+AI478*608667)</f>
        <v/>
      </c>
    </row>
    <row r="479" spans="1:36" x14ac:dyDescent="0.3">
      <c r="A479" s="4" t="str">
        <f>IF('Input data'!A485="","",'Input data'!A485)</f>
        <v/>
      </c>
      <c r="B479" s="4" t="str">
        <f>IF('Input data'!B485="","",'Input data'!B485)</f>
        <v/>
      </c>
      <c r="C479" s="4" t="str">
        <f>IF('Input data'!C485="","",'Input data'!C485)</f>
        <v/>
      </c>
      <c r="D479" s="4" t="str">
        <f>IF('Input data'!D485="","",'Input data'!D485)</f>
        <v/>
      </c>
      <c r="E479" s="4" t="str">
        <f>IF('Input data'!E485="","",'Input data'!E485)</f>
        <v/>
      </c>
      <c r="F479" s="4" t="str">
        <f>IF('Input data'!F485="","",'Input data'!F485)</f>
        <v/>
      </c>
      <c r="G479" s="20" t="str">
        <f>IF('Input data'!G485=0,"",'Input data'!G485)</f>
        <v/>
      </c>
      <c r="H479" s="9" t="str">
        <f>IF('Input data'!H485="","",'Input data'!H485)</f>
        <v/>
      </c>
      <c r="I479" s="6" t="str">
        <f>IF('Used data'!I479="No","",IF('Used data'!L479&lt;10,1.1-'Used data'!L479*0.01,IF('Used data'!L479&lt;120,POWER(1.003,'Used data'!L479)/POWER(1.003,10),1.4)))</f>
        <v/>
      </c>
      <c r="J479" s="6" t="str">
        <f>IF('Used data'!I479="No","",IF('Used data'!M479&gt;9,1.41,IF('Used data'!M479&lt;2,0.96+'Used data'!M479*0.02,POWER(1.05,'Used data'!M479)/POWER(1.05,2))))</f>
        <v/>
      </c>
      <c r="K479" s="6" t="str">
        <f>IF('Used data'!I479="No","",IF('Used data'!M479&gt;9,1.15,IF('Used data'!M479&lt;2,0.98+'Used data'!M479*0.01,POWER(1.02,'Used data'!M479)/POWER(1.02,2))))</f>
        <v/>
      </c>
      <c r="L479" s="6" t="str">
        <f>IF('Used data'!I479="No","",IF('Used data'!N479="Partly",0.9,IF('Used data'!N479="Yes",0.75,1)))</f>
        <v/>
      </c>
      <c r="M479" s="6" t="str">
        <f>IF('Used data'!I479="No","",IF('Used data'!N479="Partly",0.97,IF('Used data'!N479="Yes",0.95,1)))</f>
        <v/>
      </c>
      <c r="N479" s="6" t="str">
        <f>IF('Used data'!I479="No","",IF('Used data'!O479&gt;4.25,1.06,IF('Used data'!O479&lt;3.75,1.84-'Used data'!O479*0.24,0.04+'Used data'!O479*0.24)))</f>
        <v/>
      </c>
      <c r="O479" s="6" t="str">
        <f>IF('Used data'!I479="No","",IF('Used data'!P479&gt;1.99,0.81,IF('Used data'!P479&lt;0.2,1.12,1.05-'Used data'!P479*0.1)))</f>
        <v/>
      </c>
      <c r="P479" s="6" t="str">
        <f>IF('Used data'!I479="No","",IF('Used data'!Q479&gt;3,0.96,IF('Used data'!Q479&lt;2,1.12-0.06*'Used data'!Q479,1.08-0.04*'Used data'!Q479)))</f>
        <v/>
      </c>
      <c r="Q479" s="6" t="str">
        <f>IF('Used data'!I479="No","",IF('Used data'!R479="Yes",0.91,1))</f>
        <v/>
      </c>
      <c r="R479" s="6" t="str">
        <f>IF('Used data'!I479="No","",IF('Used data'!R479="Yes",0.96,1))</f>
        <v/>
      </c>
      <c r="S479" s="6" t="str">
        <f>IF('Used data'!I479="No","",IF('Used data'!R479="Yes",0.82,1))</f>
        <v/>
      </c>
      <c r="T479" s="6" t="str">
        <f>IF('Used data'!I479="No","",IF('Used data'!R479="Yes",0.9,1))</f>
        <v/>
      </c>
      <c r="U479" s="6" t="str">
        <f>IF('Used data'!I479="No","",IF('Used data'!R479="Yes",0.93,1))</f>
        <v/>
      </c>
      <c r="V479" s="6" t="str">
        <f>IF('Used data'!I479="No","",IF('Used data'!S479="Yes",0.85,1))</f>
        <v/>
      </c>
      <c r="W479" s="6" t="str">
        <f>IF('Used data'!I479="No","",IF('Used data'!T479&gt;5,1.4,1+0.08*'Used data'!T479))</f>
        <v/>
      </c>
      <c r="X479" s="6" t="str">
        <f>IF('Used data'!I479="No","",IF('Used data'!U479=80,1,POWER((80-0.0058*('Used data'!U479-80)^2+0.2781*('Used data'!U479-80)-0.2343)/80,1.6)))</f>
        <v/>
      </c>
      <c r="Y479" s="6" t="str">
        <f>IF('Used data'!I479="No","",IF('Used data'!U479=80,1,POWER((80-0.0058*('Used data'!U479-80)^2+0.2781*('Used data'!U479-80)-0.2343)/80,1.5)))</f>
        <v/>
      </c>
      <c r="Z479" s="6" t="str">
        <f>IF('Used data'!I479="No","",IF('Used data'!U479=80,1,POWER((80-0.0058*('Used data'!U479-80)^2+0.2781*('Used data'!U479-80)-0.2343)/80,4.6)))</f>
        <v/>
      </c>
      <c r="AA479" s="6" t="str">
        <f>IF('Used data'!I479="No","",IF('Used data'!U479=80,1,POWER((80-0.0058*('Used data'!U479-80)^2+0.2781*('Used data'!U479-80)-0.2343)/80,3.5)))</f>
        <v/>
      </c>
      <c r="AB479" s="6" t="str">
        <f>IF('Used data'!I479="No","",IF('Used data'!U479=80,1,POWER((80-0.0058*('Used data'!U479-80)^2+0.2781*('Used data'!U479-80)-0.2343)/80,1.4)))</f>
        <v/>
      </c>
      <c r="AC479" s="6"/>
      <c r="AD479" s="7" t="str">
        <f>IF('Used data'!I479="No","",EXP(-10.0958)*POWER(H479,0.8138))</f>
        <v/>
      </c>
      <c r="AE479" s="7" t="str">
        <f>IF('Used data'!I479="No","",EXP(-9.9896)*POWER(H479,0.8381))</f>
        <v/>
      </c>
      <c r="AF479" s="7" t="str">
        <f>IF('Used data'!I479="No","",EXP(-12.5826)*POWER(H479,1.148))</f>
        <v/>
      </c>
      <c r="AG479" s="7" t="str">
        <f>IF('Used data'!I479="No","",EXP(-11.3408)*POWER(H479,0.7373))</f>
        <v/>
      </c>
      <c r="AH479" s="7" t="str">
        <f>IF('Used data'!I479="No","",EXP(-10.8985)*POWER(H479,0.841))</f>
        <v/>
      </c>
      <c r="AI479" s="7" t="str">
        <f>IF('Used data'!I479="No","",EXP(-12.4273)*POWER(H479,1.0197))</f>
        <v/>
      </c>
      <c r="AJ479" s="9" t="str">
        <f>IF('Used data'!I479="No","",SUM(AD479:AE479)*740934+AG479*29492829+AH479*4654307+AI479*608667)</f>
        <v/>
      </c>
    </row>
    <row r="480" spans="1:36" x14ac:dyDescent="0.3">
      <c r="A480" s="4" t="str">
        <f>IF('Input data'!A486="","",'Input data'!A486)</f>
        <v/>
      </c>
      <c r="B480" s="4" t="str">
        <f>IF('Input data'!B486="","",'Input data'!B486)</f>
        <v/>
      </c>
      <c r="C480" s="4" t="str">
        <f>IF('Input data'!C486="","",'Input data'!C486)</f>
        <v/>
      </c>
      <c r="D480" s="4" t="str">
        <f>IF('Input data'!D486="","",'Input data'!D486)</f>
        <v/>
      </c>
      <c r="E480" s="4" t="str">
        <f>IF('Input data'!E486="","",'Input data'!E486)</f>
        <v/>
      </c>
      <c r="F480" s="4" t="str">
        <f>IF('Input data'!F486="","",'Input data'!F486)</f>
        <v/>
      </c>
      <c r="G480" s="20" t="str">
        <f>IF('Input data'!G486=0,"",'Input data'!G486)</f>
        <v/>
      </c>
      <c r="H480" s="9" t="str">
        <f>IF('Input data'!H486="","",'Input data'!H486)</f>
        <v/>
      </c>
      <c r="I480" s="6" t="str">
        <f>IF('Used data'!I480="No","",IF('Used data'!L480&lt;10,1.1-'Used data'!L480*0.01,IF('Used data'!L480&lt;120,POWER(1.003,'Used data'!L480)/POWER(1.003,10),1.4)))</f>
        <v/>
      </c>
      <c r="J480" s="6" t="str">
        <f>IF('Used data'!I480="No","",IF('Used data'!M480&gt;9,1.41,IF('Used data'!M480&lt;2,0.96+'Used data'!M480*0.02,POWER(1.05,'Used data'!M480)/POWER(1.05,2))))</f>
        <v/>
      </c>
      <c r="K480" s="6" t="str">
        <f>IF('Used data'!I480="No","",IF('Used data'!M480&gt;9,1.15,IF('Used data'!M480&lt;2,0.98+'Used data'!M480*0.01,POWER(1.02,'Used data'!M480)/POWER(1.02,2))))</f>
        <v/>
      </c>
      <c r="L480" s="6" t="str">
        <f>IF('Used data'!I480="No","",IF('Used data'!N480="Partly",0.9,IF('Used data'!N480="Yes",0.75,1)))</f>
        <v/>
      </c>
      <c r="M480" s="6" t="str">
        <f>IF('Used data'!I480="No","",IF('Used data'!N480="Partly",0.97,IF('Used data'!N480="Yes",0.95,1)))</f>
        <v/>
      </c>
      <c r="N480" s="6" t="str">
        <f>IF('Used data'!I480="No","",IF('Used data'!O480&gt;4.25,1.06,IF('Used data'!O480&lt;3.75,1.84-'Used data'!O480*0.24,0.04+'Used data'!O480*0.24)))</f>
        <v/>
      </c>
      <c r="O480" s="6" t="str">
        <f>IF('Used data'!I480="No","",IF('Used data'!P480&gt;1.99,0.81,IF('Used data'!P480&lt;0.2,1.12,1.05-'Used data'!P480*0.1)))</f>
        <v/>
      </c>
      <c r="P480" s="6" t="str">
        <f>IF('Used data'!I480="No","",IF('Used data'!Q480&gt;3,0.96,IF('Used data'!Q480&lt;2,1.12-0.06*'Used data'!Q480,1.08-0.04*'Used data'!Q480)))</f>
        <v/>
      </c>
      <c r="Q480" s="6" t="str">
        <f>IF('Used data'!I480="No","",IF('Used data'!R480="Yes",0.91,1))</f>
        <v/>
      </c>
      <c r="R480" s="6" t="str">
        <f>IF('Used data'!I480="No","",IF('Used data'!R480="Yes",0.96,1))</f>
        <v/>
      </c>
      <c r="S480" s="6" t="str">
        <f>IF('Used data'!I480="No","",IF('Used data'!R480="Yes",0.82,1))</f>
        <v/>
      </c>
      <c r="T480" s="6" t="str">
        <f>IF('Used data'!I480="No","",IF('Used data'!R480="Yes",0.9,1))</f>
        <v/>
      </c>
      <c r="U480" s="6" t="str">
        <f>IF('Used data'!I480="No","",IF('Used data'!R480="Yes",0.93,1))</f>
        <v/>
      </c>
      <c r="V480" s="6" t="str">
        <f>IF('Used data'!I480="No","",IF('Used data'!S480="Yes",0.85,1))</f>
        <v/>
      </c>
      <c r="W480" s="6" t="str">
        <f>IF('Used data'!I480="No","",IF('Used data'!T480&gt;5,1.4,1+0.08*'Used data'!T480))</f>
        <v/>
      </c>
      <c r="X480" s="6" t="str">
        <f>IF('Used data'!I480="No","",IF('Used data'!U480=80,1,POWER((80-0.0058*('Used data'!U480-80)^2+0.2781*('Used data'!U480-80)-0.2343)/80,1.6)))</f>
        <v/>
      </c>
      <c r="Y480" s="6" t="str">
        <f>IF('Used data'!I480="No","",IF('Used data'!U480=80,1,POWER((80-0.0058*('Used data'!U480-80)^2+0.2781*('Used data'!U480-80)-0.2343)/80,1.5)))</f>
        <v/>
      </c>
      <c r="Z480" s="6" t="str">
        <f>IF('Used data'!I480="No","",IF('Used data'!U480=80,1,POWER((80-0.0058*('Used data'!U480-80)^2+0.2781*('Used data'!U480-80)-0.2343)/80,4.6)))</f>
        <v/>
      </c>
      <c r="AA480" s="6" t="str">
        <f>IF('Used data'!I480="No","",IF('Used data'!U480=80,1,POWER((80-0.0058*('Used data'!U480-80)^2+0.2781*('Used data'!U480-80)-0.2343)/80,3.5)))</f>
        <v/>
      </c>
      <c r="AB480" s="6" t="str">
        <f>IF('Used data'!I480="No","",IF('Used data'!U480=80,1,POWER((80-0.0058*('Used data'!U480-80)^2+0.2781*('Used data'!U480-80)-0.2343)/80,1.4)))</f>
        <v/>
      </c>
      <c r="AC480" s="6"/>
      <c r="AD480" s="7" t="str">
        <f>IF('Used data'!I480="No","",EXP(-10.0958)*POWER(H480,0.8138))</f>
        <v/>
      </c>
      <c r="AE480" s="7" t="str">
        <f>IF('Used data'!I480="No","",EXP(-9.9896)*POWER(H480,0.8381))</f>
        <v/>
      </c>
      <c r="AF480" s="7" t="str">
        <f>IF('Used data'!I480="No","",EXP(-12.5826)*POWER(H480,1.148))</f>
        <v/>
      </c>
      <c r="AG480" s="7" t="str">
        <f>IF('Used data'!I480="No","",EXP(-11.3408)*POWER(H480,0.7373))</f>
        <v/>
      </c>
      <c r="AH480" s="7" t="str">
        <f>IF('Used data'!I480="No","",EXP(-10.8985)*POWER(H480,0.841))</f>
        <v/>
      </c>
      <c r="AI480" s="7" t="str">
        <f>IF('Used data'!I480="No","",EXP(-12.4273)*POWER(H480,1.0197))</f>
        <v/>
      </c>
      <c r="AJ480" s="9" t="str">
        <f>IF('Used data'!I480="No","",SUM(AD480:AE480)*740934+AG480*29492829+AH480*4654307+AI480*608667)</f>
        <v/>
      </c>
    </row>
    <row r="481" spans="1:36" x14ac:dyDescent="0.3">
      <c r="A481" s="4" t="str">
        <f>IF('Input data'!A487="","",'Input data'!A487)</f>
        <v/>
      </c>
      <c r="B481" s="4" t="str">
        <f>IF('Input data'!B487="","",'Input data'!B487)</f>
        <v/>
      </c>
      <c r="C481" s="4" t="str">
        <f>IF('Input data'!C487="","",'Input data'!C487)</f>
        <v/>
      </c>
      <c r="D481" s="4" t="str">
        <f>IF('Input data'!D487="","",'Input data'!D487)</f>
        <v/>
      </c>
      <c r="E481" s="4" t="str">
        <f>IF('Input data'!E487="","",'Input data'!E487)</f>
        <v/>
      </c>
      <c r="F481" s="4" t="str">
        <f>IF('Input data'!F487="","",'Input data'!F487)</f>
        <v/>
      </c>
      <c r="G481" s="20" t="str">
        <f>IF('Input data'!G487=0,"",'Input data'!G487)</f>
        <v/>
      </c>
      <c r="H481" s="9" t="str">
        <f>IF('Input data'!H487="","",'Input data'!H487)</f>
        <v/>
      </c>
      <c r="I481" s="6" t="str">
        <f>IF('Used data'!I481="No","",IF('Used data'!L481&lt;10,1.1-'Used data'!L481*0.01,IF('Used data'!L481&lt;120,POWER(1.003,'Used data'!L481)/POWER(1.003,10),1.4)))</f>
        <v/>
      </c>
      <c r="J481" s="6" t="str">
        <f>IF('Used data'!I481="No","",IF('Used data'!M481&gt;9,1.41,IF('Used data'!M481&lt;2,0.96+'Used data'!M481*0.02,POWER(1.05,'Used data'!M481)/POWER(1.05,2))))</f>
        <v/>
      </c>
      <c r="K481" s="6" t="str">
        <f>IF('Used data'!I481="No","",IF('Used data'!M481&gt;9,1.15,IF('Used data'!M481&lt;2,0.98+'Used data'!M481*0.01,POWER(1.02,'Used data'!M481)/POWER(1.02,2))))</f>
        <v/>
      </c>
      <c r="L481" s="6" t="str">
        <f>IF('Used data'!I481="No","",IF('Used data'!N481="Partly",0.9,IF('Used data'!N481="Yes",0.75,1)))</f>
        <v/>
      </c>
      <c r="M481" s="6" t="str">
        <f>IF('Used data'!I481="No","",IF('Used data'!N481="Partly",0.97,IF('Used data'!N481="Yes",0.95,1)))</f>
        <v/>
      </c>
      <c r="N481" s="6" t="str">
        <f>IF('Used data'!I481="No","",IF('Used data'!O481&gt;4.25,1.06,IF('Used data'!O481&lt;3.75,1.84-'Used data'!O481*0.24,0.04+'Used data'!O481*0.24)))</f>
        <v/>
      </c>
      <c r="O481" s="6" t="str">
        <f>IF('Used data'!I481="No","",IF('Used data'!P481&gt;1.99,0.81,IF('Used data'!P481&lt;0.2,1.12,1.05-'Used data'!P481*0.1)))</f>
        <v/>
      </c>
      <c r="P481" s="6" t="str">
        <f>IF('Used data'!I481="No","",IF('Used data'!Q481&gt;3,0.96,IF('Used data'!Q481&lt;2,1.12-0.06*'Used data'!Q481,1.08-0.04*'Used data'!Q481)))</f>
        <v/>
      </c>
      <c r="Q481" s="6" t="str">
        <f>IF('Used data'!I481="No","",IF('Used data'!R481="Yes",0.91,1))</f>
        <v/>
      </c>
      <c r="R481" s="6" t="str">
        <f>IF('Used data'!I481="No","",IF('Used data'!R481="Yes",0.96,1))</f>
        <v/>
      </c>
      <c r="S481" s="6" t="str">
        <f>IF('Used data'!I481="No","",IF('Used data'!R481="Yes",0.82,1))</f>
        <v/>
      </c>
      <c r="T481" s="6" t="str">
        <f>IF('Used data'!I481="No","",IF('Used data'!R481="Yes",0.9,1))</f>
        <v/>
      </c>
      <c r="U481" s="6" t="str">
        <f>IF('Used data'!I481="No","",IF('Used data'!R481="Yes",0.93,1))</f>
        <v/>
      </c>
      <c r="V481" s="6" t="str">
        <f>IF('Used data'!I481="No","",IF('Used data'!S481="Yes",0.85,1))</f>
        <v/>
      </c>
      <c r="W481" s="6" t="str">
        <f>IF('Used data'!I481="No","",IF('Used data'!T481&gt;5,1.4,1+0.08*'Used data'!T481))</f>
        <v/>
      </c>
      <c r="X481" s="6" t="str">
        <f>IF('Used data'!I481="No","",IF('Used data'!U481=80,1,POWER((80-0.0058*('Used data'!U481-80)^2+0.2781*('Used data'!U481-80)-0.2343)/80,1.6)))</f>
        <v/>
      </c>
      <c r="Y481" s="6" t="str">
        <f>IF('Used data'!I481="No","",IF('Used data'!U481=80,1,POWER((80-0.0058*('Used data'!U481-80)^2+0.2781*('Used data'!U481-80)-0.2343)/80,1.5)))</f>
        <v/>
      </c>
      <c r="Z481" s="6" t="str">
        <f>IF('Used data'!I481="No","",IF('Used data'!U481=80,1,POWER((80-0.0058*('Used data'!U481-80)^2+0.2781*('Used data'!U481-80)-0.2343)/80,4.6)))</f>
        <v/>
      </c>
      <c r="AA481" s="6" t="str">
        <f>IF('Used data'!I481="No","",IF('Used data'!U481=80,1,POWER((80-0.0058*('Used data'!U481-80)^2+0.2781*('Used data'!U481-80)-0.2343)/80,3.5)))</f>
        <v/>
      </c>
      <c r="AB481" s="6" t="str">
        <f>IF('Used data'!I481="No","",IF('Used data'!U481=80,1,POWER((80-0.0058*('Used data'!U481-80)^2+0.2781*('Used data'!U481-80)-0.2343)/80,1.4)))</f>
        <v/>
      </c>
      <c r="AC481" s="6"/>
      <c r="AD481" s="7" t="str">
        <f>IF('Used data'!I481="No","",EXP(-10.0958)*POWER(H481,0.8138))</f>
        <v/>
      </c>
      <c r="AE481" s="7" t="str">
        <f>IF('Used data'!I481="No","",EXP(-9.9896)*POWER(H481,0.8381))</f>
        <v/>
      </c>
      <c r="AF481" s="7" t="str">
        <f>IF('Used data'!I481="No","",EXP(-12.5826)*POWER(H481,1.148))</f>
        <v/>
      </c>
      <c r="AG481" s="7" t="str">
        <f>IF('Used data'!I481="No","",EXP(-11.3408)*POWER(H481,0.7373))</f>
        <v/>
      </c>
      <c r="AH481" s="7" t="str">
        <f>IF('Used data'!I481="No","",EXP(-10.8985)*POWER(H481,0.841))</f>
        <v/>
      </c>
      <c r="AI481" s="7" t="str">
        <f>IF('Used data'!I481="No","",EXP(-12.4273)*POWER(H481,1.0197))</f>
        <v/>
      </c>
      <c r="AJ481" s="9" t="str">
        <f>IF('Used data'!I481="No","",SUM(AD481:AE481)*740934+AG481*29492829+AH481*4654307+AI481*608667)</f>
        <v/>
      </c>
    </row>
    <row r="482" spans="1:36" x14ac:dyDescent="0.3">
      <c r="A482" s="4" t="str">
        <f>IF('Input data'!A488="","",'Input data'!A488)</f>
        <v/>
      </c>
      <c r="B482" s="4" t="str">
        <f>IF('Input data'!B488="","",'Input data'!B488)</f>
        <v/>
      </c>
      <c r="C482" s="4" t="str">
        <f>IF('Input data'!C488="","",'Input data'!C488)</f>
        <v/>
      </c>
      <c r="D482" s="4" t="str">
        <f>IF('Input data'!D488="","",'Input data'!D488)</f>
        <v/>
      </c>
      <c r="E482" s="4" t="str">
        <f>IF('Input data'!E488="","",'Input data'!E488)</f>
        <v/>
      </c>
      <c r="F482" s="4" t="str">
        <f>IF('Input data'!F488="","",'Input data'!F488)</f>
        <v/>
      </c>
      <c r="G482" s="20" t="str">
        <f>IF('Input data'!G488=0,"",'Input data'!G488)</f>
        <v/>
      </c>
      <c r="H482" s="9" t="str">
        <f>IF('Input data'!H488="","",'Input data'!H488)</f>
        <v/>
      </c>
      <c r="I482" s="6" t="str">
        <f>IF('Used data'!I482="No","",IF('Used data'!L482&lt;10,1.1-'Used data'!L482*0.01,IF('Used data'!L482&lt;120,POWER(1.003,'Used data'!L482)/POWER(1.003,10),1.4)))</f>
        <v/>
      </c>
      <c r="J482" s="6" t="str">
        <f>IF('Used data'!I482="No","",IF('Used data'!M482&gt;9,1.41,IF('Used data'!M482&lt;2,0.96+'Used data'!M482*0.02,POWER(1.05,'Used data'!M482)/POWER(1.05,2))))</f>
        <v/>
      </c>
      <c r="K482" s="6" t="str">
        <f>IF('Used data'!I482="No","",IF('Used data'!M482&gt;9,1.15,IF('Used data'!M482&lt;2,0.98+'Used data'!M482*0.01,POWER(1.02,'Used data'!M482)/POWER(1.02,2))))</f>
        <v/>
      </c>
      <c r="L482" s="6" t="str">
        <f>IF('Used data'!I482="No","",IF('Used data'!N482="Partly",0.9,IF('Used data'!N482="Yes",0.75,1)))</f>
        <v/>
      </c>
      <c r="M482" s="6" t="str">
        <f>IF('Used data'!I482="No","",IF('Used data'!N482="Partly",0.97,IF('Used data'!N482="Yes",0.95,1)))</f>
        <v/>
      </c>
      <c r="N482" s="6" t="str">
        <f>IF('Used data'!I482="No","",IF('Used data'!O482&gt;4.25,1.06,IF('Used data'!O482&lt;3.75,1.84-'Used data'!O482*0.24,0.04+'Used data'!O482*0.24)))</f>
        <v/>
      </c>
      <c r="O482" s="6" t="str">
        <f>IF('Used data'!I482="No","",IF('Used data'!P482&gt;1.99,0.81,IF('Used data'!P482&lt;0.2,1.12,1.05-'Used data'!P482*0.1)))</f>
        <v/>
      </c>
      <c r="P482" s="6" t="str">
        <f>IF('Used data'!I482="No","",IF('Used data'!Q482&gt;3,0.96,IF('Used data'!Q482&lt;2,1.12-0.06*'Used data'!Q482,1.08-0.04*'Used data'!Q482)))</f>
        <v/>
      </c>
      <c r="Q482" s="6" t="str">
        <f>IF('Used data'!I482="No","",IF('Used data'!R482="Yes",0.91,1))</f>
        <v/>
      </c>
      <c r="R482" s="6" t="str">
        <f>IF('Used data'!I482="No","",IF('Used data'!R482="Yes",0.96,1))</f>
        <v/>
      </c>
      <c r="S482" s="6" t="str">
        <f>IF('Used data'!I482="No","",IF('Used data'!R482="Yes",0.82,1))</f>
        <v/>
      </c>
      <c r="T482" s="6" t="str">
        <f>IF('Used data'!I482="No","",IF('Used data'!R482="Yes",0.9,1))</f>
        <v/>
      </c>
      <c r="U482" s="6" t="str">
        <f>IF('Used data'!I482="No","",IF('Used data'!R482="Yes",0.93,1))</f>
        <v/>
      </c>
      <c r="V482" s="6" t="str">
        <f>IF('Used data'!I482="No","",IF('Used data'!S482="Yes",0.85,1))</f>
        <v/>
      </c>
      <c r="W482" s="6" t="str">
        <f>IF('Used data'!I482="No","",IF('Used data'!T482&gt;5,1.4,1+0.08*'Used data'!T482))</f>
        <v/>
      </c>
      <c r="X482" s="6" t="str">
        <f>IF('Used data'!I482="No","",IF('Used data'!U482=80,1,POWER((80-0.0058*('Used data'!U482-80)^2+0.2781*('Used data'!U482-80)-0.2343)/80,1.6)))</f>
        <v/>
      </c>
      <c r="Y482" s="6" t="str">
        <f>IF('Used data'!I482="No","",IF('Used data'!U482=80,1,POWER((80-0.0058*('Used data'!U482-80)^2+0.2781*('Used data'!U482-80)-0.2343)/80,1.5)))</f>
        <v/>
      </c>
      <c r="Z482" s="6" t="str">
        <f>IF('Used data'!I482="No","",IF('Used data'!U482=80,1,POWER((80-0.0058*('Used data'!U482-80)^2+0.2781*('Used data'!U482-80)-0.2343)/80,4.6)))</f>
        <v/>
      </c>
      <c r="AA482" s="6" t="str">
        <f>IF('Used data'!I482="No","",IF('Used data'!U482=80,1,POWER((80-0.0058*('Used data'!U482-80)^2+0.2781*('Used data'!U482-80)-0.2343)/80,3.5)))</f>
        <v/>
      </c>
      <c r="AB482" s="6" t="str">
        <f>IF('Used data'!I482="No","",IF('Used data'!U482=80,1,POWER((80-0.0058*('Used data'!U482-80)^2+0.2781*('Used data'!U482-80)-0.2343)/80,1.4)))</f>
        <v/>
      </c>
      <c r="AC482" s="6"/>
      <c r="AD482" s="7" t="str">
        <f>IF('Used data'!I482="No","",EXP(-10.0958)*POWER(H482,0.8138))</f>
        <v/>
      </c>
      <c r="AE482" s="7" t="str">
        <f>IF('Used data'!I482="No","",EXP(-9.9896)*POWER(H482,0.8381))</f>
        <v/>
      </c>
      <c r="AF482" s="7" t="str">
        <f>IF('Used data'!I482="No","",EXP(-12.5826)*POWER(H482,1.148))</f>
        <v/>
      </c>
      <c r="AG482" s="7" t="str">
        <f>IF('Used data'!I482="No","",EXP(-11.3408)*POWER(H482,0.7373))</f>
        <v/>
      </c>
      <c r="AH482" s="7" t="str">
        <f>IF('Used data'!I482="No","",EXP(-10.8985)*POWER(H482,0.841))</f>
        <v/>
      </c>
      <c r="AI482" s="7" t="str">
        <f>IF('Used data'!I482="No","",EXP(-12.4273)*POWER(H482,1.0197))</f>
        <v/>
      </c>
      <c r="AJ482" s="9" t="str">
        <f>IF('Used data'!I482="No","",SUM(AD482:AE482)*740934+AG482*29492829+AH482*4654307+AI482*608667)</f>
        <v/>
      </c>
    </row>
    <row r="483" spans="1:36" x14ac:dyDescent="0.3">
      <c r="A483" s="4" t="str">
        <f>IF('Input data'!A489="","",'Input data'!A489)</f>
        <v/>
      </c>
      <c r="B483" s="4" t="str">
        <f>IF('Input data'!B489="","",'Input data'!B489)</f>
        <v/>
      </c>
      <c r="C483" s="4" t="str">
        <f>IF('Input data'!C489="","",'Input data'!C489)</f>
        <v/>
      </c>
      <c r="D483" s="4" t="str">
        <f>IF('Input data'!D489="","",'Input data'!D489)</f>
        <v/>
      </c>
      <c r="E483" s="4" t="str">
        <f>IF('Input data'!E489="","",'Input data'!E489)</f>
        <v/>
      </c>
      <c r="F483" s="4" t="str">
        <f>IF('Input data'!F489="","",'Input data'!F489)</f>
        <v/>
      </c>
      <c r="G483" s="20" t="str">
        <f>IF('Input data'!G489=0,"",'Input data'!G489)</f>
        <v/>
      </c>
      <c r="H483" s="9" t="str">
        <f>IF('Input data'!H489="","",'Input data'!H489)</f>
        <v/>
      </c>
      <c r="I483" s="6" t="str">
        <f>IF('Used data'!I483="No","",IF('Used data'!L483&lt;10,1.1-'Used data'!L483*0.01,IF('Used data'!L483&lt;120,POWER(1.003,'Used data'!L483)/POWER(1.003,10),1.4)))</f>
        <v/>
      </c>
      <c r="J483" s="6" t="str">
        <f>IF('Used data'!I483="No","",IF('Used data'!M483&gt;9,1.41,IF('Used data'!M483&lt;2,0.96+'Used data'!M483*0.02,POWER(1.05,'Used data'!M483)/POWER(1.05,2))))</f>
        <v/>
      </c>
      <c r="K483" s="6" t="str">
        <f>IF('Used data'!I483="No","",IF('Used data'!M483&gt;9,1.15,IF('Used data'!M483&lt;2,0.98+'Used data'!M483*0.01,POWER(1.02,'Used data'!M483)/POWER(1.02,2))))</f>
        <v/>
      </c>
      <c r="L483" s="6" t="str">
        <f>IF('Used data'!I483="No","",IF('Used data'!N483="Partly",0.9,IF('Used data'!N483="Yes",0.75,1)))</f>
        <v/>
      </c>
      <c r="M483" s="6" t="str">
        <f>IF('Used data'!I483="No","",IF('Used data'!N483="Partly",0.97,IF('Used data'!N483="Yes",0.95,1)))</f>
        <v/>
      </c>
      <c r="N483" s="6" t="str">
        <f>IF('Used data'!I483="No","",IF('Used data'!O483&gt;4.25,1.06,IF('Used data'!O483&lt;3.75,1.84-'Used data'!O483*0.24,0.04+'Used data'!O483*0.24)))</f>
        <v/>
      </c>
      <c r="O483" s="6" t="str">
        <f>IF('Used data'!I483="No","",IF('Used data'!P483&gt;1.99,0.81,IF('Used data'!P483&lt;0.2,1.12,1.05-'Used data'!P483*0.1)))</f>
        <v/>
      </c>
      <c r="P483" s="6" t="str">
        <f>IF('Used data'!I483="No","",IF('Used data'!Q483&gt;3,0.96,IF('Used data'!Q483&lt;2,1.12-0.06*'Used data'!Q483,1.08-0.04*'Used data'!Q483)))</f>
        <v/>
      </c>
      <c r="Q483" s="6" t="str">
        <f>IF('Used data'!I483="No","",IF('Used data'!R483="Yes",0.91,1))</f>
        <v/>
      </c>
      <c r="R483" s="6" t="str">
        <f>IF('Used data'!I483="No","",IF('Used data'!R483="Yes",0.96,1))</f>
        <v/>
      </c>
      <c r="S483" s="6" t="str">
        <f>IF('Used data'!I483="No","",IF('Used data'!R483="Yes",0.82,1))</f>
        <v/>
      </c>
      <c r="T483" s="6" t="str">
        <f>IF('Used data'!I483="No","",IF('Used data'!R483="Yes",0.9,1))</f>
        <v/>
      </c>
      <c r="U483" s="6" t="str">
        <f>IF('Used data'!I483="No","",IF('Used data'!R483="Yes",0.93,1))</f>
        <v/>
      </c>
      <c r="V483" s="6" t="str">
        <f>IF('Used data'!I483="No","",IF('Used data'!S483="Yes",0.85,1))</f>
        <v/>
      </c>
      <c r="W483" s="6" t="str">
        <f>IF('Used data'!I483="No","",IF('Used data'!T483&gt;5,1.4,1+0.08*'Used data'!T483))</f>
        <v/>
      </c>
      <c r="X483" s="6" t="str">
        <f>IF('Used data'!I483="No","",IF('Used data'!U483=80,1,POWER((80-0.0058*('Used data'!U483-80)^2+0.2781*('Used data'!U483-80)-0.2343)/80,1.6)))</f>
        <v/>
      </c>
      <c r="Y483" s="6" t="str">
        <f>IF('Used data'!I483="No","",IF('Used data'!U483=80,1,POWER((80-0.0058*('Used data'!U483-80)^2+0.2781*('Used data'!U483-80)-0.2343)/80,1.5)))</f>
        <v/>
      </c>
      <c r="Z483" s="6" t="str">
        <f>IF('Used data'!I483="No","",IF('Used data'!U483=80,1,POWER((80-0.0058*('Used data'!U483-80)^2+0.2781*('Used data'!U483-80)-0.2343)/80,4.6)))</f>
        <v/>
      </c>
      <c r="AA483" s="6" t="str">
        <f>IF('Used data'!I483="No","",IF('Used data'!U483=80,1,POWER((80-0.0058*('Used data'!U483-80)^2+0.2781*('Used data'!U483-80)-0.2343)/80,3.5)))</f>
        <v/>
      </c>
      <c r="AB483" s="6" t="str">
        <f>IF('Used data'!I483="No","",IF('Used data'!U483=80,1,POWER((80-0.0058*('Used data'!U483-80)^2+0.2781*('Used data'!U483-80)-0.2343)/80,1.4)))</f>
        <v/>
      </c>
      <c r="AC483" s="6"/>
      <c r="AD483" s="7" t="str">
        <f>IF('Used data'!I483="No","",EXP(-10.0958)*POWER(H483,0.8138))</f>
        <v/>
      </c>
      <c r="AE483" s="7" t="str">
        <f>IF('Used data'!I483="No","",EXP(-9.9896)*POWER(H483,0.8381))</f>
        <v/>
      </c>
      <c r="AF483" s="7" t="str">
        <f>IF('Used data'!I483="No","",EXP(-12.5826)*POWER(H483,1.148))</f>
        <v/>
      </c>
      <c r="AG483" s="7" t="str">
        <f>IF('Used data'!I483="No","",EXP(-11.3408)*POWER(H483,0.7373))</f>
        <v/>
      </c>
      <c r="AH483" s="7" t="str">
        <f>IF('Used data'!I483="No","",EXP(-10.8985)*POWER(H483,0.841))</f>
        <v/>
      </c>
      <c r="AI483" s="7" t="str">
        <f>IF('Used data'!I483="No","",EXP(-12.4273)*POWER(H483,1.0197))</f>
        <v/>
      </c>
      <c r="AJ483" s="9" t="str">
        <f>IF('Used data'!I483="No","",SUM(AD483:AE483)*740934+AG483*29492829+AH483*4654307+AI483*608667)</f>
        <v/>
      </c>
    </row>
    <row r="484" spans="1:36" x14ac:dyDescent="0.3">
      <c r="A484" s="4" t="str">
        <f>IF('Input data'!A490="","",'Input data'!A490)</f>
        <v/>
      </c>
      <c r="B484" s="4" t="str">
        <f>IF('Input data'!B490="","",'Input data'!B490)</f>
        <v/>
      </c>
      <c r="C484" s="4" t="str">
        <f>IF('Input data'!C490="","",'Input data'!C490)</f>
        <v/>
      </c>
      <c r="D484" s="4" t="str">
        <f>IF('Input data'!D490="","",'Input data'!D490)</f>
        <v/>
      </c>
      <c r="E484" s="4" t="str">
        <f>IF('Input data'!E490="","",'Input data'!E490)</f>
        <v/>
      </c>
      <c r="F484" s="4" t="str">
        <f>IF('Input data'!F490="","",'Input data'!F490)</f>
        <v/>
      </c>
      <c r="G484" s="20" t="str">
        <f>IF('Input data'!G490=0,"",'Input data'!G490)</f>
        <v/>
      </c>
      <c r="H484" s="9" t="str">
        <f>IF('Input data'!H490="","",'Input data'!H490)</f>
        <v/>
      </c>
      <c r="I484" s="6" t="str">
        <f>IF('Used data'!I484="No","",IF('Used data'!L484&lt;10,1.1-'Used data'!L484*0.01,IF('Used data'!L484&lt;120,POWER(1.003,'Used data'!L484)/POWER(1.003,10),1.4)))</f>
        <v/>
      </c>
      <c r="J484" s="6" t="str">
        <f>IF('Used data'!I484="No","",IF('Used data'!M484&gt;9,1.41,IF('Used data'!M484&lt;2,0.96+'Used data'!M484*0.02,POWER(1.05,'Used data'!M484)/POWER(1.05,2))))</f>
        <v/>
      </c>
      <c r="K484" s="6" t="str">
        <f>IF('Used data'!I484="No","",IF('Used data'!M484&gt;9,1.15,IF('Used data'!M484&lt;2,0.98+'Used data'!M484*0.01,POWER(1.02,'Used data'!M484)/POWER(1.02,2))))</f>
        <v/>
      </c>
      <c r="L484" s="6" t="str">
        <f>IF('Used data'!I484="No","",IF('Used data'!N484="Partly",0.9,IF('Used data'!N484="Yes",0.75,1)))</f>
        <v/>
      </c>
      <c r="M484" s="6" t="str">
        <f>IF('Used data'!I484="No","",IF('Used data'!N484="Partly",0.97,IF('Used data'!N484="Yes",0.95,1)))</f>
        <v/>
      </c>
      <c r="N484" s="6" t="str">
        <f>IF('Used data'!I484="No","",IF('Used data'!O484&gt;4.25,1.06,IF('Used data'!O484&lt;3.75,1.84-'Used data'!O484*0.24,0.04+'Used data'!O484*0.24)))</f>
        <v/>
      </c>
      <c r="O484" s="6" t="str">
        <f>IF('Used data'!I484="No","",IF('Used data'!P484&gt;1.99,0.81,IF('Used data'!P484&lt;0.2,1.12,1.05-'Used data'!P484*0.1)))</f>
        <v/>
      </c>
      <c r="P484" s="6" t="str">
        <f>IF('Used data'!I484="No","",IF('Used data'!Q484&gt;3,0.96,IF('Used data'!Q484&lt;2,1.12-0.06*'Used data'!Q484,1.08-0.04*'Used data'!Q484)))</f>
        <v/>
      </c>
      <c r="Q484" s="6" t="str">
        <f>IF('Used data'!I484="No","",IF('Used data'!R484="Yes",0.91,1))</f>
        <v/>
      </c>
      <c r="R484" s="6" t="str">
        <f>IF('Used data'!I484="No","",IF('Used data'!R484="Yes",0.96,1))</f>
        <v/>
      </c>
      <c r="S484" s="6" t="str">
        <f>IF('Used data'!I484="No","",IF('Used data'!R484="Yes",0.82,1))</f>
        <v/>
      </c>
      <c r="T484" s="6" t="str">
        <f>IF('Used data'!I484="No","",IF('Used data'!R484="Yes",0.9,1))</f>
        <v/>
      </c>
      <c r="U484" s="6" t="str">
        <f>IF('Used data'!I484="No","",IF('Used data'!R484="Yes",0.93,1))</f>
        <v/>
      </c>
      <c r="V484" s="6" t="str">
        <f>IF('Used data'!I484="No","",IF('Used data'!S484="Yes",0.85,1))</f>
        <v/>
      </c>
      <c r="W484" s="6" t="str">
        <f>IF('Used data'!I484="No","",IF('Used data'!T484&gt;5,1.4,1+0.08*'Used data'!T484))</f>
        <v/>
      </c>
      <c r="X484" s="6" t="str">
        <f>IF('Used data'!I484="No","",IF('Used data'!U484=80,1,POWER((80-0.0058*('Used data'!U484-80)^2+0.2781*('Used data'!U484-80)-0.2343)/80,1.6)))</f>
        <v/>
      </c>
      <c r="Y484" s="6" t="str">
        <f>IF('Used data'!I484="No","",IF('Used data'!U484=80,1,POWER((80-0.0058*('Used data'!U484-80)^2+0.2781*('Used data'!U484-80)-0.2343)/80,1.5)))</f>
        <v/>
      </c>
      <c r="Z484" s="6" t="str">
        <f>IF('Used data'!I484="No","",IF('Used data'!U484=80,1,POWER((80-0.0058*('Used data'!U484-80)^2+0.2781*('Used data'!U484-80)-0.2343)/80,4.6)))</f>
        <v/>
      </c>
      <c r="AA484" s="6" t="str">
        <f>IF('Used data'!I484="No","",IF('Used data'!U484=80,1,POWER((80-0.0058*('Used data'!U484-80)^2+0.2781*('Used data'!U484-80)-0.2343)/80,3.5)))</f>
        <v/>
      </c>
      <c r="AB484" s="6" t="str">
        <f>IF('Used data'!I484="No","",IF('Used data'!U484=80,1,POWER((80-0.0058*('Used data'!U484-80)^2+0.2781*('Used data'!U484-80)-0.2343)/80,1.4)))</f>
        <v/>
      </c>
      <c r="AC484" s="6"/>
      <c r="AD484" s="7" t="str">
        <f>IF('Used data'!I484="No","",EXP(-10.0958)*POWER(H484,0.8138))</f>
        <v/>
      </c>
      <c r="AE484" s="7" t="str">
        <f>IF('Used data'!I484="No","",EXP(-9.9896)*POWER(H484,0.8381))</f>
        <v/>
      </c>
      <c r="AF484" s="7" t="str">
        <f>IF('Used data'!I484="No","",EXP(-12.5826)*POWER(H484,1.148))</f>
        <v/>
      </c>
      <c r="AG484" s="7" t="str">
        <f>IF('Used data'!I484="No","",EXP(-11.3408)*POWER(H484,0.7373))</f>
        <v/>
      </c>
      <c r="AH484" s="7" t="str">
        <f>IF('Used data'!I484="No","",EXP(-10.8985)*POWER(H484,0.841))</f>
        <v/>
      </c>
      <c r="AI484" s="7" t="str">
        <f>IF('Used data'!I484="No","",EXP(-12.4273)*POWER(H484,1.0197))</f>
        <v/>
      </c>
      <c r="AJ484" s="9" t="str">
        <f>IF('Used data'!I484="No","",SUM(AD484:AE484)*740934+AG484*29492829+AH484*4654307+AI484*608667)</f>
        <v/>
      </c>
    </row>
    <row r="485" spans="1:36" x14ac:dyDescent="0.3">
      <c r="A485" s="4" t="str">
        <f>IF('Input data'!A491="","",'Input data'!A491)</f>
        <v/>
      </c>
      <c r="B485" s="4" t="str">
        <f>IF('Input data'!B491="","",'Input data'!B491)</f>
        <v/>
      </c>
      <c r="C485" s="4" t="str">
        <f>IF('Input data'!C491="","",'Input data'!C491)</f>
        <v/>
      </c>
      <c r="D485" s="4" t="str">
        <f>IF('Input data'!D491="","",'Input data'!D491)</f>
        <v/>
      </c>
      <c r="E485" s="4" t="str">
        <f>IF('Input data'!E491="","",'Input data'!E491)</f>
        <v/>
      </c>
      <c r="F485" s="4" t="str">
        <f>IF('Input data'!F491="","",'Input data'!F491)</f>
        <v/>
      </c>
      <c r="G485" s="20" t="str">
        <f>IF('Input data'!G491=0,"",'Input data'!G491)</f>
        <v/>
      </c>
      <c r="H485" s="9" t="str">
        <f>IF('Input data'!H491="","",'Input data'!H491)</f>
        <v/>
      </c>
      <c r="I485" s="6" t="str">
        <f>IF('Used data'!I485="No","",IF('Used data'!L485&lt;10,1.1-'Used data'!L485*0.01,IF('Used data'!L485&lt;120,POWER(1.003,'Used data'!L485)/POWER(1.003,10),1.4)))</f>
        <v/>
      </c>
      <c r="J485" s="6" t="str">
        <f>IF('Used data'!I485="No","",IF('Used data'!M485&gt;9,1.41,IF('Used data'!M485&lt;2,0.96+'Used data'!M485*0.02,POWER(1.05,'Used data'!M485)/POWER(1.05,2))))</f>
        <v/>
      </c>
      <c r="K485" s="6" t="str">
        <f>IF('Used data'!I485="No","",IF('Used data'!M485&gt;9,1.15,IF('Used data'!M485&lt;2,0.98+'Used data'!M485*0.01,POWER(1.02,'Used data'!M485)/POWER(1.02,2))))</f>
        <v/>
      </c>
      <c r="L485" s="6" t="str">
        <f>IF('Used data'!I485="No","",IF('Used data'!N485="Partly",0.9,IF('Used data'!N485="Yes",0.75,1)))</f>
        <v/>
      </c>
      <c r="M485" s="6" t="str">
        <f>IF('Used data'!I485="No","",IF('Used data'!N485="Partly",0.97,IF('Used data'!N485="Yes",0.95,1)))</f>
        <v/>
      </c>
      <c r="N485" s="6" t="str">
        <f>IF('Used data'!I485="No","",IF('Used data'!O485&gt;4.25,1.06,IF('Used data'!O485&lt;3.75,1.84-'Used data'!O485*0.24,0.04+'Used data'!O485*0.24)))</f>
        <v/>
      </c>
      <c r="O485" s="6" t="str">
        <f>IF('Used data'!I485="No","",IF('Used data'!P485&gt;1.99,0.81,IF('Used data'!P485&lt;0.2,1.12,1.05-'Used data'!P485*0.1)))</f>
        <v/>
      </c>
      <c r="P485" s="6" t="str">
        <f>IF('Used data'!I485="No","",IF('Used data'!Q485&gt;3,0.96,IF('Used data'!Q485&lt;2,1.12-0.06*'Used data'!Q485,1.08-0.04*'Used data'!Q485)))</f>
        <v/>
      </c>
      <c r="Q485" s="6" t="str">
        <f>IF('Used data'!I485="No","",IF('Used data'!R485="Yes",0.91,1))</f>
        <v/>
      </c>
      <c r="R485" s="6" t="str">
        <f>IF('Used data'!I485="No","",IF('Used data'!R485="Yes",0.96,1))</f>
        <v/>
      </c>
      <c r="S485" s="6" t="str">
        <f>IF('Used data'!I485="No","",IF('Used data'!R485="Yes",0.82,1))</f>
        <v/>
      </c>
      <c r="T485" s="6" t="str">
        <f>IF('Used data'!I485="No","",IF('Used data'!R485="Yes",0.9,1))</f>
        <v/>
      </c>
      <c r="U485" s="6" t="str">
        <f>IF('Used data'!I485="No","",IF('Used data'!R485="Yes",0.93,1))</f>
        <v/>
      </c>
      <c r="V485" s="6" t="str">
        <f>IF('Used data'!I485="No","",IF('Used data'!S485="Yes",0.85,1))</f>
        <v/>
      </c>
      <c r="W485" s="6" t="str">
        <f>IF('Used data'!I485="No","",IF('Used data'!T485&gt;5,1.4,1+0.08*'Used data'!T485))</f>
        <v/>
      </c>
      <c r="X485" s="6" t="str">
        <f>IF('Used data'!I485="No","",IF('Used data'!U485=80,1,POWER((80-0.0058*('Used data'!U485-80)^2+0.2781*('Used data'!U485-80)-0.2343)/80,1.6)))</f>
        <v/>
      </c>
      <c r="Y485" s="6" t="str">
        <f>IF('Used data'!I485="No","",IF('Used data'!U485=80,1,POWER((80-0.0058*('Used data'!U485-80)^2+0.2781*('Used data'!U485-80)-0.2343)/80,1.5)))</f>
        <v/>
      </c>
      <c r="Z485" s="6" t="str">
        <f>IF('Used data'!I485="No","",IF('Used data'!U485=80,1,POWER((80-0.0058*('Used data'!U485-80)^2+0.2781*('Used data'!U485-80)-0.2343)/80,4.6)))</f>
        <v/>
      </c>
      <c r="AA485" s="6" t="str">
        <f>IF('Used data'!I485="No","",IF('Used data'!U485=80,1,POWER((80-0.0058*('Used data'!U485-80)^2+0.2781*('Used data'!U485-80)-0.2343)/80,3.5)))</f>
        <v/>
      </c>
      <c r="AB485" s="6" t="str">
        <f>IF('Used data'!I485="No","",IF('Used data'!U485=80,1,POWER((80-0.0058*('Used data'!U485-80)^2+0.2781*('Used data'!U485-80)-0.2343)/80,1.4)))</f>
        <v/>
      </c>
      <c r="AC485" s="6"/>
      <c r="AD485" s="7" t="str">
        <f>IF('Used data'!I485="No","",EXP(-10.0958)*POWER(H485,0.8138))</f>
        <v/>
      </c>
      <c r="AE485" s="7" t="str">
        <f>IF('Used data'!I485="No","",EXP(-9.9896)*POWER(H485,0.8381))</f>
        <v/>
      </c>
      <c r="AF485" s="7" t="str">
        <f>IF('Used data'!I485="No","",EXP(-12.5826)*POWER(H485,1.148))</f>
        <v/>
      </c>
      <c r="AG485" s="7" t="str">
        <f>IF('Used data'!I485="No","",EXP(-11.3408)*POWER(H485,0.7373))</f>
        <v/>
      </c>
      <c r="AH485" s="7" t="str">
        <f>IF('Used data'!I485="No","",EXP(-10.8985)*POWER(H485,0.841))</f>
        <v/>
      </c>
      <c r="AI485" s="7" t="str">
        <f>IF('Used data'!I485="No","",EXP(-12.4273)*POWER(H485,1.0197))</f>
        <v/>
      </c>
      <c r="AJ485" s="9" t="str">
        <f>IF('Used data'!I485="No","",SUM(AD485:AE485)*740934+AG485*29492829+AH485*4654307+AI485*608667)</f>
        <v/>
      </c>
    </row>
    <row r="486" spans="1:36" x14ac:dyDescent="0.3">
      <c r="A486" s="4" t="str">
        <f>IF('Input data'!A492="","",'Input data'!A492)</f>
        <v/>
      </c>
      <c r="B486" s="4" t="str">
        <f>IF('Input data'!B492="","",'Input data'!B492)</f>
        <v/>
      </c>
      <c r="C486" s="4" t="str">
        <f>IF('Input data'!C492="","",'Input data'!C492)</f>
        <v/>
      </c>
      <c r="D486" s="4" t="str">
        <f>IF('Input data'!D492="","",'Input data'!D492)</f>
        <v/>
      </c>
      <c r="E486" s="4" t="str">
        <f>IF('Input data'!E492="","",'Input data'!E492)</f>
        <v/>
      </c>
      <c r="F486" s="4" t="str">
        <f>IF('Input data'!F492="","",'Input data'!F492)</f>
        <v/>
      </c>
      <c r="G486" s="20" t="str">
        <f>IF('Input data'!G492=0,"",'Input data'!G492)</f>
        <v/>
      </c>
      <c r="H486" s="9" t="str">
        <f>IF('Input data'!H492="","",'Input data'!H492)</f>
        <v/>
      </c>
      <c r="I486" s="6" t="str">
        <f>IF('Used data'!I486="No","",IF('Used data'!L486&lt;10,1.1-'Used data'!L486*0.01,IF('Used data'!L486&lt;120,POWER(1.003,'Used data'!L486)/POWER(1.003,10),1.4)))</f>
        <v/>
      </c>
      <c r="J486" s="6" t="str">
        <f>IF('Used data'!I486="No","",IF('Used data'!M486&gt;9,1.41,IF('Used data'!M486&lt;2,0.96+'Used data'!M486*0.02,POWER(1.05,'Used data'!M486)/POWER(1.05,2))))</f>
        <v/>
      </c>
      <c r="K486" s="6" t="str">
        <f>IF('Used data'!I486="No","",IF('Used data'!M486&gt;9,1.15,IF('Used data'!M486&lt;2,0.98+'Used data'!M486*0.01,POWER(1.02,'Used data'!M486)/POWER(1.02,2))))</f>
        <v/>
      </c>
      <c r="L486" s="6" t="str">
        <f>IF('Used data'!I486="No","",IF('Used data'!N486="Partly",0.9,IF('Used data'!N486="Yes",0.75,1)))</f>
        <v/>
      </c>
      <c r="M486" s="6" t="str">
        <f>IF('Used data'!I486="No","",IF('Used data'!N486="Partly",0.97,IF('Used data'!N486="Yes",0.95,1)))</f>
        <v/>
      </c>
      <c r="N486" s="6" t="str">
        <f>IF('Used data'!I486="No","",IF('Used data'!O486&gt;4.25,1.06,IF('Used data'!O486&lt;3.75,1.84-'Used data'!O486*0.24,0.04+'Used data'!O486*0.24)))</f>
        <v/>
      </c>
      <c r="O486" s="6" t="str">
        <f>IF('Used data'!I486="No","",IF('Used data'!P486&gt;1.99,0.81,IF('Used data'!P486&lt;0.2,1.12,1.05-'Used data'!P486*0.1)))</f>
        <v/>
      </c>
      <c r="P486" s="6" t="str">
        <f>IF('Used data'!I486="No","",IF('Used data'!Q486&gt;3,0.96,IF('Used data'!Q486&lt;2,1.12-0.06*'Used data'!Q486,1.08-0.04*'Used data'!Q486)))</f>
        <v/>
      </c>
      <c r="Q486" s="6" t="str">
        <f>IF('Used data'!I486="No","",IF('Used data'!R486="Yes",0.91,1))</f>
        <v/>
      </c>
      <c r="R486" s="6" t="str">
        <f>IF('Used data'!I486="No","",IF('Used data'!R486="Yes",0.96,1))</f>
        <v/>
      </c>
      <c r="S486" s="6" t="str">
        <f>IF('Used data'!I486="No","",IF('Used data'!R486="Yes",0.82,1))</f>
        <v/>
      </c>
      <c r="T486" s="6" t="str">
        <f>IF('Used data'!I486="No","",IF('Used data'!R486="Yes",0.9,1))</f>
        <v/>
      </c>
      <c r="U486" s="6" t="str">
        <f>IF('Used data'!I486="No","",IF('Used data'!R486="Yes",0.93,1))</f>
        <v/>
      </c>
      <c r="V486" s="6" t="str">
        <f>IF('Used data'!I486="No","",IF('Used data'!S486="Yes",0.85,1))</f>
        <v/>
      </c>
      <c r="W486" s="6" t="str">
        <f>IF('Used data'!I486="No","",IF('Used data'!T486&gt;5,1.4,1+0.08*'Used data'!T486))</f>
        <v/>
      </c>
      <c r="X486" s="6" t="str">
        <f>IF('Used data'!I486="No","",IF('Used data'!U486=80,1,POWER((80-0.0058*('Used data'!U486-80)^2+0.2781*('Used data'!U486-80)-0.2343)/80,1.6)))</f>
        <v/>
      </c>
      <c r="Y486" s="6" t="str">
        <f>IF('Used data'!I486="No","",IF('Used data'!U486=80,1,POWER((80-0.0058*('Used data'!U486-80)^2+0.2781*('Used data'!U486-80)-0.2343)/80,1.5)))</f>
        <v/>
      </c>
      <c r="Z486" s="6" t="str">
        <f>IF('Used data'!I486="No","",IF('Used data'!U486=80,1,POWER((80-0.0058*('Used data'!U486-80)^2+0.2781*('Used data'!U486-80)-0.2343)/80,4.6)))</f>
        <v/>
      </c>
      <c r="AA486" s="6" t="str">
        <f>IF('Used data'!I486="No","",IF('Used data'!U486=80,1,POWER((80-0.0058*('Used data'!U486-80)^2+0.2781*('Used data'!U486-80)-0.2343)/80,3.5)))</f>
        <v/>
      </c>
      <c r="AB486" s="6" t="str">
        <f>IF('Used data'!I486="No","",IF('Used data'!U486=80,1,POWER((80-0.0058*('Used data'!U486-80)^2+0.2781*('Used data'!U486-80)-0.2343)/80,1.4)))</f>
        <v/>
      </c>
      <c r="AC486" s="6"/>
      <c r="AD486" s="7" t="str">
        <f>IF('Used data'!I486="No","",EXP(-10.0958)*POWER(H486,0.8138))</f>
        <v/>
      </c>
      <c r="AE486" s="7" t="str">
        <f>IF('Used data'!I486="No","",EXP(-9.9896)*POWER(H486,0.8381))</f>
        <v/>
      </c>
      <c r="AF486" s="7" t="str">
        <f>IF('Used data'!I486="No","",EXP(-12.5826)*POWER(H486,1.148))</f>
        <v/>
      </c>
      <c r="AG486" s="7" t="str">
        <f>IF('Used data'!I486="No","",EXP(-11.3408)*POWER(H486,0.7373))</f>
        <v/>
      </c>
      <c r="AH486" s="7" t="str">
        <f>IF('Used data'!I486="No","",EXP(-10.8985)*POWER(H486,0.841))</f>
        <v/>
      </c>
      <c r="AI486" s="7" t="str">
        <f>IF('Used data'!I486="No","",EXP(-12.4273)*POWER(H486,1.0197))</f>
        <v/>
      </c>
      <c r="AJ486" s="9" t="str">
        <f>IF('Used data'!I486="No","",SUM(AD486:AE486)*740934+AG486*29492829+AH486*4654307+AI486*608667)</f>
        <v/>
      </c>
    </row>
    <row r="487" spans="1:36" x14ac:dyDescent="0.3">
      <c r="A487" s="4" t="str">
        <f>IF('Input data'!A493="","",'Input data'!A493)</f>
        <v/>
      </c>
      <c r="B487" s="4" t="str">
        <f>IF('Input data'!B493="","",'Input data'!B493)</f>
        <v/>
      </c>
      <c r="C487" s="4" t="str">
        <f>IF('Input data'!C493="","",'Input data'!C493)</f>
        <v/>
      </c>
      <c r="D487" s="4" t="str">
        <f>IF('Input data'!D493="","",'Input data'!D493)</f>
        <v/>
      </c>
      <c r="E487" s="4" t="str">
        <f>IF('Input data'!E493="","",'Input data'!E493)</f>
        <v/>
      </c>
      <c r="F487" s="4" t="str">
        <f>IF('Input data'!F493="","",'Input data'!F493)</f>
        <v/>
      </c>
      <c r="G487" s="20" t="str">
        <f>IF('Input data'!G493=0,"",'Input data'!G493)</f>
        <v/>
      </c>
      <c r="H487" s="9" t="str">
        <f>IF('Input data'!H493="","",'Input data'!H493)</f>
        <v/>
      </c>
      <c r="I487" s="6" t="str">
        <f>IF('Used data'!I487="No","",IF('Used data'!L487&lt;10,1.1-'Used data'!L487*0.01,IF('Used data'!L487&lt;120,POWER(1.003,'Used data'!L487)/POWER(1.003,10),1.4)))</f>
        <v/>
      </c>
      <c r="J487" s="6" t="str">
        <f>IF('Used data'!I487="No","",IF('Used data'!M487&gt;9,1.41,IF('Used data'!M487&lt;2,0.96+'Used data'!M487*0.02,POWER(1.05,'Used data'!M487)/POWER(1.05,2))))</f>
        <v/>
      </c>
      <c r="K487" s="6" t="str">
        <f>IF('Used data'!I487="No","",IF('Used data'!M487&gt;9,1.15,IF('Used data'!M487&lt;2,0.98+'Used data'!M487*0.01,POWER(1.02,'Used data'!M487)/POWER(1.02,2))))</f>
        <v/>
      </c>
      <c r="L487" s="6" t="str">
        <f>IF('Used data'!I487="No","",IF('Used data'!N487="Partly",0.9,IF('Used data'!N487="Yes",0.75,1)))</f>
        <v/>
      </c>
      <c r="M487" s="6" t="str">
        <f>IF('Used data'!I487="No","",IF('Used data'!N487="Partly",0.97,IF('Used data'!N487="Yes",0.95,1)))</f>
        <v/>
      </c>
      <c r="N487" s="6" t="str">
        <f>IF('Used data'!I487="No","",IF('Used data'!O487&gt;4.25,1.06,IF('Used data'!O487&lt;3.75,1.84-'Used data'!O487*0.24,0.04+'Used data'!O487*0.24)))</f>
        <v/>
      </c>
      <c r="O487" s="6" t="str">
        <f>IF('Used data'!I487="No","",IF('Used data'!P487&gt;1.99,0.81,IF('Used data'!P487&lt;0.2,1.12,1.05-'Used data'!P487*0.1)))</f>
        <v/>
      </c>
      <c r="P487" s="6" t="str">
        <f>IF('Used data'!I487="No","",IF('Used data'!Q487&gt;3,0.96,IF('Used data'!Q487&lt;2,1.12-0.06*'Used data'!Q487,1.08-0.04*'Used data'!Q487)))</f>
        <v/>
      </c>
      <c r="Q487" s="6" t="str">
        <f>IF('Used data'!I487="No","",IF('Used data'!R487="Yes",0.91,1))</f>
        <v/>
      </c>
      <c r="R487" s="6" t="str">
        <f>IF('Used data'!I487="No","",IF('Used data'!R487="Yes",0.96,1))</f>
        <v/>
      </c>
      <c r="S487" s="6" t="str">
        <f>IF('Used data'!I487="No","",IF('Used data'!R487="Yes",0.82,1))</f>
        <v/>
      </c>
      <c r="T487" s="6" t="str">
        <f>IF('Used data'!I487="No","",IF('Used data'!R487="Yes",0.9,1))</f>
        <v/>
      </c>
      <c r="U487" s="6" t="str">
        <f>IF('Used data'!I487="No","",IF('Used data'!R487="Yes",0.93,1))</f>
        <v/>
      </c>
      <c r="V487" s="6" t="str">
        <f>IF('Used data'!I487="No","",IF('Used data'!S487="Yes",0.85,1))</f>
        <v/>
      </c>
      <c r="W487" s="6" t="str">
        <f>IF('Used data'!I487="No","",IF('Used data'!T487&gt;5,1.4,1+0.08*'Used data'!T487))</f>
        <v/>
      </c>
      <c r="X487" s="6" t="str">
        <f>IF('Used data'!I487="No","",IF('Used data'!U487=80,1,POWER((80-0.0058*('Used data'!U487-80)^2+0.2781*('Used data'!U487-80)-0.2343)/80,1.6)))</f>
        <v/>
      </c>
      <c r="Y487" s="6" t="str">
        <f>IF('Used data'!I487="No","",IF('Used data'!U487=80,1,POWER((80-0.0058*('Used data'!U487-80)^2+0.2781*('Used data'!U487-80)-0.2343)/80,1.5)))</f>
        <v/>
      </c>
      <c r="Z487" s="6" t="str">
        <f>IF('Used data'!I487="No","",IF('Used data'!U487=80,1,POWER((80-0.0058*('Used data'!U487-80)^2+0.2781*('Used data'!U487-80)-0.2343)/80,4.6)))</f>
        <v/>
      </c>
      <c r="AA487" s="6" t="str">
        <f>IF('Used data'!I487="No","",IF('Used data'!U487=80,1,POWER((80-0.0058*('Used data'!U487-80)^2+0.2781*('Used data'!U487-80)-0.2343)/80,3.5)))</f>
        <v/>
      </c>
      <c r="AB487" s="6" t="str">
        <f>IF('Used data'!I487="No","",IF('Used data'!U487=80,1,POWER((80-0.0058*('Used data'!U487-80)^2+0.2781*('Used data'!U487-80)-0.2343)/80,1.4)))</f>
        <v/>
      </c>
      <c r="AC487" s="6"/>
      <c r="AD487" s="7" t="str">
        <f>IF('Used data'!I487="No","",EXP(-10.0958)*POWER(H487,0.8138))</f>
        <v/>
      </c>
      <c r="AE487" s="7" t="str">
        <f>IF('Used data'!I487="No","",EXP(-9.9896)*POWER(H487,0.8381))</f>
        <v/>
      </c>
      <c r="AF487" s="7" t="str">
        <f>IF('Used data'!I487="No","",EXP(-12.5826)*POWER(H487,1.148))</f>
        <v/>
      </c>
      <c r="AG487" s="7" t="str">
        <f>IF('Used data'!I487="No","",EXP(-11.3408)*POWER(H487,0.7373))</f>
        <v/>
      </c>
      <c r="AH487" s="7" t="str">
        <f>IF('Used data'!I487="No","",EXP(-10.8985)*POWER(H487,0.841))</f>
        <v/>
      </c>
      <c r="AI487" s="7" t="str">
        <f>IF('Used data'!I487="No","",EXP(-12.4273)*POWER(H487,1.0197))</f>
        <v/>
      </c>
      <c r="AJ487" s="9" t="str">
        <f>IF('Used data'!I487="No","",SUM(AD487:AE487)*740934+AG487*29492829+AH487*4654307+AI487*608667)</f>
        <v/>
      </c>
    </row>
    <row r="488" spans="1:36" x14ac:dyDescent="0.3">
      <c r="A488" s="4" t="str">
        <f>IF('Input data'!A494="","",'Input data'!A494)</f>
        <v/>
      </c>
      <c r="B488" s="4" t="str">
        <f>IF('Input data'!B494="","",'Input data'!B494)</f>
        <v/>
      </c>
      <c r="C488" s="4" t="str">
        <f>IF('Input data'!C494="","",'Input data'!C494)</f>
        <v/>
      </c>
      <c r="D488" s="4" t="str">
        <f>IF('Input data'!D494="","",'Input data'!D494)</f>
        <v/>
      </c>
      <c r="E488" s="4" t="str">
        <f>IF('Input data'!E494="","",'Input data'!E494)</f>
        <v/>
      </c>
      <c r="F488" s="4" t="str">
        <f>IF('Input data'!F494="","",'Input data'!F494)</f>
        <v/>
      </c>
      <c r="G488" s="20" t="str">
        <f>IF('Input data'!G494=0,"",'Input data'!G494)</f>
        <v/>
      </c>
      <c r="H488" s="9" t="str">
        <f>IF('Input data'!H494="","",'Input data'!H494)</f>
        <v/>
      </c>
      <c r="I488" s="6" t="str">
        <f>IF('Used data'!I488="No","",IF('Used data'!L488&lt;10,1.1-'Used data'!L488*0.01,IF('Used data'!L488&lt;120,POWER(1.003,'Used data'!L488)/POWER(1.003,10),1.4)))</f>
        <v/>
      </c>
      <c r="J488" s="6" t="str">
        <f>IF('Used data'!I488="No","",IF('Used data'!M488&gt;9,1.41,IF('Used data'!M488&lt;2,0.96+'Used data'!M488*0.02,POWER(1.05,'Used data'!M488)/POWER(1.05,2))))</f>
        <v/>
      </c>
      <c r="K488" s="6" t="str">
        <f>IF('Used data'!I488="No","",IF('Used data'!M488&gt;9,1.15,IF('Used data'!M488&lt;2,0.98+'Used data'!M488*0.01,POWER(1.02,'Used data'!M488)/POWER(1.02,2))))</f>
        <v/>
      </c>
      <c r="L488" s="6" t="str">
        <f>IF('Used data'!I488="No","",IF('Used data'!N488="Partly",0.9,IF('Used data'!N488="Yes",0.75,1)))</f>
        <v/>
      </c>
      <c r="M488" s="6" t="str">
        <f>IF('Used data'!I488="No","",IF('Used data'!N488="Partly",0.97,IF('Used data'!N488="Yes",0.95,1)))</f>
        <v/>
      </c>
      <c r="N488" s="6" t="str">
        <f>IF('Used data'!I488="No","",IF('Used data'!O488&gt;4.25,1.06,IF('Used data'!O488&lt;3.75,1.84-'Used data'!O488*0.24,0.04+'Used data'!O488*0.24)))</f>
        <v/>
      </c>
      <c r="O488" s="6" t="str">
        <f>IF('Used data'!I488="No","",IF('Used data'!P488&gt;1.99,0.81,IF('Used data'!P488&lt;0.2,1.12,1.05-'Used data'!P488*0.1)))</f>
        <v/>
      </c>
      <c r="P488" s="6" t="str">
        <f>IF('Used data'!I488="No","",IF('Used data'!Q488&gt;3,0.96,IF('Used data'!Q488&lt;2,1.12-0.06*'Used data'!Q488,1.08-0.04*'Used data'!Q488)))</f>
        <v/>
      </c>
      <c r="Q488" s="6" t="str">
        <f>IF('Used data'!I488="No","",IF('Used data'!R488="Yes",0.91,1))</f>
        <v/>
      </c>
      <c r="R488" s="6" t="str">
        <f>IF('Used data'!I488="No","",IF('Used data'!R488="Yes",0.96,1))</f>
        <v/>
      </c>
      <c r="S488" s="6" t="str">
        <f>IF('Used data'!I488="No","",IF('Used data'!R488="Yes",0.82,1))</f>
        <v/>
      </c>
      <c r="T488" s="6" t="str">
        <f>IF('Used data'!I488="No","",IF('Used data'!R488="Yes",0.9,1))</f>
        <v/>
      </c>
      <c r="U488" s="6" t="str">
        <f>IF('Used data'!I488="No","",IF('Used data'!R488="Yes",0.93,1))</f>
        <v/>
      </c>
      <c r="V488" s="6" t="str">
        <f>IF('Used data'!I488="No","",IF('Used data'!S488="Yes",0.85,1))</f>
        <v/>
      </c>
      <c r="W488" s="6" t="str">
        <f>IF('Used data'!I488="No","",IF('Used data'!T488&gt;5,1.4,1+0.08*'Used data'!T488))</f>
        <v/>
      </c>
      <c r="X488" s="6" t="str">
        <f>IF('Used data'!I488="No","",IF('Used data'!U488=80,1,POWER((80-0.0058*('Used data'!U488-80)^2+0.2781*('Used data'!U488-80)-0.2343)/80,1.6)))</f>
        <v/>
      </c>
      <c r="Y488" s="6" t="str">
        <f>IF('Used data'!I488="No","",IF('Used data'!U488=80,1,POWER((80-0.0058*('Used data'!U488-80)^2+0.2781*('Used data'!U488-80)-0.2343)/80,1.5)))</f>
        <v/>
      </c>
      <c r="Z488" s="6" t="str">
        <f>IF('Used data'!I488="No","",IF('Used data'!U488=80,1,POWER((80-0.0058*('Used data'!U488-80)^2+0.2781*('Used data'!U488-80)-0.2343)/80,4.6)))</f>
        <v/>
      </c>
      <c r="AA488" s="6" t="str">
        <f>IF('Used data'!I488="No","",IF('Used data'!U488=80,1,POWER((80-0.0058*('Used data'!U488-80)^2+0.2781*('Used data'!U488-80)-0.2343)/80,3.5)))</f>
        <v/>
      </c>
      <c r="AB488" s="6" t="str">
        <f>IF('Used data'!I488="No","",IF('Used data'!U488=80,1,POWER((80-0.0058*('Used data'!U488-80)^2+0.2781*('Used data'!U488-80)-0.2343)/80,1.4)))</f>
        <v/>
      </c>
      <c r="AC488" s="6"/>
      <c r="AD488" s="7" t="str">
        <f>IF('Used data'!I488="No","",EXP(-10.0958)*POWER(H488,0.8138))</f>
        <v/>
      </c>
      <c r="AE488" s="7" t="str">
        <f>IF('Used data'!I488="No","",EXP(-9.9896)*POWER(H488,0.8381))</f>
        <v/>
      </c>
      <c r="AF488" s="7" t="str">
        <f>IF('Used data'!I488="No","",EXP(-12.5826)*POWER(H488,1.148))</f>
        <v/>
      </c>
      <c r="AG488" s="7" t="str">
        <f>IF('Used data'!I488="No","",EXP(-11.3408)*POWER(H488,0.7373))</f>
        <v/>
      </c>
      <c r="AH488" s="7" t="str">
        <f>IF('Used data'!I488="No","",EXP(-10.8985)*POWER(H488,0.841))</f>
        <v/>
      </c>
      <c r="AI488" s="7" t="str">
        <f>IF('Used data'!I488="No","",EXP(-12.4273)*POWER(H488,1.0197))</f>
        <v/>
      </c>
      <c r="AJ488" s="9" t="str">
        <f>IF('Used data'!I488="No","",SUM(AD488:AE488)*740934+AG488*29492829+AH488*4654307+AI488*608667)</f>
        <v/>
      </c>
    </row>
    <row r="489" spans="1:36" x14ac:dyDescent="0.3">
      <c r="A489" s="4" t="str">
        <f>IF('Input data'!A495="","",'Input data'!A495)</f>
        <v/>
      </c>
      <c r="B489" s="4" t="str">
        <f>IF('Input data'!B495="","",'Input data'!B495)</f>
        <v/>
      </c>
      <c r="C489" s="4" t="str">
        <f>IF('Input data'!C495="","",'Input data'!C495)</f>
        <v/>
      </c>
      <c r="D489" s="4" t="str">
        <f>IF('Input data'!D495="","",'Input data'!D495)</f>
        <v/>
      </c>
      <c r="E489" s="4" t="str">
        <f>IF('Input data'!E495="","",'Input data'!E495)</f>
        <v/>
      </c>
      <c r="F489" s="4" t="str">
        <f>IF('Input data'!F495="","",'Input data'!F495)</f>
        <v/>
      </c>
      <c r="G489" s="20" t="str">
        <f>IF('Input data'!G495=0,"",'Input data'!G495)</f>
        <v/>
      </c>
      <c r="H489" s="9" t="str">
        <f>IF('Input data'!H495="","",'Input data'!H495)</f>
        <v/>
      </c>
      <c r="I489" s="6" t="str">
        <f>IF('Used data'!I489="No","",IF('Used data'!L489&lt;10,1.1-'Used data'!L489*0.01,IF('Used data'!L489&lt;120,POWER(1.003,'Used data'!L489)/POWER(1.003,10),1.4)))</f>
        <v/>
      </c>
      <c r="J489" s="6" t="str">
        <f>IF('Used data'!I489="No","",IF('Used data'!M489&gt;9,1.41,IF('Used data'!M489&lt;2,0.96+'Used data'!M489*0.02,POWER(1.05,'Used data'!M489)/POWER(1.05,2))))</f>
        <v/>
      </c>
      <c r="K489" s="6" t="str">
        <f>IF('Used data'!I489="No","",IF('Used data'!M489&gt;9,1.15,IF('Used data'!M489&lt;2,0.98+'Used data'!M489*0.01,POWER(1.02,'Used data'!M489)/POWER(1.02,2))))</f>
        <v/>
      </c>
      <c r="L489" s="6" t="str">
        <f>IF('Used data'!I489="No","",IF('Used data'!N489="Partly",0.9,IF('Used data'!N489="Yes",0.75,1)))</f>
        <v/>
      </c>
      <c r="M489" s="6" t="str">
        <f>IF('Used data'!I489="No","",IF('Used data'!N489="Partly",0.97,IF('Used data'!N489="Yes",0.95,1)))</f>
        <v/>
      </c>
      <c r="N489" s="6" t="str">
        <f>IF('Used data'!I489="No","",IF('Used data'!O489&gt;4.25,1.06,IF('Used data'!O489&lt;3.75,1.84-'Used data'!O489*0.24,0.04+'Used data'!O489*0.24)))</f>
        <v/>
      </c>
      <c r="O489" s="6" t="str">
        <f>IF('Used data'!I489="No","",IF('Used data'!P489&gt;1.99,0.81,IF('Used data'!P489&lt;0.2,1.12,1.05-'Used data'!P489*0.1)))</f>
        <v/>
      </c>
      <c r="P489" s="6" t="str">
        <f>IF('Used data'!I489="No","",IF('Used data'!Q489&gt;3,0.96,IF('Used data'!Q489&lt;2,1.12-0.06*'Used data'!Q489,1.08-0.04*'Used data'!Q489)))</f>
        <v/>
      </c>
      <c r="Q489" s="6" t="str">
        <f>IF('Used data'!I489="No","",IF('Used data'!R489="Yes",0.91,1))</f>
        <v/>
      </c>
      <c r="R489" s="6" t="str">
        <f>IF('Used data'!I489="No","",IF('Used data'!R489="Yes",0.96,1))</f>
        <v/>
      </c>
      <c r="S489" s="6" t="str">
        <f>IF('Used data'!I489="No","",IF('Used data'!R489="Yes",0.82,1))</f>
        <v/>
      </c>
      <c r="T489" s="6" t="str">
        <f>IF('Used data'!I489="No","",IF('Used data'!R489="Yes",0.9,1))</f>
        <v/>
      </c>
      <c r="U489" s="6" t="str">
        <f>IF('Used data'!I489="No","",IF('Used data'!R489="Yes",0.93,1))</f>
        <v/>
      </c>
      <c r="V489" s="6" t="str">
        <f>IF('Used data'!I489="No","",IF('Used data'!S489="Yes",0.85,1))</f>
        <v/>
      </c>
      <c r="W489" s="6" t="str">
        <f>IF('Used data'!I489="No","",IF('Used data'!T489&gt;5,1.4,1+0.08*'Used data'!T489))</f>
        <v/>
      </c>
      <c r="X489" s="6" t="str">
        <f>IF('Used data'!I489="No","",IF('Used data'!U489=80,1,POWER((80-0.0058*('Used data'!U489-80)^2+0.2781*('Used data'!U489-80)-0.2343)/80,1.6)))</f>
        <v/>
      </c>
      <c r="Y489" s="6" t="str">
        <f>IF('Used data'!I489="No","",IF('Used data'!U489=80,1,POWER((80-0.0058*('Used data'!U489-80)^2+0.2781*('Used data'!U489-80)-0.2343)/80,1.5)))</f>
        <v/>
      </c>
      <c r="Z489" s="6" t="str">
        <f>IF('Used data'!I489="No","",IF('Used data'!U489=80,1,POWER((80-0.0058*('Used data'!U489-80)^2+0.2781*('Used data'!U489-80)-0.2343)/80,4.6)))</f>
        <v/>
      </c>
      <c r="AA489" s="6" t="str">
        <f>IF('Used data'!I489="No","",IF('Used data'!U489=80,1,POWER((80-0.0058*('Used data'!U489-80)^2+0.2781*('Used data'!U489-80)-0.2343)/80,3.5)))</f>
        <v/>
      </c>
      <c r="AB489" s="6" t="str">
        <f>IF('Used data'!I489="No","",IF('Used data'!U489=80,1,POWER((80-0.0058*('Used data'!U489-80)^2+0.2781*('Used data'!U489-80)-0.2343)/80,1.4)))</f>
        <v/>
      </c>
      <c r="AC489" s="6"/>
      <c r="AD489" s="7" t="str">
        <f>IF('Used data'!I489="No","",EXP(-10.0958)*POWER(H489,0.8138))</f>
        <v/>
      </c>
      <c r="AE489" s="7" t="str">
        <f>IF('Used data'!I489="No","",EXP(-9.9896)*POWER(H489,0.8381))</f>
        <v/>
      </c>
      <c r="AF489" s="7" t="str">
        <f>IF('Used data'!I489="No","",EXP(-12.5826)*POWER(H489,1.148))</f>
        <v/>
      </c>
      <c r="AG489" s="7" t="str">
        <f>IF('Used data'!I489="No","",EXP(-11.3408)*POWER(H489,0.7373))</f>
        <v/>
      </c>
      <c r="AH489" s="7" t="str">
        <f>IF('Used data'!I489="No","",EXP(-10.8985)*POWER(H489,0.841))</f>
        <v/>
      </c>
      <c r="AI489" s="7" t="str">
        <f>IF('Used data'!I489="No","",EXP(-12.4273)*POWER(H489,1.0197))</f>
        <v/>
      </c>
      <c r="AJ489" s="9" t="str">
        <f>IF('Used data'!I489="No","",SUM(AD489:AE489)*740934+AG489*29492829+AH489*4654307+AI489*608667)</f>
        <v/>
      </c>
    </row>
    <row r="490" spans="1:36" x14ac:dyDescent="0.3">
      <c r="A490" s="4" t="str">
        <f>IF('Input data'!A496="","",'Input data'!A496)</f>
        <v/>
      </c>
      <c r="B490" s="4" t="str">
        <f>IF('Input data'!B496="","",'Input data'!B496)</f>
        <v/>
      </c>
      <c r="C490" s="4" t="str">
        <f>IF('Input data'!C496="","",'Input data'!C496)</f>
        <v/>
      </c>
      <c r="D490" s="4" t="str">
        <f>IF('Input data'!D496="","",'Input data'!D496)</f>
        <v/>
      </c>
      <c r="E490" s="4" t="str">
        <f>IF('Input data'!E496="","",'Input data'!E496)</f>
        <v/>
      </c>
      <c r="F490" s="4" t="str">
        <f>IF('Input data'!F496="","",'Input data'!F496)</f>
        <v/>
      </c>
      <c r="G490" s="20" t="str">
        <f>IF('Input data'!G496=0,"",'Input data'!G496)</f>
        <v/>
      </c>
      <c r="H490" s="9" t="str">
        <f>IF('Input data'!H496="","",'Input data'!H496)</f>
        <v/>
      </c>
      <c r="I490" s="6" t="str">
        <f>IF('Used data'!I490="No","",IF('Used data'!L490&lt;10,1.1-'Used data'!L490*0.01,IF('Used data'!L490&lt;120,POWER(1.003,'Used data'!L490)/POWER(1.003,10),1.4)))</f>
        <v/>
      </c>
      <c r="J490" s="6" t="str">
        <f>IF('Used data'!I490="No","",IF('Used data'!M490&gt;9,1.41,IF('Used data'!M490&lt;2,0.96+'Used data'!M490*0.02,POWER(1.05,'Used data'!M490)/POWER(1.05,2))))</f>
        <v/>
      </c>
      <c r="K490" s="6" t="str">
        <f>IF('Used data'!I490="No","",IF('Used data'!M490&gt;9,1.15,IF('Used data'!M490&lt;2,0.98+'Used data'!M490*0.01,POWER(1.02,'Used data'!M490)/POWER(1.02,2))))</f>
        <v/>
      </c>
      <c r="L490" s="6" t="str">
        <f>IF('Used data'!I490="No","",IF('Used data'!N490="Partly",0.9,IF('Used data'!N490="Yes",0.75,1)))</f>
        <v/>
      </c>
      <c r="M490" s="6" t="str">
        <f>IF('Used data'!I490="No","",IF('Used data'!N490="Partly",0.97,IF('Used data'!N490="Yes",0.95,1)))</f>
        <v/>
      </c>
      <c r="N490" s="6" t="str">
        <f>IF('Used data'!I490="No","",IF('Used data'!O490&gt;4.25,1.06,IF('Used data'!O490&lt;3.75,1.84-'Used data'!O490*0.24,0.04+'Used data'!O490*0.24)))</f>
        <v/>
      </c>
      <c r="O490" s="6" t="str">
        <f>IF('Used data'!I490="No","",IF('Used data'!P490&gt;1.99,0.81,IF('Used data'!P490&lt;0.2,1.12,1.05-'Used data'!P490*0.1)))</f>
        <v/>
      </c>
      <c r="P490" s="6" t="str">
        <f>IF('Used data'!I490="No","",IF('Used data'!Q490&gt;3,0.96,IF('Used data'!Q490&lt;2,1.12-0.06*'Used data'!Q490,1.08-0.04*'Used data'!Q490)))</f>
        <v/>
      </c>
      <c r="Q490" s="6" t="str">
        <f>IF('Used data'!I490="No","",IF('Used data'!R490="Yes",0.91,1))</f>
        <v/>
      </c>
      <c r="R490" s="6" t="str">
        <f>IF('Used data'!I490="No","",IF('Used data'!R490="Yes",0.96,1))</f>
        <v/>
      </c>
      <c r="S490" s="6" t="str">
        <f>IF('Used data'!I490="No","",IF('Used data'!R490="Yes",0.82,1))</f>
        <v/>
      </c>
      <c r="T490" s="6" t="str">
        <f>IF('Used data'!I490="No","",IF('Used data'!R490="Yes",0.9,1))</f>
        <v/>
      </c>
      <c r="U490" s="6" t="str">
        <f>IF('Used data'!I490="No","",IF('Used data'!R490="Yes",0.93,1))</f>
        <v/>
      </c>
      <c r="V490" s="6" t="str">
        <f>IF('Used data'!I490="No","",IF('Used data'!S490="Yes",0.85,1))</f>
        <v/>
      </c>
      <c r="W490" s="6" t="str">
        <f>IF('Used data'!I490="No","",IF('Used data'!T490&gt;5,1.4,1+0.08*'Used data'!T490))</f>
        <v/>
      </c>
      <c r="X490" s="6" t="str">
        <f>IF('Used data'!I490="No","",IF('Used data'!U490=80,1,POWER((80-0.0058*('Used data'!U490-80)^2+0.2781*('Used data'!U490-80)-0.2343)/80,1.6)))</f>
        <v/>
      </c>
      <c r="Y490" s="6" t="str">
        <f>IF('Used data'!I490="No","",IF('Used data'!U490=80,1,POWER((80-0.0058*('Used data'!U490-80)^2+0.2781*('Used data'!U490-80)-0.2343)/80,1.5)))</f>
        <v/>
      </c>
      <c r="Z490" s="6" t="str">
        <f>IF('Used data'!I490="No","",IF('Used data'!U490=80,1,POWER((80-0.0058*('Used data'!U490-80)^2+0.2781*('Used data'!U490-80)-0.2343)/80,4.6)))</f>
        <v/>
      </c>
      <c r="AA490" s="6" t="str">
        <f>IF('Used data'!I490="No","",IF('Used data'!U490=80,1,POWER((80-0.0058*('Used data'!U490-80)^2+0.2781*('Used data'!U490-80)-0.2343)/80,3.5)))</f>
        <v/>
      </c>
      <c r="AB490" s="6" t="str">
        <f>IF('Used data'!I490="No","",IF('Used data'!U490=80,1,POWER((80-0.0058*('Used data'!U490-80)^2+0.2781*('Used data'!U490-80)-0.2343)/80,1.4)))</f>
        <v/>
      </c>
      <c r="AC490" s="6"/>
      <c r="AD490" s="7" t="str">
        <f>IF('Used data'!I490="No","",EXP(-10.0958)*POWER(H490,0.8138))</f>
        <v/>
      </c>
      <c r="AE490" s="7" t="str">
        <f>IF('Used data'!I490="No","",EXP(-9.9896)*POWER(H490,0.8381))</f>
        <v/>
      </c>
      <c r="AF490" s="7" t="str">
        <f>IF('Used data'!I490="No","",EXP(-12.5826)*POWER(H490,1.148))</f>
        <v/>
      </c>
      <c r="AG490" s="7" t="str">
        <f>IF('Used data'!I490="No","",EXP(-11.3408)*POWER(H490,0.7373))</f>
        <v/>
      </c>
      <c r="AH490" s="7" t="str">
        <f>IF('Used data'!I490="No","",EXP(-10.8985)*POWER(H490,0.841))</f>
        <v/>
      </c>
      <c r="AI490" s="7" t="str">
        <f>IF('Used data'!I490="No","",EXP(-12.4273)*POWER(H490,1.0197))</f>
        <v/>
      </c>
      <c r="AJ490" s="9" t="str">
        <f>IF('Used data'!I490="No","",SUM(AD490:AE490)*740934+AG490*29492829+AH490*4654307+AI490*608667)</f>
        <v/>
      </c>
    </row>
    <row r="491" spans="1:36" x14ac:dyDescent="0.3">
      <c r="A491" s="4" t="str">
        <f>IF('Input data'!A497="","",'Input data'!A497)</f>
        <v/>
      </c>
      <c r="B491" s="4" t="str">
        <f>IF('Input data'!B497="","",'Input data'!B497)</f>
        <v/>
      </c>
      <c r="C491" s="4" t="str">
        <f>IF('Input data'!C497="","",'Input data'!C497)</f>
        <v/>
      </c>
      <c r="D491" s="4" t="str">
        <f>IF('Input data'!D497="","",'Input data'!D497)</f>
        <v/>
      </c>
      <c r="E491" s="4" t="str">
        <f>IF('Input data'!E497="","",'Input data'!E497)</f>
        <v/>
      </c>
      <c r="F491" s="4" t="str">
        <f>IF('Input data'!F497="","",'Input data'!F497)</f>
        <v/>
      </c>
      <c r="G491" s="20" t="str">
        <f>IF('Input data'!G497=0,"",'Input data'!G497)</f>
        <v/>
      </c>
      <c r="H491" s="9" t="str">
        <f>IF('Input data'!H497="","",'Input data'!H497)</f>
        <v/>
      </c>
      <c r="I491" s="6" t="str">
        <f>IF('Used data'!I491="No","",IF('Used data'!L491&lt;10,1.1-'Used data'!L491*0.01,IF('Used data'!L491&lt;120,POWER(1.003,'Used data'!L491)/POWER(1.003,10),1.4)))</f>
        <v/>
      </c>
      <c r="J491" s="6" t="str">
        <f>IF('Used data'!I491="No","",IF('Used data'!M491&gt;9,1.41,IF('Used data'!M491&lt;2,0.96+'Used data'!M491*0.02,POWER(1.05,'Used data'!M491)/POWER(1.05,2))))</f>
        <v/>
      </c>
      <c r="K491" s="6" t="str">
        <f>IF('Used data'!I491="No","",IF('Used data'!M491&gt;9,1.15,IF('Used data'!M491&lt;2,0.98+'Used data'!M491*0.01,POWER(1.02,'Used data'!M491)/POWER(1.02,2))))</f>
        <v/>
      </c>
      <c r="L491" s="6" t="str">
        <f>IF('Used data'!I491="No","",IF('Used data'!N491="Partly",0.9,IF('Used data'!N491="Yes",0.75,1)))</f>
        <v/>
      </c>
      <c r="M491" s="6" t="str">
        <f>IF('Used data'!I491="No","",IF('Used data'!N491="Partly",0.97,IF('Used data'!N491="Yes",0.95,1)))</f>
        <v/>
      </c>
      <c r="N491" s="6" t="str">
        <f>IF('Used data'!I491="No","",IF('Used data'!O491&gt;4.25,1.06,IF('Used data'!O491&lt;3.75,1.84-'Used data'!O491*0.24,0.04+'Used data'!O491*0.24)))</f>
        <v/>
      </c>
      <c r="O491" s="6" t="str">
        <f>IF('Used data'!I491="No","",IF('Used data'!P491&gt;1.99,0.81,IF('Used data'!P491&lt;0.2,1.12,1.05-'Used data'!P491*0.1)))</f>
        <v/>
      </c>
      <c r="P491" s="6" t="str">
        <f>IF('Used data'!I491="No","",IF('Used data'!Q491&gt;3,0.96,IF('Used data'!Q491&lt;2,1.12-0.06*'Used data'!Q491,1.08-0.04*'Used data'!Q491)))</f>
        <v/>
      </c>
      <c r="Q491" s="6" t="str">
        <f>IF('Used data'!I491="No","",IF('Used data'!R491="Yes",0.91,1))</f>
        <v/>
      </c>
      <c r="R491" s="6" t="str">
        <f>IF('Used data'!I491="No","",IF('Used data'!R491="Yes",0.96,1))</f>
        <v/>
      </c>
      <c r="S491" s="6" t="str">
        <f>IF('Used data'!I491="No","",IF('Used data'!R491="Yes",0.82,1))</f>
        <v/>
      </c>
      <c r="T491" s="6" t="str">
        <f>IF('Used data'!I491="No","",IF('Used data'!R491="Yes",0.9,1))</f>
        <v/>
      </c>
      <c r="U491" s="6" t="str">
        <f>IF('Used data'!I491="No","",IF('Used data'!R491="Yes",0.93,1))</f>
        <v/>
      </c>
      <c r="V491" s="6" t="str">
        <f>IF('Used data'!I491="No","",IF('Used data'!S491="Yes",0.85,1))</f>
        <v/>
      </c>
      <c r="W491" s="6" t="str">
        <f>IF('Used data'!I491="No","",IF('Used data'!T491&gt;5,1.4,1+0.08*'Used data'!T491))</f>
        <v/>
      </c>
      <c r="X491" s="6" t="str">
        <f>IF('Used data'!I491="No","",IF('Used data'!U491=80,1,POWER((80-0.0058*('Used data'!U491-80)^2+0.2781*('Used data'!U491-80)-0.2343)/80,1.6)))</f>
        <v/>
      </c>
      <c r="Y491" s="6" t="str">
        <f>IF('Used data'!I491="No","",IF('Used data'!U491=80,1,POWER((80-0.0058*('Used data'!U491-80)^2+0.2781*('Used data'!U491-80)-0.2343)/80,1.5)))</f>
        <v/>
      </c>
      <c r="Z491" s="6" t="str">
        <f>IF('Used data'!I491="No","",IF('Used data'!U491=80,1,POWER((80-0.0058*('Used data'!U491-80)^2+0.2781*('Used data'!U491-80)-0.2343)/80,4.6)))</f>
        <v/>
      </c>
      <c r="AA491" s="6" t="str">
        <f>IF('Used data'!I491="No","",IF('Used data'!U491=80,1,POWER((80-0.0058*('Used data'!U491-80)^2+0.2781*('Used data'!U491-80)-0.2343)/80,3.5)))</f>
        <v/>
      </c>
      <c r="AB491" s="6" t="str">
        <f>IF('Used data'!I491="No","",IF('Used data'!U491=80,1,POWER((80-0.0058*('Used data'!U491-80)^2+0.2781*('Used data'!U491-80)-0.2343)/80,1.4)))</f>
        <v/>
      </c>
      <c r="AC491" s="6"/>
      <c r="AD491" s="7" t="str">
        <f>IF('Used data'!I491="No","",EXP(-10.0958)*POWER(H491,0.8138))</f>
        <v/>
      </c>
      <c r="AE491" s="7" t="str">
        <f>IF('Used data'!I491="No","",EXP(-9.9896)*POWER(H491,0.8381))</f>
        <v/>
      </c>
      <c r="AF491" s="7" t="str">
        <f>IF('Used data'!I491="No","",EXP(-12.5826)*POWER(H491,1.148))</f>
        <v/>
      </c>
      <c r="AG491" s="7" t="str">
        <f>IF('Used data'!I491="No","",EXP(-11.3408)*POWER(H491,0.7373))</f>
        <v/>
      </c>
      <c r="AH491" s="7" t="str">
        <f>IF('Used data'!I491="No","",EXP(-10.8985)*POWER(H491,0.841))</f>
        <v/>
      </c>
      <c r="AI491" s="7" t="str">
        <f>IF('Used data'!I491="No","",EXP(-12.4273)*POWER(H491,1.0197))</f>
        <v/>
      </c>
      <c r="AJ491" s="9" t="str">
        <f>IF('Used data'!I491="No","",SUM(AD491:AE491)*740934+AG491*29492829+AH491*4654307+AI491*608667)</f>
        <v/>
      </c>
    </row>
    <row r="492" spans="1:36" x14ac:dyDescent="0.3">
      <c r="A492" s="4" t="str">
        <f>IF('Input data'!A498="","",'Input data'!A498)</f>
        <v/>
      </c>
      <c r="B492" s="4" t="str">
        <f>IF('Input data'!B498="","",'Input data'!B498)</f>
        <v/>
      </c>
      <c r="C492" s="4" t="str">
        <f>IF('Input data'!C498="","",'Input data'!C498)</f>
        <v/>
      </c>
      <c r="D492" s="4" t="str">
        <f>IF('Input data'!D498="","",'Input data'!D498)</f>
        <v/>
      </c>
      <c r="E492" s="4" t="str">
        <f>IF('Input data'!E498="","",'Input data'!E498)</f>
        <v/>
      </c>
      <c r="F492" s="4" t="str">
        <f>IF('Input data'!F498="","",'Input data'!F498)</f>
        <v/>
      </c>
      <c r="G492" s="20" t="str">
        <f>IF('Input data'!G498=0,"",'Input data'!G498)</f>
        <v/>
      </c>
      <c r="H492" s="9" t="str">
        <f>IF('Input data'!H498="","",'Input data'!H498)</f>
        <v/>
      </c>
      <c r="I492" s="6" t="str">
        <f>IF('Used data'!I492="No","",IF('Used data'!L492&lt;10,1.1-'Used data'!L492*0.01,IF('Used data'!L492&lt;120,POWER(1.003,'Used data'!L492)/POWER(1.003,10),1.4)))</f>
        <v/>
      </c>
      <c r="J492" s="6" t="str">
        <f>IF('Used data'!I492="No","",IF('Used data'!M492&gt;9,1.41,IF('Used data'!M492&lt;2,0.96+'Used data'!M492*0.02,POWER(1.05,'Used data'!M492)/POWER(1.05,2))))</f>
        <v/>
      </c>
      <c r="K492" s="6" t="str">
        <f>IF('Used data'!I492="No","",IF('Used data'!M492&gt;9,1.15,IF('Used data'!M492&lt;2,0.98+'Used data'!M492*0.01,POWER(1.02,'Used data'!M492)/POWER(1.02,2))))</f>
        <v/>
      </c>
      <c r="L492" s="6" t="str">
        <f>IF('Used data'!I492="No","",IF('Used data'!N492="Partly",0.9,IF('Used data'!N492="Yes",0.75,1)))</f>
        <v/>
      </c>
      <c r="M492" s="6" t="str">
        <f>IF('Used data'!I492="No","",IF('Used data'!N492="Partly",0.97,IF('Used data'!N492="Yes",0.95,1)))</f>
        <v/>
      </c>
      <c r="N492" s="6" t="str">
        <f>IF('Used data'!I492="No","",IF('Used data'!O492&gt;4.25,1.06,IF('Used data'!O492&lt;3.75,1.84-'Used data'!O492*0.24,0.04+'Used data'!O492*0.24)))</f>
        <v/>
      </c>
      <c r="O492" s="6" t="str">
        <f>IF('Used data'!I492="No","",IF('Used data'!P492&gt;1.99,0.81,IF('Used data'!P492&lt;0.2,1.12,1.05-'Used data'!P492*0.1)))</f>
        <v/>
      </c>
      <c r="P492" s="6" t="str">
        <f>IF('Used data'!I492="No","",IF('Used data'!Q492&gt;3,0.96,IF('Used data'!Q492&lt;2,1.12-0.06*'Used data'!Q492,1.08-0.04*'Used data'!Q492)))</f>
        <v/>
      </c>
      <c r="Q492" s="6" t="str">
        <f>IF('Used data'!I492="No","",IF('Used data'!R492="Yes",0.91,1))</f>
        <v/>
      </c>
      <c r="R492" s="6" t="str">
        <f>IF('Used data'!I492="No","",IF('Used data'!R492="Yes",0.96,1))</f>
        <v/>
      </c>
      <c r="S492" s="6" t="str">
        <f>IF('Used data'!I492="No","",IF('Used data'!R492="Yes",0.82,1))</f>
        <v/>
      </c>
      <c r="T492" s="6" t="str">
        <f>IF('Used data'!I492="No","",IF('Used data'!R492="Yes",0.9,1))</f>
        <v/>
      </c>
      <c r="U492" s="6" t="str">
        <f>IF('Used data'!I492="No","",IF('Used data'!R492="Yes",0.93,1))</f>
        <v/>
      </c>
      <c r="V492" s="6" t="str">
        <f>IF('Used data'!I492="No","",IF('Used data'!S492="Yes",0.85,1))</f>
        <v/>
      </c>
      <c r="W492" s="6" t="str">
        <f>IF('Used data'!I492="No","",IF('Used data'!T492&gt;5,1.4,1+0.08*'Used data'!T492))</f>
        <v/>
      </c>
      <c r="X492" s="6" t="str">
        <f>IF('Used data'!I492="No","",IF('Used data'!U492=80,1,POWER((80-0.0058*('Used data'!U492-80)^2+0.2781*('Used data'!U492-80)-0.2343)/80,1.6)))</f>
        <v/>
      </c>
      <c r="Y492" s="6" t="str">
        <f>IF('Used data'!I492="No","",IF('Used data'!U492=80,1,POWER((80-0.0058*('Used data'!U492-80)^2+0.2781*('Used data'!U492-80)-0.2343)/80,1.5)))</f>
        <v/>
      </c>
      <c r="Z492" s="6" t="str">
        <f>IF('Used data'!I492="No","",IF('Used data'!U492=80,1,POWER((80-0.0058*('Used data'!U492-80)^2+0.2781*('Used data'!U492-80)-0.2343)/80,4.6)))</f>
        <v/>
      </c>
      <c r="AA492" s="6" t="str">
        <f>IF('Used data'!I492="No","",IF('Used data'!U492=80,1,POWER((80-0.0058*('Used data'!U492-80)^2+0.2781*('Used data'!U492-80)-0.2343)/80,3.5)))</f>
        <v/>
      </c>
      <c r="AB492" s="6" t="str">
        <f>IF('Used data'!I492="No","",IF('Used data'!U492=80,1,POWER((80-0.0058*('Used data'!U492-80)^2+0.2781*('Used data'!U492-80)-0.2343)/80,1.4)))</f>
        <v/>
      </c>
      <c r="AC492" s="6"/>
      <c r="AD492" s="7" t="str">
        <f>IF('Used data'!I492="No","",EXP(-10.0958)*POWER(H492,0.8138))</f>
        <v/>
      </c>
      <c r="AE492" s="7" t="str">
        <f>IF('Used data'!I492="No","",EXP(-9.9896)*POWER(H492,0.8381))</f>
        <v/>
      </c>
      <c r="AF492" s="7" t="str">
        <f>IF('Used data'!I492="No","",EXP(-12.5826)*POWER(H492,1.148))</f>
        <v/>
      </c>
      <c r="AG492" s="7" t="str">
        <f>IF('Used data'!I492="No","",EXP(-11.3408)*POWER(H492,0.7373))</f>
        <v/>
      </c>
      <c r="AH492" s="7" t="str">
        <f>IF('Used data'!I492="No","",EXP(-10.8985)*POWER(H492,0.841))</f>
        <v/>
      </c>
      <c r="AI492" s="7" t="str">
        <f>IF('Used data'!I492="No","",EXP(-12.4273)*POWER(H492,1.0197))</f>
        <v/>
      </c>
      <c r="AJ492" s="9" t="str">
        <f>IF('Used data'!I492="No","",SUM(AD492:AE492)*740934+AG492*29492829+AH492*4654307+AI492*608667)</f>
        <v/>
      </c>
    </row>
    <row r="493" spans="1:36" x14ac:dyDescent="0.3">
      <c r="A493" s="4" t="str">
        <f>IF('Input data'!A499="","",'Input data'!A499)</f>
        <v/>
      </c>
      <c r="B493" s="4" t="str">
        <f>IF('Input data'!B499="","",'Input data'!B499)</f>
        <v/>
      </c>
      <c r="C493" s="4" t="str">
        <f>IF('Input data'!C499="","",'Input data'!C499)</f>
        <v/>
      </c>
      <c r="D493" s="4" t="str">
        <f>IF('Input data'!D499="","",'Input data'!D499)</f>
        <v/>
      </c>
      <c r="E493" s="4" t="str">
        <f>IF('Input data'!E499="","",'Input data'!E499)</f>
        <v/>
      </c>
      <c r="F493" s="4" t="str">
        <f>IF('Input data'!F499="","",'Input data'!F499)</f>
        <v/>
      </c>
      <c r="G493" s="20" t="str">
        <f>IF('Input data'!G499=0,"",'Input data'!G499)</f>
        <v/>
      </c>
      <c r="H493" s="9" t="str">
        <f>IF('Input data'!H499="","",'Input data'!H499)</f>
        <v/>
      </c>
      <c r="I493" s="6" t="str">
        <f>IF('Used data'!I493="No","",IF('Used data'!L493&lt;10,1.1-'Used data'!L493*0.01,IF('Used data'!L493&lt;120,POWER(1.003,'Used data'!L493)/POWER(1.003,10),1.4)))</f>
        <v/>
      </c>
      <c r="J493" s="6" t="str">
        <f>IF('Used data'!I493="No","",IF('Used data'!M493&gt;9,1.41,IF('Used data'!M493&lt;2,0.96+'Used data'!M493*0.02,POWER(1.05,'Used data'!M493)/POWER(1.05,2))))</f>
        <v/>
      </c>
      <c r="K493" s="6" t="str">
        <f>IF('Used data'!I493="No","",IF('Used data'!M493&gt;9,1.15,IF('Used data'!M493&lt;2,0.98+'Used data'!M493*0.01,POWER(1.02,'Used data'!M493)/POWER(1.02,2))))</f>
        <v/>
      </c>
      <c r="L493" s="6" t="str">
        <f>IF('Used data'!I493="No","",IF('Used data'!N493="Partly",0.9,IF('Used data'!N493="Yes",0.75,1)))</f>
        <v/>
      </c>
      <c r="M493" s="6" t="str">
        <f>IF('Used data'!I493="No","",IF('Used data'!N493="Partly",0.97,IF('Used data'!N493="Yes",0.95,1)))</f>
        <v/>
      </c>
      <c r="N493" s="6" t="str">
        <f>IF('Used data'!I493="No","",IF('Used data'!O493&gt;4.25,1.06,IF('Used data'!O493&lt;3.75,1.84-'Used data'!O493*0.24,0.04+'Used data'!O493*0.24)))</f>
        <v/>
      </c>
      <c r="O493" s="6" t="str">
        <f>IF('Used data'!I493="No","",IF('Used data'!P493&gt;1.99,0.81,IF('Used data'!P493&lt;0.2,1.12,1.05-'Used data'!P493*0.1)))</f>
        <v/>
      </c>
      <c r="P493" s="6" t="str">
        <f>IF('Used data'!I493="No","",IF('Used data'!Q493&gt;3,0.96,IF('Used data'!Q493&lt;2,1.12-0.06*'Used data'!Q493,1.08-0.04*'Used data'!Q493)))</f>
        <v/>
      </c>
      <c r="Q493" s="6" t="str">
        <f>IF('Used data'!I493="No","",IF('Used data'!R493="Yes",0.91,1))</f>
        <v/>
      </c>
      <c r="R493" s="6" t="str">
        <f>IF('Used data'!I493="No","",IF('Used data'!R493="Yes",0.96,1))</f>
        <v/>
      </c>
      <c r="S493" s="6" t="str">
        <f>IF('Used data'!I493="No","",IF('Used data'!R493="Yes",0.82,1))</f>
        <v/>
      </c>
      <c r="T493" s="6" t="str">
        <f>IF('Used data'!I493="No","",IF('Used data'!R493="Yes",0.9,1))</f>
        <v/>
      </c>
      <c r="U493" s="6" t="str">
        <f>IF('Used data'!I493="No","",IF('Used data'!R493="Yes",0.93,1))</f>
        <v/>
      </c>
      <c r="V493" s="6" t="str">
        <f>IF('Used data'!I493="No","",IF('Used data'!S493="Yes",0.85,1))</f>
        <v/>
      </c>
      <c r="W493" s="6" t="str">
        <f>IF('Used data'!I493="No","",IF('Used data'!T493&gt;5,1.4,1+0.08*'Used data'!T493))</f>
        <v/>
      </c>
      <c r="X493" s="6" t="str">
        <f>IF('Used data'!I493="No","",IF('Used data'!U493=80,1,POWER((80-0.0058*('Used data'!U493-80)^2+0.2781*('Used data'!U493-80)-0.2343)/80,1.6)))</f>
        <v/>
      </c>
      <c r="Y493" s="6" t="str">
        <f>IF('Used data'!I493="No","",IF('Used data'!U493=80,1,POWER((80-0.0058*('Used data'!U493-80)^2+0.2781*('Used data'!U493-80)-0.2343)/80,1.5)))</f>
        <v/>
      </c>
      <c r="Z493" s="6" t="str">
        <f>IF('Used data'!I493="No","",IF('Used data'!U493=80,1,POWER((80-0.0058*('Used data'!U493-80)^2+0.2781*('Used data'!U493-80)-0.2343)/80,4.6)))</f>
        <v/>
      </c>
      <c r="AA493" s="6" t="str">
        <f>IF('Used data'!I493="No","",IF('Used data'!U493=80,1,POWER((80-0.0058*('Used data'!U493-80)^2+0.2781*('Used data'!U493-80)-0.2343)/80,3.5)))</f>
        <v/>
      </c>
      <c r="AB493" s="6" t="str">
        <f>IF('Used data'!I493="No","",IF('Used data'!U493=80,1,POWER((80-0.0058*('Used data'!U493-80)^2+0.2781*('Used data'!U493-80)-0.2343)/80,1.4)))</f>
        <v/>
      </c>
      <c r="AC493" s="6"/>
      <c r="AD493" s="7" t="str">
        <f>IF('Used data'!I493="No","",EXP(-10.0958)*POWER(H493,0.8138))</f>
        <v/>
      </c>
      <c r="AE493" s="7" t="str">
        <f>IF('Used data'!I493="No","",EXP(-9.9896)*POWER(H493,0.8381))</f>
        <v/>
      </c>
      <c r="AF493" s="7" t="str">
        <f>IF('Used data'!I493="No","",EXP(-12.5826)*POWER(H493,1.148))</f>
        <v/>
      </c>
      <c r="AG493" s="7" t="str">
        <f>IF('Used data'!I493="No","",EXP(-11.3408)*POWER(H493,0.7373))</f>
        <v/>
      </c>
      <c r="AH493" s="7" t="str">
        <f>IF('Used data'!I493="No","",EXP(-10.8985)*POWER(H493,0.841))</f>
        <v/>
      </c>
      <c r="AI493" s="7" t="str">
        <f>IF('Used data'!I493="No","",EXP(-12.4273)*POWER(H493,1.0197))</f>
        <v/>
      </c>
      <c r="AJ493" s="9" t="str">
        <f>IF('Used data'!I493="No","",SUM(AD493:AE493)*740934+AG493*29492829+AH493*4654307+AI493*608667)</f>
        <v/>
      </c>
    </row>
    <row r="494" spans="1:36" x14ac:dyDescent="0.3">
      <c r="A494" s="4" t="str">
        <f>IF('Input data'!A500="","",'Input data'!A500)</f>
        <v/>
      </c>
      <c r="B494" s="4" t="str">
        <f>IF('Input data'!B500="","",'Input data'!B500)</f>
        <v/>
      </c>
      <c r="C494" s="4" t="str">
        <f>IF('Input data'!C500="","",'Input data'!C500)</f>
        <v/>
      </c>
      <c r="D494" s="4" t="str">
        <f>IF('Input data'!D500="","",'Input data'!D500)</f>
        <v/>
      </c>
      <c r="E494" s="4" t="str">
        <f>IF('Input data'!E500="","",'Input data'!E500)</f>
        <v/>
      </c>
      <c r="F494" s="4" t="str">
        <f>IF('Input data'!F500="","",'Input data'!F500)</f>
        <v/>
      </c>
      <c r="G494" s="20" t="str">
        <f>IF('Input data'!G500=0,"",'Input data'!G500)</f>
        <v/>
      </c>
      <c r="H494" s="9" t="str">
        <f>IF('Input data'!H500="","",'Input data'!H500)</f>
        <v/>
      </c>
      <c r="I494" s="6" t="str">
        <f>IF('Used data'!I494="No","",IF('Used data'!L494&lt;10,1.1-'Used data'!L494*0.01,IF('Used data'!L494&lt;120,POWER(1.003,'Used data'!L494)/POWER(1.003,10),1.4)))</f>
        <v/>
      </c>
      <c r="J494" s="6" t="str">
        <f>IF('Used data'!I494="No","",IF('Used data'!M494&gt;9,1.41,IF('Used data'!M494&lt;2,0.96+'Used data'!M494*0.02,POWER(1.05,'Used data'!M494)/POWER(1.05,2))))</f>
        <v/>
      </c>
      <c r="K494" s="6" t="str">
        <f>IF('Used data'!I494="No","",IF('Used data'!M494&gt;9,1.15,IF('Used data'!M494&lt;2,0.98+'Used data'!M494*0.01,POWER(1.02,'Used data'!M494)/POWER(1.02,2))))</f>
        <v/>
      </c>
      <c r="L494" s="6" t="str">
        <f>IF('Used data'!I494="No","",IF('Used data'!N494="Partly",0.9,IF('Used data'!N494="Yes",0.75,1)))</f>
        <v/>
      </c>
      <c r="M494" s="6" t="str">
        <f>IF('Used data'!I494="No","",IF('Used data'!N494="Partly",0.97,IF('Used data'!N494="Yes",0.95,1)))</f>
        <v/>
      </c>
      <c r="N494" s="6" t="str">
        <f>IF('Used data'!I494="No","",IF('Used data'!O494&gt;4.25,1.06,IF('Used data'!O494&lt;3.75,1.84-'Used data'!O494*0.24,0.04+'Used data'!O494*0.24)))</f>
        <v/>
      </c>
      <c r="O494" s="6" t="str">
        <f>IF('Used data'!I494="No","",IF('Used data'!P494&gt;1.99,0.81,IF('Used data'!P494&lt;0.2,1.12,1.05-'Used data'!P494*0.1)))</f>
        <v/>
      </c>
      <c r="P494" s="6" t="str">
        <f>IF('Used data'!I494="No","",IF('Used data'!Q494&gt;3,0.96,IF('Used data'!Q494&lt;2,1.12-0.06*'Used data'!Q494,1.08-0.04*'Used data'!Q494)))</f>
        <v/>
      </c>
      <c r="Q494" s="6" t="str">
        <f>IF('Used data'!I494="No","",IF('Used data'!R494="Yes",0.91,1))</f>
        <v/>
      </c>
      <c r="R494" s="6" t="str">
        <f>IF('Used data'!I494="No","",IF('Used data'!R494="Yes",0.96,1))</f>
        <v/>
      </c>
      <c r="S494" s="6" t="str">
        <f>IF('Used data'!I494="No","",IF('Used data'!R494="Yes",0.82,1))</f>
        <v/>
      </c>
      <c r="T494" s="6" t="str">
        <f>IF('Used data'!I494="No","",IF('Used data'!R494="Yes",0.9,1))</f>
        <v/>
      </c>
      <c r="U494" s="6" t="str">
        <f>IF('Used data'!I494="No","",IF('Used data'!R494="Yes",0.93,1))</f>
        <v/>
      </c>
      <c r="V494" s="6" t="str">
        <f>IF('Used data'!I494="No","",IF('Used data'!S494="Yes",0.85,1))</f>
        <v/>
      </c>
      <c r="W494" s="6" t="str">
        <f>IF('Used data'!I494="No","",IF('Used data'!T494&gt;5,1.4,1+0.08*'Used data'!T494))</f>
        <v/>
      </c>
      <c r="X494" s="6" t="str">
        <f>IF('Used data'!I494="No","",IF('Used data'!U494=80,1,POWER((80-0.0058*('Used data'!U494-80)^2+0.2781*('Used data'!U494-80)-0.2343)/80,1.6)))</f>
        <v/>
      </c>
      <c r="Y494" s="6" t="str">
        <f>IF('Used data'!I494="No","",IF('Used data'!U494=80,1,POWER((80-0.0058*('Used data'!U494-80)^2+0.2781*('Used data'!U494-80)-0.2343)/80,1.5)))</f>
        <v/>
      </c>
      <c r="Z494" s="6" t="str">
        <f>IF('Used data'!I494="No","",IF('Used data'!U494=80,1,POWER((80-0.0058*('Used data'!U494-80)^2+0.2781*('Used data'!U494-80)-0.2343)/80,4.6)))</f>
        <v/>
      </c>
      <c r="AA494" s="6" t="str">
        <f>IF('Used data'!I494="No","",IF('Used data'!U494=80,1,POWER((80-0.0058*('Used data'!U494-80)^2+0.2781*('Used data'!U494-80)-0.2343)/80,3.5)))</f>
        <v/>
      </c>
      <c r="AB494" s="6" t="str">
        <f>IF('Used data'!I494="No","",IF('Used data'!U494=80,1,POWER((80-0.0058*('Used data'!U494-80)^2+0.2781*('Used data'!U494-80)-0.2343)/80,1.4)))</f>
        <v/>
      </c>
      <c r="AC494" s="6"/>
      <c r="AD494" s="7" t="str">
        <f>IF('Used data'!I494="No","",EXP(-10.0958)*POWER(H494,0.8138))</f>
        <v/>
      </c>
      <c r="AE494" s="7" t="str">
        <f>IF('Used data'!I494="No","",EXP(-9.9896)*POWER(H494,0.8381))</f>
        <v/>
      </c>
      <c r="AF494" s="7" t="str">
        <f>IF('Used data'!I494="No","",EXP(-12.5826)*POWER(H494,1.148))</f>
        <v/>
      </c>
      <c r="AG494" s="7" t="str">
        <f>IF('Used data'!I494="No","",EXP(-11.3408)*POWER(H494,0.7373))</f>
        <v/>
      </c>
      <c r="AH494" s="7" t="str">
        <f>IF('Used data'!I494="No","",EXP(-10.8985)*POWER(H494,0.841))</f>
        <v/>
      </c>
      <c r="AI494" s="7" t="str">
        <f>IF('Used data'!I494="No","",EXP(-12.4273)*POWER(H494,1.0197))</f>
        <v/>
      </c>
      <c r="AJ494" s="9" t="str">
        <f>IF('Used data'!I494="No","",SUM(AD494:AE494)*740934+AG494*29492829+AH494*4654307+AI494*608667)</f>
        <v/>
      </c>
    </row>
    <row r="495" spans="1:36" x14ac:dyDescent="0.3">
      <c r="A495" s="4" t="str">
        <f>IF('Input data'!A501="","",'Input data'!A501)</f>
        <v/>
      </c>
      <c r="B495" s="4" t="str">
        <f>IF('Input data'!B501="","",'Input data'!B501)</f>
        <v/>
      </c>
      <c r="C495" s="4" t="str">
        <f>IF('Input data'!C501="","",'Input data'!C501)</f>
        <v/>
      </c>
      <c r="D495" s="4" t="str">
        <f>IF('Input data'!D501="","",'Input data'!D501)</f>
        <v/>
      </c>
      <c r="E495" s="4" t="str">
        <f>IF('Input data'!E501="","",'Input data'!E501)</f>
        <v/>
      </c>
      <c r="F495" s="4" t="str">
        <f>IF('Input data'!F501="","",'Input data'!F501)</f>
        <v/>
      </c>
      <c r="G495" s="20" t="str">
        <f>IF('Input data'!G501=0,"",'Input data'!G501)</f>
        <v/>
      </c>
      <c r="H495" s="9" t="str">
        <f>IF('Input data'!H501="","",'Input data'!H501)</f>
        <v/>
      </c>
      <c r="I495" s="6" t="str">
        <f>IF('Used data'!I495="No","",IF('Used data'!L495&lt;10,1.1-'Used data'!L495*0.01,IF('Used data'!L495&lt;120,POWER(1.003,'Used data'!L495)/POWER(1.003,10),1.4)))</f>
        <v/>
      </c>
      <c r="J495" s="6" t="str">
        <f>IF('Used data'!I495="No","",IF('Used data'!M495&gt;9,1.41,IF('Used data'!M495&lt;2,0.96+'Used data'!M495*0.02,POWER(1.05,'Used data'!M495)/POWER(1.05,2))))</f>
        <v/>
      </c>
      <c r="K495" s="6" t="str">
        <f>IF('Used data'!I495="No","",IF('Used data'!M495&gt;9,1.15,IF('Used data'!M495&lt;2,0.98+'Used data'!M495*0.01,POWER(1.02,'Used data'!M495)/POWER(1.02,2))))</f>
        <v/>
      </c>
      <c r="L495" s="6" t="str">
        <f>IF('Used data'!I495="No","",IF('Used data'!N495="Partly",0.9,IF('Used data'!N495="Yes",0.75,1)))</f>
        <v/>
      </c>
      <c r="M495" s="6" t="str">
        <f>IF('Used data'!I495="No","",IF('Used data'!N495="Partly",0.97,IF('Used data'!N495="Yes",0.95,1)))</f>
        <v/>
      </c>
      <c r="N495" s="6" t="str">
        <f>IF('Used data'!I495="No","",IF('Used data'!O495&gt;4.25,1.06,IF('Used data'!O495&lt;3.75,1.84-'Used data'!O495*0.24,0.04+'Used data'!O495*0.24)))</f>
        <v/>
      </c>
      <c r="O495" s="6" t="str">
        <f>IF('Used data'!I495="No","",IF('Used data'!P495&gt;1.99,0.81,IF('Used data'!P495&lt;0.2,1.12,1.05-'Used data'!P495*0.1)))</f>
        <v/>
      </c>
      <c r="P495" s="6" t="str">
        <f>IF('Used data'!I495="No","",IF('Used data'!Q495&gt;3,0.96,IF('Used data'!Q495&lt;2,1.12-0.06*'Used data'!Q495,1.08-0.04*'Used data'!Q495)))</f>
        <v/>
      </c>
      <c r="Q495" s="6" t="str">
        <f>IF('Used data'!I495="No","",IF('Used data'!R495="Yes",0.91,1))</f>
        <v/>
      </c>
      <c r="R495" s="6" t="str">
        <f>IF('Used data'!I495="No","",IF('Used data'!R495="Yes",0.96,1))</f>
        <v/>
      </c>
      <c r="S495" s="6" t="str">
        <f>IF('Used data'!I495="No","",IF('Used data'!R495="Yes",0.82,1))</f>
        <v/>
      </c>
      <c r="T495" s="6" t="str">
        <f>IF('Used data'!I495="No","",IF('Used data'!R495="Yes",0.9,1))</f>
        <v/>
      </c>
      <c r="U495" s="6" t="str">
        <f>IF('Used data'!I495="No","",IF('Used data'!R495="Yes",0.93,1))</f>
        <v/>
      </c>
      <c r="V495" s="6" t="str">
        <f>IF('Used data'!I495="No","",IF('Used data'!S495="Yes",0.85,1))</f>
        <v/>
      </c>
      <c r="W495" s="6" t="str">
        <f>IF('Used data'!I495="No","",IF('Used data'!T495&gt;5,1.4,1+0.08*'Used data'!T495))</f>
        <v/>
      </c>
      <c r="X495" s="6" t="str">
        <f>IF('Used data'!I495="No","",IF('Used data'!U495=80,1,POWER((80-0.0058*('Used data'!U495-80)^2+0.2781*('Used data'!U495-80)-0.2343)/80,1.6)))</f>
        <v/>
      </c>
      <c r="Y495" s="6" t="str">
        <f>IF('Used data'!I495="No","",IF('Used data'!U495=80,1,POWER((80-0.0058*('Used data'!U495-80)^2+0.2781*('Used data'!U495-80)-0.2343)/80,1.5)))</f>
        <v/>
      </c>
      <c r="Z495" s="6" t="str">
        <f>IF('Used data'!I495="No","",IF('Used data'!U495=80,1,POWER((80-0.0058*('Used data'!U495-80)^2+0.2781*('Used data'!U495-80)-0.2343)/80,4.6)))</f>
        <v/>
      </c>
      <c r="AA495" s="6" t="str">
        <f>IF('Used data'!I495="No","",IF('Used data'!U495=80,1,POWER((80-0.0058*('Used data'!U495-80)^2+0.2781*('Used data'!U495-80)-0.2343)/80,3.5)))</f>
        <v/>
      </c>
      <c r="AB495" s="6" t="str">
        <f>IF('Used data'!I495="No","",IF('Used data'!U495=80,1,POWER((80-0.0058*('Used data'!U495-80)^2+0.2781*('Used data'!U495-80)-0.2343)/80,1.4)))</f>
        <v/>
      </c>
      <c r="AC495" s="6"/>
      <c r="AD495" s="7" t="str">
        <f>IF('Used data'!I495="No","",EXP(-10.0958)*POWER(H495,0.8138))</f>
        <v/>
      </c>
      <c r="AE495" s="7" t="str">
        <f>IF('Used data'!I495="No","",EXP(-9.9896)*POWER(H495,0.8381))</f>
        <v/>
      </c>
      <c r="AF495" s="7" t="str">
        <f>IF('Used data'!I495="No","",EXP(-12.5826)*POWER(H495,1.148))</f>
        <v/>
      </c>
      <c r="AG495" s="7" t="str">
        <f>IF('Used data'!I495="No","",EXP(-11.3408)*POWER(H495,0.7373))</f>
        <v/>
      </c>
      <c r="AH495" s="7" t="str">
        <f>IF('Used data'!I495="No","",EXP(-10.8985)*POWER(H495,0.841))</f>
        <v/>
      </c>
      <c r="AI495" s="7" t="str">
        <f>IF('Used data'!I495="No","",EXP(-12.4273)*POWER(H495,1.0197))</f>
        <v/>
      </c>
      <c r="AJ495" s="9" t="str">
        <f>IF('Used data'!I495="No","",SUM(AD495:AE495)*740934+AG495*29492829+AH495*4654307+AI495*608667)</f>
        <v/>
      </c>
    </row>
    <row r="496" spans="1:36" x14ac:dyDescent="0.3">
      <c r="A496" s="4" t="str">
        <f>IF('Input data'!A502="","",'Input data'!A502)</f>
        <v/>
      </c>
      <c r="B496" s="4" t="str">
        <f>IF('Input data'!B502="","",'Input data'!B502)</f>
        <v/>
      </c>
      <c r="C496" s="4" t="str">
        <f>IF('Input data'!C502="","",'Input data'!C502)</f>
        <v/>
      </c>
      <c r="D496" s="4" t="str">
        <f>IF('Input data'!D502="","",'Input data'!D502)</f>
        <v/>
      </c>
      <c r="E496" s="4" t="str">
        <f>IF('Input data'!E502="","",'Input data'!E502)</f>
        <v/>
      </c>
      <c r="F496" s="4" t="str">
        <f>IF('Input data'!F502="","",'Input data'!F502)</f>
        <v/>
      </c>
      <c r="G496" s="20" t="str">
        <f>IF('Input data'!G502=0,"",'Input data'!G502)</f>
        <v/>
      </c>
      <c r="H496" s="9" t="str">
        <f>IF('Input data'!H502="","",'Input data'!H502)</f>
        <v/>
      </c>
      <c r="I496" s="6" t="str">
        <f>IF('Used data'!I496="No","",IF('Used data'!L496&lt;10,1.1-'Used data'!L496*0.01,IF('Used data'!L496&lt;120,POWER(1.003,'Used data'!L496)/POWER(1.003,10),1.4)))</f>
        <v/>
      </c>
      <c r="J496" s="6" t="str">
        <f>IF('Used data'!I496="No","",IF('Used data'!M496&gt;9,1.41,IF('Used data'!M496&lt;2,0.96+'Used data'!M496*0.02,POWER(1.05,'Used data'!M496)/POWER(1.05,2))))</f>
        <v/>
      </c>
      <c r="K496" s="6" t="str">
        <f>IF('Used data'!I496="No","",IF('Used data'!M496&gt;9,1.15,IF('Used data'!M496&lt;2,0.98+'Used data'!M496*0.01,POWER(1.02,'Used data'!M496)/POWER(1.02,2))))</f>
        <v/>
      </c>
      <c r="L496" s="6" t="str">
        <f>IF('Used data'!I496="No","",IF('Used data'!N496="Partly",0.9,IF('Used data'!N496="Yes",0.75,1)))</f>
        <v/>
      </c>
      <c r="M496" s="6" t="str">
        <f>IF('Used data'!I496="No","",IF('Used data'!N496="Partly",0.97,IF('Used data'!N496="Yes",0.95,1)))</f>
        <v/>
      </c>
      <c r="N496" s="6" t="str">
        <f>IF('Used data'!I496="No","",IF('Used data'!O496&gt;4.25,1.06,IF('Used data'!O496&lt;3.75,1.84-'Used data'!O496*0.24,0.04+'Used data'!O496*0.24)))</f>
        <v/>
      </c>
      <c r="O496" s="6" t="str">
        <f>IF('Used data'!I496="No","",IF('Used data'!P496&gt;1.99,0.81,IF('Used data'!P496&lt;0.2,1.12,1.05-'Used data'!P496*0.1)))</f>
        <v/>
      </c>
      <c r="P496" s="6" t="str">
        <f>IF('Used data'!I496="No","",IF('Used data'!Q496&gt;3,0.96,IF('Used data'!Q496&lt;2,1.12-0.06*'Used data'!Q496,1.08-0.04*'Used data'!Q496)))</f>
        <v/>
      </c>
      <c r="Q496" s="6" t="str">
        <f>IF('Used data'!I496="No","",IF('Used data'!R496="Yes",0.91,1))</f>
        <v/>
      </c>
      <c r="R496" s="6" t="str">
        <f>IF('Used data'!I496="No","",IF('Used data'!R496="Yes",0.96,1))</f>
        <v/>
      </c>
      <c r="S496" s="6" t="str">
        <f>IF('Used data'!I496="No","",IF('Used data'!R496="Yes",0.82,1))</f>
        <v/>
      </c>
      <c r="T496" s="6" t="str">
        <f>IF('Used data'!I496="No","",IF('Used data'!R496="Yes",0.9,1))</f>
        <v/>
      </c>
      <c r="U496" s="6" t="str">
        <f>IF('Used data'!I496="No","",IF('Used data'!R496="Yes",0.93,1))</f>
        <v/>
      </c>
      <c r="V496" s="6" t="str">
        <f>IF('Used data'!I496="No","",IF('Used data'!S496="Yes",0.85,1))</f>
        <v/>
      </c>
      <c r="W496" s="6" t="str">
        <f>IF('Used data'!I496="No","",IF('Used data'!T496&gt;5,1.4,1+0.08*'Used data'!T496))</f>
        <v/>
      </c>
      <c r="X496" s="6" t="str">
        <f>IF('Used data'!I496="No","",IF('Used data'!U496=80,1,POWER((80-0.0058*('Used data'!U496-80)^2+0.2781*('Used data'!U496-80)-0.2343)/80,1.6)))</f>
        <v/>
      </c>
      <c r="Y496" s="6" t="str">
        <f>IF('Used data'!I496="No","",IF('Used data'!U496=80,1,POWER((80-0.0058*('Used data'!U496-80)^2+0.2781*('Used data'!U496-80)-0.2343)/80,1.5)))</f>
        <v/>
      </c>
      <c r="Z496" s="6" t="str">
        <f>IF('Used data'!I496="No","",IF('Used data'!U496=80,1,POWER((80-0.0058*('Used data'!U496-80)^2+0.2781*('Used data'!U496-80)-0.2343)/80,4.6)))</f>
        <v/>
      </c>
      <c r="AA496" s="6" t="str">
        <f>IF('Used data'!I496="No","",IF('Used data'!U496=80,1,POWER((80-0.0058*('Used data'!U496-80)^2+0.2781*('Used data'!U496-80)-0.2343)/80,3.5)))</f>
        <v/>
      </c>
      <c r="AB496" s="6" t="str">
        <f>IF('Used data'!I496="No","",IF('Used data'!U496=80,1,POWER((80-0.0058*('Used data'!U496-80)^2+0.2781*('Used data'!U496-80)-0.2343)/80,1.4)))</f>
        <v/>
      </c>
      <c r="AC496" s="6"/>
      <c r="AD496" s="7" t="str">
        <f>IF('Used data'!I496="No","",EXP(-10.0958)*POWER(H496,0.8138))</f>
        <v/>
      </c>
      <c r="AE496" s="7" t="str">
        <f>IF('Used data'!I496="No","",EXP(-9.9896)*POWER(H496,0.8381))</f>
        <v/>
      </c>
      <c r="AF496" s="7" t="str">
        <f>IF('Used data'!I496="No","",EXP(-12.5826)*POWER(H496,1.148))</f>
        <v/>
      </c>
      <c r="AG496" s="7" t="str">
        <f>IF('Used data'!I496="No","",EXP(-11.3408)*POWER(H496,0.7373))</f>
        <v/>
      </c>
      <c r="AH496" s="7" t="str">
        <f>IF('Used data'!I496="No","",EXP(-10.8985)*POWER(H496,0.841))</f>
        <v/>
      </c>
      <c r="AI496" s="7" t="str">
        <f>IF('Used data'!I496="No","",EXP(-12.4273)*POWER(H496,1.0197))</f>
        <v/>
      </c>
      <c r="AJ496" s="9" t="str">
        <f>IF('Used data'!I496="No","",SUM(AD496:AE496)*740934+AG496*29492829+AH496*4654307+AI496*608667)</f>
        <v/>
      </c>
    </row>
    <row r="497" spans="1:36" x14ac:dyDescent="0.3">
      <c r="A497" s="4" t="str">
        <f>IF('Input data'!A503="","",'Input data'!A503)</f>
        <v/>
      </c>
      <c r="B497" s="4" t="str">
        <f>IF('Input data'!B503="","",'Input data'!B503)</f>
        <v/>
      </c>
      <c r="C497" s="4" t="str">
        <f>IF('Input data'!C503="","",'Input data'!C503)</f>
        <v/>
      </c>
      <c r="D497" s="4" t="str">
        <f>IF('Input data'!D503="","",'Input data'!D503)</f>
        <v/>
      </c>
      <c r="E497" s="4" t="str">
        <f>IF('Input data'!E503="","",'Input data'!E503)</f>
        <v/>
      </c>
      <c r="F497" s="4" t="str">
        <f>IF('Input data'!F503="","",'Input data'!F503)</f>
        <v/>
      </c>
      <c r="G497" s="20" t="str">
        <f>IF('Input data'!G503=0,"",'Input data'!G503)</f>
        <v/>
      </c>
      <c r="H497" s="9" t="str">
        <f>IF('Input data'!H503="","",'Input data'!H503)</f>
        <v/>
      </c>
      <c r="I497" s="6" t="str">
        <f>IF('Used data'!I497="No","",IF('Used data'!L497&lt;10,1.1-'Used data'!L497*0.01,IF('Used data'!L497&lt;120,POWER(1.003,'Used data'!L497)/POWER(1.003,10),1.4)))</f>
        <v/>
      </c>
      <c r="J497" s="6" t="str">
        <f>IF('Used data'!I497="No","",IF('Used data'!M497&gt;9,1.41,IF('Used data'!M497&lt;2,0.96+'Used data'!M497*0.02,POWER(1.05,'Used data'!M497)/POWER(1.05,2))))</f>
        <v/>
      </c>
      <c r="K497" s="6" t="str">
        <f>IF('Used data'!I497="No","",IF('Used data'!M497&gt;9,1.15,IF('Used data'!M497&lt;2,0.98+'Used data'!M497*0.01,POWER(1.02,'Used data'!M497)/POWER(1.02,2))))</f>
        <v/>
      </c>
      <c r="L497" s="6" t="str">
        <f>IF('Used data'!I497="No","",IF('Used data'!N497="Partly",0.9,IF('Used data'!N497="Yes",0.75,1)))</f>
        <v/>
      </c>
      <c r="M497" s="6" t="str">
        <f>IF('Used data'!I497="No","",IF('Used data'!N497="Partly",0.97,IF('Used data'!N497="Yes",0.95,1)))</f>
        <v/>
      </c>
      <c r="N497" s="6" t="str">
        <f>IF('Used data'!I497="No","",IF('Used data'!O497&gt;4.25,1.06,IF('Used data'!O497&lt;3.75,1.84-'Used data'!O497*0.24,0.04+'Used data'!O497*0.24)))</f>
        <v/>
      </c>
      <c r="O497" s="6" t="str">
        <f>IF('Used data'!I497="No","",IF('Used data'!P497&gt;1.99,0.81,IF('Used data'!P497&lt;0.2,1.12,1.05-'Used data'!P497*0.1)))</f>
        <v/>
      </c>
      <c r="P497" s="6" t="str">
        <f>IF('Used data'!I497="No","",IF('Used data'!Q497&gt;3,0.96,IF('Used data'!Q497&lt;2,1.12-0.06*'Used data'!Q497,1.08-0.04*'Used data'!Q497)))</f>
        <v/>
      </c>
      <c r="Q497" s="6" t="str">
        <f>IF('Used data'!I497="No","",IF('Used data'!R497="Yes",0.91,1))</f>
        <v/>
      </c>
      <c r="R497" s="6" t="str">
        <f>IF('Used data'!I497="No","",IF('Used data'!R497="Yes",0.96,1))</f>
        <v/>
      </c>
      <c r="S497" s="6" t="str">
        <f>IF('Used data'!I497="No","",IF('Used data'!R497="Yes",0.82,1))</f>
        <v/>
      </c>
      <c r="T497" s="6" t="str">
        <f>IF('Used data'!I497="No","",IF('Used data'!R497="Yes",0.9,1))</f>
        <v/>
      </c>
      <c r="U497" s="6" t="str">
        <f>IF('Used data'!I497="No","",IF('Used data'!R497="Yes",0.93,1))</f>
        <v/>
      </c>
      <c r="V497" s="6" t="str">
        <f>IF('Used data'!I497="No","",IF('Used data'!S497="Yes",0.85,1))</f>
        <v/>
      </c>
      <c r="W497" s="6" t="str">
        <f>IF('Used data'!I497="No","",IF('Used data'!T497&gt;5,1.4,1+0.08*'Used data'!T497))</f>
        <v/>
      </c>
      <c r="X497" s="6" t="str">
        <f>IF('Used data'!I497="No","",IF('Used data'!U497=80,1,POWER((80-0.0058*('Used data'!U497-80)^2+0.2781*('Used data'!U497-80)-0.2343)/80,1.6)))</f>
        <v/>
      </c>
      <c r="Y497" s="6" t="str">
        <f>IF('Used data'!I497="No","",IF('Used data'!U497=80,1,POWER((80-0.0058*('Used data'!U497-80)^2+0.2781*('Used data'!U497-80)-0.2343)/80,1.5)))</f>
        <v/>
      </c>
      <c r="Z497" s="6" t="str">
        <f>IF('Used data'!I497="No","",IF('Used data'!U497=80,1,POWER((80-0.0058*('Used data'!U497-80)^2+0.2781*('Used data'!U497-80)-0.2343)/80,4.6)))</f>
        <v/>
      </c>
      <c r="AA497" s="6" t="str">
        <f>IF('Used data'!I497="No","",IF('Used data'!U497=80,1,POWER((80-0.0058*('Used data'!U497-80)^2+0.2781*('Used data'!U497-80)-0.2343)/80,3.5)))</f>
        <v/>
      </c>
      <c r="AB497" s="6" t="str">
        <f>IF('Used data'!I497="No","",IF('Used data'!U497=80,1,POWER((80-0.0058*('Used data'!U497-80)^2+0.2781*('Used data'!U497-80)-0.2343)/80,1.4)))</f>
        <v/>
      </c>
      <c r="AC497" s="6"/>
      <c r="AD497" s="7" t="str">
        <f>IF('Used data'!I497="No","",EXP(-10.0958)*POWER(H497,0.8138))</f>
        <v/>
      </c>
      <c r="AE497" s="7" t="str">
        <f>IF('Used data'!I497="No","",EXP(-9.9896)*POWER(H497,0.8381))</f>
        <v/>
      </c>
      <c r="AF497" s="7" t="str">
        <f>IF('Used data'!I497="No","",EXP(-12.5826)*POWER(H497,1.148))</f>
        <v/>
      </c>
      <c r="AG497" s="7" t="str">
        <f>IF('Used data'!I497="No","",EXP(-11.3408)*POWER(H497,0.7373))</f>
        <v/>
      </c>
      <c r="AH497" s="7" t="str">
        <f>IF('Used data'!I497="No","",EXP(-10.8985)*POWER(H497,0.841))</f>
        <v/>
      </c>
      <c r="AI497" s="7" t="str">
        <f>IF('Used data'!I497="No","",EXP(-12.4273)*POWER(H497,1.0197))</f>
        <v/>
      </c>
      <c r="AJ497" s="9" t="str">
        <f>IF('Used data'!I497="No","",SUM(AD497:AE497)*740934+AG497*29492829+AH497*4654307+AI497*608667)</f>
        <v/>
      </c>
    </row>
    <row r="498" spans="1:36" x14ac:dyDescent="0.3">
      <c r="A498" s="4" t="str">
        <f>IF('Input data'!A504="","",'Input data'!A504)</f>
        <v/>
      </c>
      <c r="B498" s="4" t="str">
        <f>IF('Input data'!B504="","",'Input data'!B504)</f>
        <v/>
      </c>
      <c r="C498" s="4" t="str">
        <f>IF('Input data'!C504="","",'Input data'!C504)</f>
        <v/>
      </c>
      <c r="D498" s="4" t="str">
        <f>IF('Input data'!D504="","",'Input data'!D504)</f>
        <v/>
      </c>
      <c r="E498" s="4" t="str">
        <f>IF('Input data'!E504="","",'Input data'!E504)</f>
        <v/>
      </c>
      <c r="F498" s="4" t="str">
        <f>IF('Input data'!F504="","",'Input data'!F504)</f>
        <v/>
      </c>
      <c r="G498" s="20" t="str">
        <f>IF('Input data'!G504=0,"",'Input data'!G504)</f>
        <v/>
      </c>
      <c r="H498" s="9" t="str">
        <f>IF('Input data'!H504="","",'Input data'!H504)</f>
        <v/>
      </c>
      <c r="I498" s="6" t="str">
        <f>IF('Used data'!I498="No","",IF('Used data'!L498&lt;10,1.1-'Used data'!L498*0.01,IF('Used data'!L498&lt;120,POWER(1.003,'Used data'!L498)/POWER(1.003,10),1.4)))</f>
        <v/>
      </c>
      <c r="J498" s="6" t="str">
        <f>IF('Used data'!I498="No","",IF('Used data'!M498&gt;9,1.41,IF('Used data'!M498&lt;2,0.96+'Used data'!M498*0.02,POWER(1.05,'Used data'!M498)/POWER(1.05,2))))</f>
        <v/>
      </c>
      <c r="K498" s="6" t="str">
        <f>IF('Used data'!I498="No","",IF('Used data'!M498&gt;9,1.15,IF('Used data'!M498&lt;2,0.98+'Used data'!M498*0.01,POWER(1.02,'Used data'!M498)/POWER(1.02,2))))</f>
        <v/>
      </c>
      <c r="L498" s="6" t="str">
        <f>IF('Used data'!I498="No","",IF('Used data'!N498="Partly",0.9,IF('Used data'!N498="Yes",0.75,1)))</f>
        <v/>
      </c>
      <c r="M498" s="6" t="str">
        <f>IF('Used data'!I498="No","",IF('Used data'!N498="Partly",0.97,IF('Used data'!N498="Yes",0.95,1)))</f>
        <v/>
      </c>
      <c r="N498" s="6" t="str">
        <f>IF('Used data'!I498="No","",IF('Used data'!O498&gt;4.25,1.06,IF('Used data'!O498&lt;3.75,1.84-'Used data'!O498*0.24,0.04+'Used data'!O498*0.24)))</f>
        <v/>
      </c>
      <c r="O498" s="6" t="str">
        <f>IF('Used data'!I498="No","",IF('Used data'!P498&gt;1.99,0.81,IF('Used data'!P498&lt;0.2,1.12,1.05-'Used data'!P498*0.1)))</f>
        <v/>
      </c>
      <c r="P498" s="6" t="str">
        <f>IF('Used data'!I498="No","",IF('Used data'!Q498&gt;3,0.96,IF('Used data'!Q498&lt;2,1.12-0.06*'Used data'!Q498,1.08-0.04*'Used data'!Q498)))</f>
        <v/>
      </c>
      <c r="Q498" s="6" t="str">
        <f>IF('Used data'!I498="No","",IF('Used data'!R498="Yes",0.91,1))</f>
        <v/>
      </c>
      <c r="R498" s="6" t="str">
        <f>IF('Used data'!I498="No","",IF('Used data'!R498="Yes",0.96,1))</f>
        <v/>
      </c>
      <c r="S498" s="6" t="str">
        <f>IF('Used data'!I498="No","",IF('Used data'!R498="Yes",0.82,1))</f>
        <v/>
      </c>
      <c r="T498" s="6" t="str">
        <f>IF('Used data'!I498="No","",IF('Used data'!R498="Yes",0.9,1))</f>
        <v/>
      </c>
      <c r="U498" s="6" t="str">
        <f>IF('Used data'!I498="No","",IF('Used data'!R498="Yes",0.93,1))</f>
        <v/>
      </c>
      <c r="V498" s="6" t="str">
        <f>IF('Used data'!I498="No","",IF('Used data'!S498="Yes",0.85,1))</f>
        <v/>
      </c>
      <c r="W498" s="6" t="str">
        <f>IF('Used data'!I498="No","",IF('Used data'!T498&gt;5,1.4,1+0.08*'Used data'!T498))</f>
        <v/>
      </c>
      <c r="X498" s="6" t="str">
        <f>IF('Used data'!I498="No","",IF('Used data'!U498=80,1,POWER((80-0.0058*('Used data'!U498-80)^2+0.2781*('Used data'!U498-80)-0.2343)/80,1.6)))</f>
        <v/>
      </c>
      <c r="Y498" s="6" t="str">
        <f>IF('Used data'!I498="No","",IF('Used data'!U498=80,1,POWER((80-0.0058*('Used data'!U498-80)^2+0.2781*('Used data'!U498-80)-0.2343)/80,1.5)))</f>
        <v/>
      </c>
      <c r="Z498" s="6" t="str">
        <f>IF('Used data'!I498="No","",IF('Used data'!U498=80,1,POWER((80-0.0058*('Used data'!U498-80)^2+0.2781*('Used data'!U498-80)-0.2343)/80,4.6)))</f>
        <v/>
      </c>
      <c r="AA498" s="6" t="str">
        <f>IF('Used data'!I498="No","",IF('Used data'!U498=80,1,POWER((80-0.0058*('Used data'!U498-80)^2+0.2781*('Used data'!U498-80)-0.2343)/80,3.5)))</f>
        <v/>
      </c>
      <c r="AB498" s="6" t="str">
        <f>IF('Used data'!I498="No","",IF('Used data'!U498=80,1,POWER((80-0.0058*('Used data'!U498-80)^2+0.2781*('Used data'!U498-80)-0.2343)/80,1.4)))</f>
        <v/>
      </c>
      <c r="AC498" s="6"/>
      <c r="AD498" s="7" t="str">
        <f>IF('Used data'!I498="No","",EXP(-10.0958)*POWER(H498,0.8138))</f>
        <v/>
      </c>
      <c r="AE498" s="7" t="str">
        <f>IF('Used data'!I498="No","",EXP(-9.9896)*POWER(H498,0.8381))</f>
        <v/>
      </c>
      <c r="AF498" s="7" t="str">
        <f>IF('Used data'!I498="No","",EXP(-12.5826)*POWER(H498,1.148))</f>
        <v/>
      </c>
      <c r="AG498" s="7" t="str">
        <f>IF('Used data'!I498="No","",EXP(-11.3408)*POWER(H498,0.7373))</f>
        <v/>
      </c>
      <c r="AH498" s="7" t="str">
        <f>IF('Used data'!I498="No","",EXP(-10.8985)*POWER(H498,0.841))</f>
        <v/>
      </c>
      <c r="AI498" s="7" t="str">
        <f>IF('Used data'!I498="No","",EXP(-12.4273)*POWER(H498,1.0197))</f>
        <v/>
      </c>
      <c r="AJ498" s="9" t="str">
        <f>IF('Used data'!I498="No","",SUM(AD498:AE498)*740934+AG498*29492829+AH498*4654307+AI498*608667)</f>
        <v/>
      </c>
    </row>
    <row r="499" spans="1:36" x14ac:dyDescent="0.3">
      <c r="A499" s="4" t="str">
        <f>IF('Input data'!A505="","",'Input data'!A505)</f>
        <v/>
      </c>
      <c r="B499" s="4" t="str">
        <f>IF('Input data'!B505="","",'Input data'!B505)</f>
        <v/>
      </c>
      <c r="C499" s="4" t="str">
        <f>IF('Input data'!C505="","",'Input data'!C505)</f>
        <v/>
      </c>
      <c r="D499" s="4" t="str">
        <f>IF('Input data'!D505="","",'Input data'!D505)</f>
        <v/>
      </c>
      <c r="E499" s="4" t="str">
        <f>IF('Input data'!E505="","",'Input data'!E505)</f>
        <v/>
      </c>
      <c r="F499" s="4" t="str">
        <f>IF('Input data'!F505="","",'Input data'!F505)</f>
        <v/>
      </c>
      <c r="G499" s="20" t="str">
        <f>IF('Input data'!G505=0,"",'Input data'!G505)</f>
        <v/>
      </c>
      <c r="H499" s="9" t="str">
        <f>IF('Input data'!H505="","",'Input data'!H505)</f>
        <v/>
      </c>
      <c r="I499" s="6" t="str">
        <f>IF('Used data'!I499="No","",IF('Used data'!L499&lt;10,1.1-'Used data'!L499*0.01,IF('Used data'!L499&lt;120,POWER(1.003,'Used data'!L499)/POWER(1.003,10),1.4)))</f>
        <v/>
      </c>
      <c r="J499" s="6" t="str">
        <f>IF('Used data'!I499="No","",IF('Used data'!M499&gt;9,1.41,IF('Used data'!M499&lt;2,0.96+'Used data'!M499*0.02,POWER(1.05,'Used data'!M499)/POWER(1.05,2))))</f>
        <v/>
      </c>
      <c r="K499" s="6" t="str">
        <f>IF('Used data'!I499="No","",IF('Used data'!M499&gt;9,1.15,IF('Used data'!M499&lt;2,0.98+'Used data'!M499*0.01,POWER(1.02,'Used data'!M499)/POWER(1.02,2))))</f>
        <v/>
      </c>
      <c r="L499" s="6" t="str">
        <f>IF('Used data'!I499="No","",IF('Used data'!N499="Partly",0.9,IF('Used data'!N499="Yes",0.75,1)))</f>
        <v/>
      </c>
      <c r="M499" s="6" t="str">
        <f>IF('Used data'!I499="No","",IF('Used data'!N499="Partly",0.97,IF('Used data'!N499="Yes",0.95,1)))</f>
        <v/>
      </c>
      <c r="N499" s="6" t="str">
        <f>IF('Used data'!I499="No","",IF('Used data'!O499&gt;4.25,1.06,IF('Used data'!O499&lt;3.75,1.84-'Used data'!O499*0.24,0.04+'Used data'!O499*0.24)))</f>
        <v/>
      </c>
      <c r="O499" s="6" t="str">
        <f>IF('Used data'!I499="No","",IF('Used data'!P499&gt;1.99,0.81,IF('Used data'!P499&lt;0.2,1.12,1.05-'Used data'!P499*0.1)))</f>
        <v/>
      </c>
      <c r="P499" s="6" t="str">
        <f>IF('Used data'!I499="No","",IF('Used data'!Q499&gt;3,0.96,IF('Used data'!Q499&lt;2,1.12-0.06*'Used data'!Q499,1.08-0.04*'Used data'!Q499)))</f>
        <v/>
      </c>
      <c r="Q499" s="6" t="str">
        <f>IF('Used data'!I499="No","",IF('Used data'!R499="Yes",0.91,1))</f>
        <v/>
      </c>
      <c r="R499" s="6" t="str">
        <f>IF('Used data'!I499="No","",IF('Used data'!R499="Yes",0.96,1))</f>
        <v/>
      </c>
      <c r="S499" s="6" t="str">
        <f>IF('Used data'!I499="No","",IF('Used data'!R499="Yes",0.82,1))</f>
        <v/>
      </c>
      <c r="T499" s="6" t="str">
        <f>IF('Used data'!I499="No","",IF('Used data'!R499="Yes",0.9,1))</f>
        <v/>
      </c>
      <c r="U499" s="6" t="str">
        <f>IF('Used data'!I499="No","",IF('Used data'!R499="Yes",0.93,1))</f>
        <v/>
      </c>
      <c r="V499" s="6" t="str">
        <f>IF('Used data'!I499="No","",IF('Used data'!S499="Yes",0.85,1))</f>
        <v/>
      </c>
      <c r="W499" s="6" t="str">
        <f>IF('Used data'!I499="No","",IF('Used data'!T499&gt;5,1.4,1+0.08*'Used data'!T499))</f>
        <v/>
      </c>
      <c r="X499" s="6" t="str">
        <f>IF('Used data'!I499="No","",IF('Used data'!U499=80,1,POWER((80-0.0058*('Used data'!U499-80)^2+0.2781*('Used data'!U499-80)-0.2343)/80,1.6)))</f>
        <v/>
      </c>
      <c r="Y499" s="6" t="str">
        <f>IF('Used data'!I499="No","",IF('Used data'!U499=80,1,POWER((80-0.0058*('Used data'!U499-80)^2+0.2781*('Used data'!U499-80)-0.2343)/80,1.5)))</f>
        <v/>
      </c>
      <c r="Z499" s="6" t="str">
        <f>IF('Used data'!I499="No","",IF('Used data'!U499=80,1,POWER((80-0.0058*('Used data'!U499-80)^2+0.2781*('Used data'!U499-80)-0.2343)/80,4.6)))</f>
        <v/>
      </c>
      <c r="AA499" s="6" t="str">
        <f>IF('Used data'!I499="No","",IF('Used data'!U499=80,1,POWER((80-0.0058*('Used data'!U499-80)^2+0.2781*('Used data'!U499-80)-0.2343)/80,3.5)))</f>
        <v/>
      </c>
      <c r="AB499" s="6" t="str">
        <f>IF('Used data'!I499="No","",IF('Used data'!U499=80,1,POWER((80-0.0058*('Used data'!U499-80)^2+0.2781*('Used data'!U499-80)-0.2343)/80,1.4)))</f>
        <v/>
      </c>
      <c r="AC499" s="6"/>
      <c r="AD499" s="7" t="str">
        <f>IF('Used data'!I499="No","",EXP(-10.0958)*POWER(H499,0.8138))</f>
        <v/>
      </c>
      <c r="AE499" s="7" t="str">
        <f>IF('Used data'!I499="No","",EXP(-9.9896)*POWER(H499,0.8381))</f>
        <v/>
      </c>
      <c r="AF499" s="7" t="str">
        <f>IF('Used data'!I499="No","",EXP(-12.5826)*POWER(H499,1.148))</f>
        <v/>
      </c>
      <c r="AG499" s="7" t="str">
        <f>IF('Used data'!I499="No","",EXP(-11.3408)*POWER(H499,0.7373))</f>
        <v/>
      </c>
      <c r="AH499" s="7" t="str">
        <f>IF('Used data'!I499="No","",EXP(-10.8985)*POWER(H499,0.841))</f>
        <v/>
      </c>
      <c r="AI499" s="7" t="str">
        <f>IF('Used data'!I499="No","",EXP(-12.4273)*POWER(H499,1.0197))</f>
        <v/>
      </c>
      <c r="AJ499" s="9" t="str">
        <f>IF('Used data'!I499="No","",SUM(AD499:AE499)*740934+AG499*29492829+AH499*4654307+AI499*608667)</f>
        <v/>
      </c>
    </row>
    <row r="500" spans="1:36" x14ac:dyDescent="0.3">
      <c r="A500" s="4" t="str">
        <f>IF('Input data'!A506="","",'Input data'!A506)</f>
        <v/>
      </c>
      <c r="B500" s="4" t="str">
        <f>IF('Input data'!B506="","",'Input data'!B506)</f>
        <v/>
      </c>
      <c r="C500" s="4" t="str">
        <f>IF('Input data'!C506="","",'Input data'!C506)</f>
        <v/>
      </c>
      <c r="D500" s="4" t="str">
        <f>IF('Input data'!D506="","",'Input data'!D506)</f>
        <v/>
      </c>
      <c r="E500" s="4" t="str">
        <f>IF('Input data'!E506="","",'Input data'!E506)</f>
        <v/>
      </c>
      <c r="F500" s="4" t="str">
        <f>IF('Input data'!F506="","",'Input data'!F506)</f>
        <v/>
      </c>
      <c r="G500" s="20" t="str">
        <f>IF('Input data'!G506=0,"",'Input data'!G506)</f>
        <v/>
      </c>
      <c r="H500" s="9" t="str">
        <f>IF('Input data'!H506="","",'Input data'!H506)</f>
        <v/>
      </c>
      <c r="I500" s="6" t="str">
        <f>IF('Used data'!I500="No","",IF('Used data'!L500&lt;10,1.1-'Used data'!L500*0.01,IF('Used data'!L500&lt;120,POWER(1.003,'Used data'!L500)/POWER(1.003,10),1.4)))</f>
        <v/>
      </c>
      <c r="J500" s="6" t="str">
        <f>IF('Used data'!I500="No","",IF('Used data'!M500&gt;9,1.41,IF('Used data'!M500&lt;2,0.96+'Used data'!M500*0.02,POWER(1.05,'Used data'!M500)/POWER(1.05,2))))</f>
        <v/>
      </c>
      <c r="K500" s="6" t="str">
        <f>IF('Used data'!I500="No","",IF('Used data'!M500&gt;9,1.15,IF('Used data'!M500&lt;2,0.98+'Used data'!M500*0.01,POWER(1.02,'Used data'!M500)/POWER(1.02,2))))</f>
        <v/>
      </c>
      <c r="L500" s="6" t="str">
        <f>IF('Used data'!I500="No","",IF('Used data'!N500="Partly",0.9,IF('Used data'!N500="Yes",0.75,1)))</f>
        <v/>
      </c>
      <c r="M500" s="6" t="str">
        <f>IF('Used data'!I500="No","",IF('Used data'!N500="Partly",0.97,IF('Used data'!N500="Yes",0.95,1)))</f>
        <v/>
      </c>
      <c r="N500" s="6" t="str">
        <f>IF('Used data'!I500="No","",IF('Used data'!O500&gt;4.25,1.06,IF('Used data'!O500&lt;3.75,1.84-'Used data'!O500*0.24,0.04+'Used data'!O500*0.24)))</f>
        <v/>
      </c>
      <c r="O500" s="6" t="str">
        <f>IF('Used data'!I500="No","",IF('Used data'!P500&gt;1.99,0.81,IF('Used data'!P500&lt;0.2,1.12,1.05-'Used data'!P500*0.1)))</f>
        <v/>
      </c>
      <c r="P500" s="6" t="str">
        <f>IF('Used data'!I500="No","",IF('Used data'!Q500&gt;3,0.96,IF('Used data'!Q500&lt;2,1.12-0.06*'Used data'!Q500,1.08-0.04*'Used data'!Q500)))</f>
        <v/>
      </c>
      <c r="Q500" s="6" t="str">
        <f>IF('Used data'!I500="No","",IF('Used data'!R500="Yes",0.91,1))</f>
        <v/>
      </c>
      <c r="R500" s="6" t="str">
        <f>IF('Used data'!I500="No","",IF('Used data'!R500="Yes",0.96,1))</f>
        <v/>
      </c>
      <c r="S500" s="6" t="str">
        <f>IF('Used data'!I500="No","",IF('Used data'!R500="Yes",0.82,1))</f>
        <v/>
      </c>
      <c r="T500" s="6" t="str">
        <f>IF('Used data'!I500="No","",IF('Used data'!R500="Yes",0.9,1))</f>
        <v/>
      </c>
      <c r="U500" s="6" t="str">
        <f>IF('Used data'!I500="No","",IF('Used data'!R500="Yes",0.93,1))</f>
        <v/>
      </c>
      <c r="V500" s="6" t="str">
        <f>IF('Used data'!I500="No","",IF('Used data'!S500="Yes",0.85,1))</f>
        <v/>
      </c>
      <c r="W500" s="6" t="str">
        <f>IF('Used data'!I500="No","",IF('Used data'!T500&gt;5,1.4,1+0.08*'Used data'!T500))</f>
        <v/>
      </c>
      <c r="X500" s="6" t="str">
        <f>IF('Used data'!I500="No","",IF('Used data'!U500=80,1,POWER((80-0.0058*('Used data'!U500-80)^2+0.2781*('Used data'!U500-80)-0.2343)/80,1.6)))</f>
        <v/>
      </c>
      <c r="Y500" s="6" t="str">
        <f>IF('Used data'!I500="No","",IF('Used data'!U500=80,1,POWER((80-0.0058*('Used data'!U500-80)^2+0.2781*('Used data'!U500-80)-0.2343)/80,1.5)))</f>
        <v/>
      </c>
      <c r="Z500" s="6" t="str">
        <f>IF('Used data'!I500="No","",IF('Used data'!U500=80,1,POWER((80-0.0058*('Used data'!U500-80)^2+0.2781*('Used data'!U500-80)-0.2343)/80,4.6)))</f>
        <v/>
      </c>
      <c r="AA500" s="6" t="str">
        <f>IF('Used data'!I500="No","",IF('Used data'!U500=80,1,POWER((80-0.0058*('Used data'!U500-80)^2+0.2781*('Used data'!U500-80)-0.2343)/80,3.5)))</f>
        <v/>
      </c>
      <c r="AB500" s="6" t="str">
        <f>IF('Used data'!I500="No","",IF('Used data'!U500=80,1,POWER((80-0.0058*('Used data'!U500-80)^2+0.2781*('Used data'!U500-80)-0.2343)/80,1.4)))</f>
        <v/>
      </c>
      <c r="AC500" s="6"/>
      <c r="AD500" s="7" t="str">
        <f>IF('Used data'!I500="No","",EXP(-10.0958)*POWER(H500,0.8138))</f>
        <v/>
      </c>
      <c r="AE500" s="7" t="str">
        <f>IF('Used data'!I500="No","",EXP(-9.9896)*POWER(H500,0.8381))</f>
        <v/>
      </c>
      <c r="AF500" s="7" t="str">
        <f>IF('Used data'!I500="No","",EXP(-12.5826)*POWER(H500,1.148))</f>
        <v/>
      </c>
      <c r="AG500" s="7" t="str">
        <f>IF('Used data'!I500="No","",EXP(-11.3408)*POWER(H500,0.7373))</f>
        <v/>
      </c>
      <c r="AH500" s="7" t="str">
        <f>IF('Used data'!I500="No","",EXP(-10.8985)*POWER(H500,0.841))</f>
        <v/>
      </c>
      <c r="AI500" s="7" t="str">
        <f>IF('Used data'!I500="No","",EXP(-12.4273)*POWER(H500,1.0197))</f>
        <v/>
      </c>
      <c r="AJ500" s="9" t="str">
        <f>IF('Used data'!I500="No","",SUM(AD500:AE500)*740934+AG500*29492829+AH500*4654307+AI500*608667)</f>
        <v/>
      </c>
    </row>
    <row r="501" spans="1:36" x14ac:dyDescent="0.3">
      <c r="A501" s="4" t="str">
        <f>IF('Input data'!A507="","",'Input data'!A507)</f>
        <v/>
      </c>
      <c r="B501" s="4" t="str">
        <f>IF('Input data'!B507="","",'Input data'!B507)</f>
        <v/>
      </c>
      <c r="C501" s="4" t="str">
        <f>IF('Input data'!C507="","",'Input data'!C507)</f>
        <v/>
      </c>
      <c r="D501" s="4" t="str">
        <f>IF('Input data'!D507="","",'Input data'!D507)</f>
        <v/>
      </c>
      <c r="E501" s="4" t="str">
        <f>IF('Input data'!E507="","",'Input data'!E507)</f>
        <v/>
      </c>
      <c r="F501" s="4" t="str">
        <f>IF('Input data'!F507="","",'Input data'!F507)</f>
        <v/>
      </c>
      <c r="G501" s="20" t="str">
        <f>IF('Input data'!G507=0,"",'Input data'!G507)</f>
        <v/>
      </c>
      <c r="H501" s="9" t="str">
        <f>IF('Input data'!H507="","",'Input data'!H507)</f>
        <v/>
      </c>
      <c r="I501" s="6" t="str">
        <f>IF('Used data'!I501="No","",IF('Used data'!L501&lt;10,1.1-'Used data'!L501*0.01,IF('Used data'!L501&lt;120,POWER(1.003,'Used data'!L501)/POWER(1.003,10),1.4)))</f>
        <v/>
      </c>
      <c r="J501" s="6" t="str">
        <f>IF('Used data'!I501="No","",IF('Used data'!M501&gt;9,1.41,IF('Used data'!M501&lt;2,0.96+'Used data'!M501*0.02,POWER(1.05,'Used data'!M501)/POWER(1.05,2))))</f>
        <v/>
      </c>
      <c r="K501" s="6" t="str">
        <f>IF('Used data'!I501="No","",IF('Used data'!M501&gt;9,1.15,IF('Used data'!M501&lt;2,0.98+'Used data'!M501*0.01,POWER(1.02,'Used data'!M501)/POWER(1.02,2))))</f>
        <v/>
      </c>
      <c r="L501" s="6" t="str">
        <f>IF('Used data'!I501="No","",IF('Used data'!N501="Partly",0.9,IF('Used data'!N501="Yes",0.75,1)))</f>
        <v/>
      </c>
      <c r="M501" s="6" t="str">
        <f>IF('Used data'!I501="No","",IF('Used data'!N501="Partly",0.97,IF('Used data'!N501="Yes",0.95,1)))</f>
        <v/>
      </c>
      <c r="N501" s="6" t="str">
        <f>IF('Used data'!I501="No","",IF('Used data'!O501&gt;4.25,1.06,IF('Used data'!O501&lt;3.75,1.84-'Used data'!O501*0.24,0.04+'Used data'!O501*0.24)))</f>
        <v/>
      </c>
      <c r="O501" s="6" t="str">
        <f>IF('Used data'!I501="No","",IF('Used data'!P501&gt;1.99,0.81,IF('Used data'!P501&lt;0.2,1.12,1.05-'Used data'!P501*0.1)))</f>
        <v/>
      </c>
      <c r="P501" s="6" t="str">
        <f>IF('Used data'!I501="No","",IF('Used data'!Q501&gt;3,0.96,IF('Used data'!Q501&lt;2,1.12-0.06*'Used data'!Q501,1.08-0.04*'Used data'!Q501)))</f>
        <v/>
      </c>
      <c r="Q501" s="6" t="str">
        <f>IF('Used data'!I501="No","",IF('Used data'!R501="Yes",0.91,1))</f>
        <v/>
      </c>
      <c r="R501" s="6" t="str">
        <f>IF('Used data'!I501="No","",IF('Used data'!R501="Yes",0.96,1))</f>
        <v/>
      </c>
      <c r="S501" s="6" t="str">
        <f>IF('Used data'!I501="No","",IF('Used data'!R501="Yes",0.82,1))</f>
        <v/>
      </c>
      <c r="T501" s="6" t="str">
        <f>IF('Used data'!I501="No","",IF('Used data'!R501="Yes",0.9,1))</f>
        <v/>
      </c>
      <c r="U501" s="6" t="str">
        <f>IF('Used data'!I501="No","",IF('Used data'!R501="Yes",0.93,1))</f>
        <v/>
      </c>
      <c r="V501" s="6" t="str">
        <f>IF('Used data'!I501="No","",IF('Used data'!S501="Yes",0.85,1))</f>
        <v/>
      </c>
      <c r="W501" s="6" t="str">
        <f>IF('Used data'!I501="No","",IF('Used data'!T501&gt;5,1.4,1+0.08*'Used data'!T501))</f>
        <v/>
      </c>
      <c r="X501" s="6" t="str">
        <f>IF('Used data'!I501="No","",IF('Used data'!U501=80,1,POWER((80-0.0058*('Used data'!U501-80)^2+0.2781*('Used data'!U501-80)-0.2343)/80,1.6)))</f>
        <v/>
      </c>
      <c r="Y501" s="6" t="str">
        <f>IF('Used data'!I501="No","",IF('Used data'!U501=80,1,POWER((80-0.0058*('Used data'!U501-80)^2+0.2781*('Used data'!U501-80)-0.2343)/80,1.5)))</f>
        <v/>
      </c>
      <c r="Z501" s="6" t="str">
        <f>IF('Used data'!I501="No","",IF('Used data'!U501=80,1,POWER((80-0.0058*('Used data'!U501-80)^2+0.2781*('Used data'!U501-80)-0.2343)/80,4.6)))</f>
        <v/>
      </c>
      <c r="AA501" s="6" t="str">
        <f>IF('Used data'!I501="No","",IF('Used data'!U501=80,1,POWER((80-0.0058*('Used data'!U501-80)^2+0.2781*('Used data'!U501-80)-0.2343)/80,3.5)))</f>
        <v/>
      </c>
      <c r="AB501" s="6" t="str">
        <f>IF('Used data'!I501="No","",IF('Used data'!U501=80,1,POWER((80-0.0058*('Used data'!U501-80)^2+0.2781*('Used data'!U501-80)-0.2343)/80,1.4)))</f>
        <v/>
      </c>
      <c r="AC501" s="6"/>
      <c r="AD501" s="7" t="str">
        <f>IF('Used data'!I501="No","",EXP(-10.0958)*POWER(H501,0.8138))</f>
        <v/>
      </c>
      <c r="AE501" s="7" t="str">
        <f>IF('Used data'!I501="No","",EXP(-9.9896)*POWER(H501,0.8381))</f>
        <v/>
      </c>
      <c r="AF501" s="7" t="str">
        <f>IF('Used data'!I501="No","",EXP(-12.5826)*POWER(H501,1.148))</f>
        <v/>
      </c>
      <c r="AG501" s="7" t="str">
        <f>IF('Used data'!I501="No","",EXP(-11.3408)*POWER(H501,0.7373))</f>
        <v/>
      </c>
      <c r="AH501" s="7" t="str">
        <f>IF('Used data'!I501="No","",EXP(-10.8985)*POWER(H501,0.841))</f>
        <v/>
      </c>
      <c r="AI501" s="7" t="str">
        <f>IF('Used data'!I501="No","",EXP(-12.4273)*POWER(H501,1.0197))</f>
        <v/>
      </c>
      <c r="AJ501" s="9" t="str">
        <f>IF('Used data'!I501="No","",SUM(AD501:AE501)*740934+AG501*29492829+AH501*4654307+AI501*608667)</f>
        <v/>
      </c>
    </row>
    <row r="502" spans="1:36" x14ac:dyDescent="0.3">
      <c r="A502" s="4" t="str">
        <f>IF('Input data'!A508="","",'Input data'!A508)</f>
        <v/>
      </c>
      <c r="B502" s="4" t="str">
        <f>IF('Input data'!B508="","",'Input data'!B508)</f>
        <v/>
      </c>
      <c r="C502" s="4" t="str">
        <f>IF('Input data'!C508="","",'Input data'!C508)</f>
        <v/>
      </c>
      <c r="D502" s="4" t="str">
        <f>IF('Input data'!D508="","",'Input data'!D508)</f>
        <v/>
      </c>
      <c r="E502" s="4" t="str">
        <f>IF('Input data'!E508="","",'Input data'!E508)</f>
        <v/>
      </c>
      <c r="F502" s="4" t="str">
        <f>IF('Input data'!F508="","",'Input data'!F508)</f>
        <v/>
      </c>
      <c r="G502" s="20" t="str">
        <f>IF('Input data'!G508=0,"",'Input data'!G508)</f>
        <v/>
      </c>
      <c r="H502" s="9" t="str">
        <f>IF('Input data'!H508="","",'Input data'!H508)</f>
        <v/>
      </c>
      <c r="I502" s="6" t="str">
        <f>IF('Used data'!I502="No","",IF('Used data'!L502&lt;10,1.1-'Used data'!L502*0.01,IF('Used data'!L502&lt;120,POWER(1.003,'Used data'!L502)/POWER(1.003,10),1.4)))</f>
        <v/>
      </c>
      <c r="J502" s="6" t="str">
        <f>IF('Used data'!I502="No","",IF('Used data'!M502&gt;9,1.41,IF('Used data'!M502&lt;2,0.96+'Used data'!M502*0.02,POWER(1.05,'Used data'!M502)/POWER(1.05,2))))</f>
        <v/>
      </c>
      <c r="K502" s="6" t="str">
        <f>IF('Used data'!I502="No","",IF('Used data'!M502&gt;9,1.15,IF('Used data'!M502&lt;2,0.98+'Used data'!M502*0.01,POWER(1.02,'Used data'!M502)/POWER(1.02,2))))</f>
        <v/>
      </c>
      <c r="L502" s="6" t="str">
        <f>IF('Used data'!I502="No","",IF('Used data'!N502="Partly",0.9,IF('Used data'!N502="Yes",0.75,1)))</f>
        <v/>
      </c>
      <c r="M502" s="6" t="str">
        <f>IF('Used data'!I502="No","",IF('Used data'!N502="Partly",0.97,IF('Used data'!N502="Yes",0.95,1)))</f>
        <v/>
      </c>
      <c r="N502" s="6" t="str">
        <f>IF('Used data'!I502="No","",IF('Used data'!O502&gt;4.25,1.06,IF('Used data'!O502&lt;3.75,1.84-'Used data'!O502*0.24,0.04+'Used data'!O502*0.24)))</f>
        <v/>
      </c>
      <c r="O502" s="6" t="str">
        <f>IF('Used data'!I502="No","",IF('Used data'!P502&gt;1.99,0.81,IF('Used data'!P502&lt;0.2,1.12,1.05-'Used data'!P502*0.1)))</f>
        <v/>
      </c>
      <c r="P502" s="6" t="str">
        <f>IF('Used data'!I502="No","",IF('Used data'!Q502&gt;3,0.96,IF('Used data'!Q502&lt;2,1.12-0.06*'Used data'!Q502,1.08-0.04*'Used data'!Q502)))</f>
        <v/>
      </c>
      <c r="Q502" s="6" t="str">
        <f>IF('Used data'!I502="No","",IF('Used data'!R502="Yes",0.91,1))</f>
        <v/>
      </c>
      <c r="R502" s="6" t="str">
        <f>IF('Used data'!I502="No","",IF('Used data'!R502="Yes",0.96,1))</f>
        <v/>
      </c>
      <c r="S502" s="6" t="str">
        <f>IF('Used data'!I502="No","",IF('Used data'!R502="Yes",0.82,1))</f>
        <v/>
      </c>
      <c r="T502" s="6" t="str">
        <f>IF('Used data'!I502="No","",IF('Used data'!R502="Yes",0.9,1))</f>
        <v/>
      </c>
      <c r="U502" s="6" t="str">
        <f>IF('Used data'!I502="No","",IF('Used data'!R502="Yes",0.93,1))</f>
        <v/>
      </c>
      <c r="V502" s="6" t="str">
        <f>IF('Used data'!I502="No","",IF('Used data'!S502="Yes",0.85,1))</f>
        <v/>
      </c>
      <c r="W502" s="6" t="str">
        <f>IF('Used data'!I502="No","",IF('Used data'!T502&gt;5,1.4,1+0.08*'Used data'!T502))</f>
        <v/>
      </c>
      <c r="X502" s="6" t="str">
        <f>IF('Used data'!I502="No","",IF('Used data'!U502=80,1,POWER((80-0.0058*('Used data'!U502-80)^2+0.2781*('Used data'!U502-80)-0.2343)/80,1.6)))</f>
        <v/>
      </c>
      <c r="Y502" s="6" t="str">
        <f>IF('Used data'!I502="No","",IF('Used data'!U502=80,1,POWER((80-0.0058*('Used data'!U502-80)^2+0.2781*('Used data'!U502-80)-0.2343)/80,1.5)))</f>
        <v/>
      </c>
      <c r="Z502" s="6" t="str">
        <f>IF('Used data'!I502="No","",IF('Used data'!U502=80,1,POWER((80-0.0058*('Used data'!U502-80)^2+0.2781*('Used data'!U502-80)-0.2343)/80,4.6)))</f>
        <v/>
      </c>
      <c r="AA502" s="6" t="str">
        <f>IF('Used data'!I502="No","",IF('Used data'!U502=80,1,POWER((80-0.0058*('Used data'!U502-80)^2+0.2781*('Used data'!U502-80)-0.2343)/80,3.5)))</f>
        <v/>
      </c>
      <c r="AB502" s="6" t="str">
        <f>IF('Used data'!I502="No","",IF('Used data'!U502=80,1,POWER((80-0.0058*('Used data'!U502-80)^2+0.2781*('Used data'!U502-80)-0.2343)/80,1.4)))</f>
        <v/>
      </c>
      <c r="AC502" s="6"/>
      <c r="AD502" s="7" t="str">
        <f>IF('Used data'!I502="No","",EXP(-10.0958)*POWER(H502,0.8138))</f>
        <v/>
      </c>
      <c r="AE502" s="7" t="str">
        <f>IF('Used data'!I502="No","",EXP(-9.9896)*POWER(H502,0.8381))</f>
        <v/>
      </c>
      <c r="AF502" s="7" t="str">
        <f>IF('Used data'!I502="No","",EXP(-12.5826)*POWER(H502,1.148))</f>
        <v/>
      </c>
      <c r="AG502" s="7" t="str">
        <f>IF('Used data'!I502="No","",EXP(-11.3408)*POWER(H502,0.7373))</f>
        <v/>
      </c>
      <c r="AH502" s="7" t="str">
        <f>IF('Used data'!I502="No","",EXP(-10.8985)*POWER(H502,0.841))</f>
        <v/>
      </c>
      <c r="AI502" s="7" t="str">
        <f>IF('Used data'!I502="No","",EXP(-12.4273)*POWER(H502,1.0197))</f>
        <v/>
      </c>
      <c r="AJ502" s="9" t="str">
        <f>IF('Used data'!I502="No","",SUM(AD502:AE502)*740934+AG502*29492829+AH502*4654307+AI502*608667)</f>
        <v/>
      </c>
    </row>
    <row r="503" spans="1:36" x14ac:dyDescent="0.3">
      <c r="A503" s="4" t="str">
        <f>IF('Input data'!A509="","",'Input data'!A509)</f>
        <v/>
      </c>
      <c r="B503" s="4" t="str">
        <f>IF('Input data'!B509="","",'Input data'!B509)</f>
        <v/>
      </c>
      <c r="C503" s="4" t="str">
        <f>IF('Input data'!C509="","",'Input data'!C509)</f>
        <v/>
      </c>
      <c r="D503" s="4" t="str">
        <f>IF('Input data'!D509="","",'Input data'!D509)</f>
        <v/>
      </c>
      <c r="E503" s="4" t="str">
        <f>IF('Input data'!E509="","",'Input data'!E509)</f>
        <v/>
      </c>
      <c r="F503" s="4" t="str">
        <f>IF('Input data'!F509="","",'Input data'!F509)</f>
        <v/>
      </c>
      <c r="G503" s="20" t="str">
        <f>IF('Input data'!G509=0,"",'Input data'!G509)</f>
        <v/>
      </c>
      <c r="H503" s="9" t="str">
        <f>IF('Input data'!H509="","",'Input data'!H509)</f>
        <v/>
      </c>
      <c r="I503" s="6" t="str">
        <f>IF('Used data'!I503="No","",IF('Used data'!L503&lt;10,1.1-'Used data'!L503*0.01,IF('Used data'!L503&lt;120,POWER(1.003,'Used data'!L503)/POWER(1.003,10),1.4)))</f>
        <v/>
      </c>
      <c r="J503" s="6" t="str">
        <f>IF('Used data'!I503="No","",IF('Used data'!M503&gt;9,1.41,IF('Used data'!M503&lt;2,0.96+'Used data'!M503*0.02,POWER(1.05,'Used data'!M503)/POWER(1.05,2))))</f>
        <v/>
      </c>
      <c r="K503" s="6" t="str">
        <f>IF('Used data'!I503="No","",IF('Used data'!M503&gt;9,1.15,IF('Used data'!M503&lt;2,0.98+'Used data'!M503*0.01,POWER(1.02,'Used data'!M503)/POWER(1.02,2))))</f>
        <v/>
      </c>
      <c r="L503" s="6" t="str">
        <f>IF('Used data'!I503="No","",IF('Used data'!N503="Partly",0.9,IF('Used data'!N503="Yes",0.75,1)))</f>
        <v/>
      </c>
      <c r="M503" s="6" t="str">
        <f>IF('Used data'!I503="No","",IF('Used data'!N503="Partly",0.97,IF('Used data'!N503="Yes",0.95,1)))</f>
        <v/>
      </c>
      <c r="N503" s="6" t="str">
        <f>IF('Used data'!I503="No","",IF('Used data'!O503&gt;4.25,1.06,IF('Used data'!O503&lt;3.75,1.84-'Used data'!O503*0.24,0.04+'Used data'!O503*0.24)))</f>
        <v/>
      </c>
      <c r="O503" s="6" t="str">
        <f>IF('Used data'!I503="No","",IF('Used data'!P503&gt;1.99,0.81,IF('Used data'!P503&lt;0.2,1.12,1.05-'Used data'!P503*0.1)))</f>
        <v/>
      </c>
      <c r="P503" s="6" t="str">
        <f>IF('Used data'!I503="No","",IF('Used data'!Q503&gt;3,0.96,IF('Used data'!Q503&lt;2,1.12-0.06*'Used data'!Q503,1.08-0.04*'Used data'!Q503)))</f>
        <v/>
      </c>
      <c r="Q503" s="6" t="str">
        <f>IF('Used data'!I503="No","",IF('Used data'!R503="Yes",0.91,1))</f>
        <v/>
      </c>
      <c r="R503" s="6" t="str">
        <f>IF('Used data'!I503="No","",IF('Used data'!R503="Yes",0.96,1))</f>
        <v/>
      </c>
      <c r="S503" s="6" t="str">
        <f>IF('Used data'!I503="No","",IF('Used data'!R503="Yes",0.82,1))</f>
        <v/>
      </c>
      <c r="T503" s="6" t="str">
        <f>IF('Used data'!I503="No","",IF('Used data'!R503="Yes",0.9,1))</f>
        <v/>
      </c>
      <c r="U503" s="6" t="str">
        <f>IF('Used data'!I503="No","",IF('Used data'!R503="Yes",0.93,1))</f>
        <v/>
      </c>
      <c r="V503" s="6" t="str">
        <f>IF('Used data'!I503="No","",IF('Used data'!S503="Yes",0.85,1))</f>
        <v/>
      </c>
      <c r="W503" s="6" t="str">
        <f>IF('Used data'!I503="No","",IF('Used data'!T503&gt;5,1.4,1+0.08*'Used data'!T503))</f>
        <v/>
      </c>
      <c r="X503" s="6" t="str">
        <f>IF('Used data'!I503="No","",IF('Used data'!U503=80,1,POWER((80-0.0058*('Used data'!U503-80)^2+0.2781*('Used data'!U503-80)-0.2343)/80,1.6)))</f>
        <v/>
      </c>
      <c r="Y503" s="6" t="str">
        <f>IF('Used data'!I503="No","",IF('Used data'!U503=80,1,POWER((80-0.0058*('Used data'!U503-80)^2+0.2781*('Used data'!U503-80)-0.2343)/80,1.5)))</f>
        <v/>
      </c>
      <c r="Z503" s="6" t="str">
        <f>IF('Used data'!I503="No","",IF('Used data'!U503=80,1,POWER((80-0.0058*('Used data'!U503-80)^2+0.2781*('Used data'!U503-80)-0.2343)/80,4.6)))</f>
        <v/>
      </c>
      <c r="AA503" s="6" t="str">
        <f>IF('Used data'!I503="No","",IF('Used data'!U503=80,1,POWER((80-0.0058*('Used data'!U503-80)^2+0.2781*('Used data'!U503-80)-0.2343)/80,3.5)))</f>
        <v/>
      </c>
      <c r="AB503" s="6" t="str">
        <f>IF('Used data'!I503="No","",IF('Used data'!U503=80,1,POWER((80-0.0058*('Used data'!U503-80)^2+0.2781*('Used data'!U503-80)-0.2343)/80,1.4)))</f>
        <v/>
      </c>
      <c r="AC503" s="6"/>
      <c r="AD503" s="7" t="str">
        <f>IF('Used data'!I503="No","",EXP(-10.0958)*POWER(H503,0.8138))</f>
        <v/>
      </c>
      <c r="AE503" s="7" t="str">
        <f>IF('Used data'!I503="No","",EXP(-9.9896)*POWER(H503,0.8381))</f>
        <v/>
      </c>
      <c r="AF503" s="7" t="str">
        <f>IF('Used data'!I503="No","",EXP(-12.5826)*POWER(H503,1.148))</f>
        <v/>
      </c>
      <c r="AG503" s="7" t="str">
        <f>IF('Used data'!I503="No","",EXP(-11.3408)*POWER(H503,0.7373))</f>
        <v/>
      </c>
      <c r="AH503" s="7" t="str">
        <f>IF('Used data'!I503="No","",EXP(-10.8985)*POWER(H503,0.841))</f>
        <v/>
      </c>
      <c r="AI503" s="7" t="str">
        <f>IF('Used data'!I503="No","",EXP(-12.4273)*POWER(H503,1.0197))</f>
        <v/>
      </c>
      <c r="AJ503" s="9" t="str">
        <f>IF('Used data'!I503="No","",SUM(AD503:AE503)*740934+AG503*29492829+AH503*4654307+AI503*608667)</f>
        <v/>
      </c>
    </row>
    <row r="504" spans="1:36" x14ac:dyDescent="0.3">
      <c r="A504" s="4" t="str">
        <f>IF('Input data'!A510="","",'Input data'!A510)</f>
        <v/>
      </c>
      <c r="B504" s="4" t="str">
        <f>IF('Input data'!B510="","",'Input data'!B510)</f>
        <v/>
      </c>
      <c r="C504" s="4" t="str">
        <f>IF('Input data'!C510="","",'Input data'!C510)</f>
        <v/>
      </c>
      <c r="D504" s="4" t="str">
        <f>IF('Input data'!D510="","",'Input data'!D510)</f>
        <v/>
      </c>
      <c r="E504" s="4" t="str">
        <f>IF('Input data'!E510="","",'Input data'!E510)</f>
        <v/>
      </c>
      <c r="F504" s="4" t="str">
        <f>IF('Input data'!F510="","",'Input data'!F510)</f>
        <v/>
      </c>
      <c r="G504" s="20" t="str">
        <f>IF('Input data'!G510=0,"",'Input data'!G510)</f>
        <v/>
      </c>
      <c r="H504" s="9" t="str">
        <f>IF('Input data'!H510="","",'Input data'!H510)</f>
        <v/>
      </c>
      <c r="I504" s="6" t="str">
        <f>IF('Used data'!I504="No","",IF('Used data'!L504&lt;10,1.1-'Used data'!L504*0.01,IF('Used data'!L504&lt;120,POWER(1.003,'Used data'!L504)/POWER(1.003,10),1.4)))</f>
        <v/>
      </c>
      <c r="J504" s="6" t="str">
        <f>IF('Used data'!I504="No","",IF('Used data'!M504&gt;9,1.41,IF('Used data'!M504&lt;2,0.96+'Used data'!M504*0.02,POWER(1.05,'Used data'!M504)/POWER(1.05,2))))</f>
        <v/>
      </c>
      <c r="K504" s="6" t="str">
        <f>IF('Used data'!I504="No","",IF('Used data'!M504&gt;9,1.15,IF('Used data'!M504&lt;2,0.98+'Used data'!M504*0.01,POWER(1.02,'Used data'!M504)/POWER(1.02,2))))</f>
        <v/>
      </c>
      <c r="L504" s="6" t="str">
        <f>IF('Used data'!I504="No","",IF('Used data'!N504="Partly",0.9,IF('Used data'!N504="Yes",0.75,1)))</f>
        <v/>
      </c>
      <c r="M504" s="6" t="str">
        <f>IF('Used data'!I504="No","",IF('Used data'!N504="Partly",0.97,IF('Used data'!N504="Yes",0.95,1)))</f>
        <v/>
      </c>
      <c r="N504" s="6" t="str">
        <f>IF('Used data'!I504="No","",IF('Used data'!O504&gt;4.25,1.06,IF('Used data'!O504&lt;3.75,1.84-'Used data'!O504*0.24,0.04+'Used data'!O504*0.24)))</f>
        <v/>
      </c>
      <c r="O504" s="6" t="str">
        <f>IF('Used data'!I504="No","",IF('Used data'!P504&gt;1.99,0.81,IF('Used data'!P504&lt;0.2,1.12,1.05-'Used data'!P504*0.1)))</f>
        <v/>
      </c>
      <c r="P504" s="6" t="str">
        <f>IF('Used data'!I504="No","",IF('Used data'!Q504&gt;3,0.96,IF('Used data'!Q504&lt;2,1.12-0.06*'Used data'!Q504,1.08-0.04*'Used data'!Q504)))</f>
        <v/>
      </c>
      <c r="Q504" s="6" t="str">
        <f>IF('Used data'!I504="No","",IF('Used data'!R504="Yes",0.91,1))</f>
        <v/>
      </c>
      <c r="R504" s="6" t="str">
        <f>IF('Used data'!I504="No","",IF('Used data'!R504="Yes",0.96,1))</f>
        <v/>
      </c>
      <c r="S504" s="6" t="str">
        <f>IF('Used data'!I504="No","",IF('Used data'!R504="Yes",0.82,1))</f>
        <v/>
      </c>
      <c r="T504" s="6" t="str">
        <f>IF('Used data'!I504="No","",IF('Used data'!R504="Yes",0.9,1))</f>
        <v/>
      </c>
      <c r="U504" s="6" t="str">
        <f>IF('Used data'!I504="No","",IF('Used data'!R504="Yes",0.93,1))</f>
        <v/>
      </c>
      <c r="V504" s="6" t="str">
        <f>IF('Used data'!I504="No","",IF('Used data'!S504="Yes",0.85,1))</f>
        <v/>
      </c>
      <c r="W504" s="6" t="str">
        <f>IF('Used data'!I504="No","",IF('Used data'!T504&gt;5,1.4,1+0.08*'Used data'!T504))</f>
        <v/>
      </c>
      <c r="X504" s="6" t="str">
        <f>IF('Used data'!I504="No","",IF('Used data'!U504=80,1,POWER((80-0.0058*('Used data'!U504-80)^2+0.2781*('Used data'!U504-80)-0.2343)/80,1.6)))</f>
        <v/>
      </c>
      <c r="Y504" s="6" t="str">
        <f>IF('Used data'!I504="No","",IF('Used data'!U504=80,1,POWER((80-0.0058*('Used data'!U504-80)^2+0.2781*('Used data'!U504-80)-0.2343)/80,1.5)))</f>
        <v/>
      </c>
      <c r="Z504" s="6" t="str">
        <f>IF('Used data'!I504="No","",IF('Used data'!U504=80,1,POWER((80-0.0058*('Used data'!U504-80)^2+0.2781*('Used data'!U504-80)-0.2343)/80,4.6)))</f>
        <v/>
      </c>
      <c r="AA504" s="6" t="str">
        <f>IF('Used data'!I504="No","",IF('Used data'!U504=80,1,POWER((80-0.0058*('Used data'!U504-80)^2+0.2781*('Used data'!U504-80)-0.2343)/80,3.5)))</f>
        <v/>
      </c>
      <c r="AB504" s="6" t="str">
        <f>IF('Used data'!I504="No","",IF('Used data'!U504=80,1,POWER((80-0.0058*('Used data'!U504-80)^2+0.2781*('Used data'!U504-80)-0.2343)/80,1.4)))</f>
        <v/>
      </c>
      <c r="AC504" s="6"/>
      <c r="AD504" s="7" t="str">
        <f>IF('Used data'!I504="No","",EXP(-10.0958)*POWER(H504,0.8138))</f>
        <v/>
      </c>
      <c r="AE504" s="7" t="str">
        <f>IF('Used data'!I504="No","",EXP(-9.9896)*POWER(H504,0.8381))</f>
        <v/>
      </c>
      <c r="AF504" s="7" t="str">
        <f>IF('Used data'!I504="No","",EXP(-12.5826)*POWER(H504,1.148))</f>
        <v/>
      </c>
      <c r="AG504" s="7" t="str">
        <f>IF('Used data'!I504="No","",EXP(-11.3408)*POWER(H504,0.7373))</f>
        <v/>
      </c>
      <c r="AH504" s="7" t="str">
        <f>IF('Used data'!I504="No","",EXP(-10.8985)*POWER(H504,0.841))</f>
        <v/>
      </c>
      <c r="AI504" s="7" t="str">
        <f>IF('Used data'!I504="No","",EXP(-12.4273)*POWER(H504,1.0197))</f>
        <v/>
      </c>
      <c r="AJ504" s="9" t="str">
        <f>IF('Used data'!I504="No","",SUM(AD504:AE504)*740934+AG504*29492829+AH504*4654307+AI504*608667)</f>
        <v/>
      </c>
    </row>
    <row r="505" spans="1:36" x14ac:dyDescent="0.3">
      <c r="A505" s="4" t="str">
        <f>IF('Input data'!A511="","",'Input data'!A511)</f>
        <v/>
      </c>
      <c r="B505" s="4" t="str">
        <f>IF('Input data'!B511="","",'Input data'!B511)</f>
        <v/>
      </c>
      <c r="C505" s="4" t="str">
        <f>IF('Input data'!C511="","",'Input data'!C511)</f>
        <v/>
      </c>
      <c r="D505" s="4" t="str">
        <f>IF('Input data'!D511="","",'Input data'!D511)</f>
        <v/>
      </c>
      <c r="E505" s="4" t="str">
        <f>IF('Input data'!E511="","",'Input data'!E511)</f>
        <v/>
      </c>
      <c r="F505" s="4" t="str">
        <f>IF('Input data'!F511="","",'Input data'!F511)</f>
        <v/>
      </c>
      <c r="G505" s="20" t="str">
        <f>IF('Input data'!G511=0,"",'Input data'!G511)</f>
        <v/>
      </c>
      <c r="H505" s="9" t="str">
        <f>IF('Input data'!H511="","",'Input data'!H511)</f>
        <v/>
      </c>
      <c r="I505" s="6" t="str">
        <f>IF('Used data'!I505="No","",IF('Used data'!L505&lt;10,1.1-'Used data'!L505*0.01,IF('Used data'!L505&lt;120,POWER(1.003,'Used data'!L505)/POWER(1.003,10),1.4)))</f>
        <v/>
      </c>
      <c r="J505" s="6" t="str">
        <f>IF('Used data'!I505="No","",IF('Used data'!M505&gt;9,1.41,IF('Used data'!M505&lt;2,0.96+'Used data'!M505*0.02,POWER(1.05,'Used data'!M505)/POWER(1.05,2))))</f>
        <v/>
      </c>
      <c r="K505" s="6" t="str">
        <f>IF('Used data'!I505="No","",IF('Used data'!M505&gt;9,1.15,IF('Used data'!M505&lt;2,0.98+'Used data'!M505*0.01,POWER(1.02,'Used data'!M505)/POWER(1.02,2))))</f>
        <v/>
      </c>
      <c r="L505" s="6" t="str">
        <f>IF('Used data'!I505="No","",IF('Used data'!N505="Partly",0.9,IF('Used data'!N505="Yes",0.75,1)))</f>
        <v/>
      </c>
      <c r="M505" s="6" t="str">
        <f>IF('Used data'!I505="No","",IF('Used data'!N505="Partly",0.97,IF('Used data'!N505="Yes",0.95,1)))</f>
        <v/>
      </c>
      <c r="N505" s="6" t="str">
        <f>IF('Used data'!I505="No","",IF('Used data'!O505&gt;4.25,1.06,IF('Used data'!O505&lt;3.75,1.84-'Used data'!O505*0.24,0.04+'Used data'!O505*0.24)))</f>
        <v/>
      </c>
      <c r="O505" s="6" t="str">
        <f>IF('Used data'!I505="No","",IF('Used data'!P505&gt;1.99,0.81,IF('Used data'!P505&lt;0.2,1.12,1.05-'Used data'!P505*0.1)))</f>
        <v/>
      </c>
      <c r="P505" s="6" t="str">
        <f>IF('Used data'!I505="No","",IF('Used data'!Q505&gt;3,0.96,IF('Used data'!Q505&lt;2,1.12-0.06*'Used data'!Q505,1.08-0.04*'Used data'!Q505)))</f>
        <v/>
      </c>
      <c r="Q505" s="6" t="str">
        <f>IF('Used data'!I505="No","",IF('Used data'!R505="Yes",0.91,1))</f>
        <v/>
      </c>
      <c r="R505" s="6" t="str">
        <f>IF('Used data'!I505="No","",IF('Used data'!R505="Yes",0.96,1))</f>
        <v/>
      </c>
      <c r="S505" s="6" t="str">
        <f>IF('Used data'!I505="No","",IF('Used data'!R505="Yes",0.82,1))</f>
        <v/>
      </c>
      <c r="T505" s="6" t="str">
        <f>IF('Used data'!I505="No","",IF('Used data'!R505="Yes",0.9,1))</f>
        <v/>
      </c>
      <c r="U505" s="6" t="str">
        <f>IF('Used data'!I505="No","",IF('Used data'!R505="Yes",0.93,1))</f>
        <v/>
      </c>
      <c r="V505" s="6" t="str">
        <f>IF('Used data'!I505="No","",IF('Used data'!S505="Yes",0.85,1))</f>
        <v/>
      </c>
      <c r="W505" s="6" t="str">
        <f>IF('Used data'!I505="No","",IF('Used data'!T505&gt;5,1.4,1+0.08*'Used data'!T505))</f>
        <v/>
      </c>
      <c r="X505" s="6" t="str">
        <f>IF('Used data'!I505="No","",IF('Used data'!U505=80,1,POWER((80-0.0058*('Used data'!U505-80)^2+0.2781*('Used data'!U505-80)-0.2343)/80,1.6)))</f>
        <v/>
      </c>
      <c r="Y505" s="6" t="str">
        <f>IF('Used data'!I505="No","",IF('Used data'!U505=80,1,POWER((80-0.0058*('Used data'!U505-80)^2+0.2781*('Used data'!U505-80)-0.2343)/80,1.5)))</f>
        <v/>
      </c>
      <c r="Z505" s="6" t="str">
        <f>IF('Used data'!I505="No","",IF('Used data'!U505=80,1,POWER((80-0.0058*('Used data'!U505-80)^2+0.2781*('Used data'!U505-80)-0.2343)/80,4.6)))</f>
        <v/>
      </c>
      <c r="AA505" s="6" t="str">
        <f>IF('Used data'!I505="No","",IF('Used data'!U505=80,1,POWER((80-0.0058*('Used data'!U505-80)^2+0.2781*('Used data'!U505-80)-0.2343)/80,3.5)))</f>
        <v/>
      </c>
      <c r="AB505" s="6" t="str">
        <f>IF('Used data'!I505="No","",IF('Used data'!U505=80,1,POWER((80-0.0058*('Used data'!U505-80)^2+0.2781*('Used data'!U505-80)-0.2343)/80,1.4)))</f>
        <v/>
      </c>
      <c r="AC505" s="6"/>
      <c r="AD505" s="7" t="str">
        <f>IF('Used data'!I505="No","",EXP(-10.0958)*POWER(H505,0.8138))</f>
        <v/>
      </c>
      <c r="AE505" s="7" t="str">
        <f>IF('Used data'!I505="No","",EXP(-9.9896)*POWER(H505,0.8381))</f>
        <v/>
      </c>
      <c r="AF505" s="7" t="str">
        <f>IF('Used data'!I505="No","",EXP(-12.5826)*POWER(H505,1.148))</f>
        <v/>
      </c>
      <c r="AG505" s="7" t="str">
        <f>IF('Used data'!I505="No","",EXP(-11.3408)*POWER(H505,0.7373))</f>
        <v/>
      </c>
      <c r="AH505" s="7" t="str">
        <f>IF('Used data'!I505="No","",EXP(-10.8985)*POWER(H505,0.841))</f>
        <v/>
      </c>
      <c r="AI505" s="7" t="str">
        <f>IF('Used data'!I505="No","",EXP(-12.4273)*POWER(H505,1.0197))</f>
        <v/>
      </c>
      <c r="AJ505" s="9" t="str">
        <f>IF('Used data'!I505="No","",SUM(AD505:AE505)*740934+AG505*29492829+AH505*4654307+AI505*608667)</f>
        <v/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05"/>
  <sheetViews>
    <sheetView workbookViewId="0">
      <pane xSplit="8" ySplit="5" topLeftCell="I6" activePane="bottomRight" state="frozenSplit"/>
      <selection pane="topRight" activeCell="J1" sqref="J1"/>
      <selection pane="bottomLeft" activeCell="A3" sqref="A3"/>
      <selection pane="bottomRight" activeCell="A6" sqref="A6"/>
    </sheetView>
  </sheetViews>
  <sheetFormatPr defaultColWidth="0" defaultRowHeight="14.4" zeroHeight="1" x14ac:dyDescent="0.3"/>
  <cols>
    <col min="1" max="1" width="12.77734375" style="4" customWidth="1"/>
    <col min="2" max="2" width="11.77734375" style="4" customWidth="1"/>
    <col min="3" max="4" width="8.77734375" style="4" customWidth="1"/>
    <col min="5" max="6" width="7.77734375" style="4" customWidth="1"/>
    <col min="7" max="7" width="6.77734375" style="4" customWidth="1"/>
    <col min="8" max="8" width="16.77734375" style="4" customWidth="1"/>
    <col min="9" max="16" width="14.77734375" style="4" customWidth="1"/>
    <col min="17" max="17" width="15.77734375" style="4" customWidth="1"/>
    <col min="18" max="19" width="0" style="4" hidden="1" customWidth="1"/>
    <col min="20" max="16384" width="9.21875" style="4" hidden="1"/>
  </cols>
  <sheetData>
    <row r="1" spans="1:17" ht="18" x14ac:dyDescent="0.35">
      <c r="A1" s="11" t="s">
        <v>37</v>
      </c>
      <c r="B1" s="13" t="s">
        <v>38</v>
      </c>
      <c r="C1" s="23"/>
      <c r="D1" s="23"/>
      <c r="E1" s="23"/>
      <c r="F1" s="23"/>
      <c r="G1" s="23"/>
      <c r="H1" s="23"/>
      <c r="I1" s="12" t="s">
        <v>30</v>
      </c>
      <c r="J1" s="3"/>
      <c r="K1" s="3"/>
      <c r="L1" s="3"/>
      <c r="M1" s="3"/>
      <c r="N1" s="3"/>
      <c r="O1" s="3"/>
      <c r="P1" s="3"/>
      <c r="Q1" s="11" t="s">
        <v>18</v>
      </c>
    </row>
    <row r="2" spans="1:17" x14ac:dyDescent="0.3">
      <c r="A2" s="26"/>
      <c r="B2" s="23"/>
      <c r="C2" s="23"/>
      <c r="D2" s="23"/>
      <c r="E2" s="23"/>
      <c r="F2" s="23"/>
      <c r="G2" s="23"/>
      <c r="H2" s="23"/>
      <c r="I2" s="3" t="s">
        <v>60</v>
      </c>
      <c r="J2" s="3"/>
      <c r="K2" s="3"/>
      <c r="L2" s="3"/>
      <c r="M2" s="3"/>
      <c r="N2" s="3"/>
      <c r="O2" s="3"/>
      <c r="P2" s="3"/>
      <c r="Q2" s="1"/>
    </row>
    <row r="3" spans="1:17" x14ac:dyDescent="0.3">
      <c r="A3" s="26"/>
      <c r="B3" s="23"/>
      <c r="C3" s="23"/>
      <c r="D3" s="23"/>
      <c r="E3" s="23"/>
      <c r="F3" s="23"/>
      <c r="G3" s="23"/>
      <c r="H3" s="23"/>
      <c r="I3" s="3"/>
      <c r="J3" s="3"/>
      <c r="K3" s="3"/>
      <c r="L3" s="3"/>
      <c r="M3" s="3"/>
      <c r="N3" s="3"/>
      <c r="O3" s="3"/>
      <c r="P3" s="3"/>
      <c r="Q3" s="1"/>
    </row>
    <row r="4" spans="1:17" x14ac:dyDescent="0.3">
      <c r="A4" s="26"/>
      <c r="B4" s="37" t="s">
        <v>41</v>
      </c>
      <c r="C4" s="1" t="s">
        <v>0</v>
      </c>
      <c r="D4" s="26"/>
      <c r="E4" s="2" t="s">
        <v>1</v>
      </c>
      <c r="F4" s="23"/>
      <c r="G4" s="1" t="s">
        <v>2</v>
      </c>
      <c r="H4" s="2" t="s">
        <v>49</v>
      </c>
      <c r="I4" s="3"/>
      <c r="J4" s="8" t="s">
        <v>19</v>
      </c>
      <c r="K4" s="3" t="s">
        <v>19</v>
      </c>
      <c r="L4" s="8"/>
      <c r="M4" s="3"/>
      <c r="N4" s="8"/>
      <c r="O4" s="3"/>
      <c r="P4" s="8"/>
      <c r="Q4" s="1" t="s">
        <v>20</v>
      </c>
    </row>
    <row r="5" spans="1:17" x14ac:dyDescent="0.3">
      <c r="A5" s="26"/>
      <c r="B5" s="2" t="s">
        <v>42</v>
      </c>
      <c r="C5" s="26" t="s">
        <v>9</v>
      </c>
      <c r="D5" s="26" t="s">
        <v>10</v>
      </c>
      <c r="E5" s="23" t="s">
        <v>9</v>
      </c>
      <c r="F5" s="23" t="s">
        <v>10</v>
      </c>
      <c r="G5" s="26" t="s">
        <v>11</v>
      </c>
      <c r="H5" s="2" t="s">
        <v>48</v>
      </c>
      <c r="I5" s="3" t="s">
        <v>21</v>
      </c>
      <c r="J5" s="8" t="s">
        <v>25</v>
      </c>
      <c r="K5" s="3" t="s">
        <v>26</v>
      </c>
      <c r="L5" s="8" t="s">
        <v>28</v>
      </c>
      <c r="M5" s="3" t="s">
        <v>22</v>
      </c>
      <c r="N5" s="8" t="s">
        <v>23</v>
      </c>
      <c r="O5" s="3" t="s">
        <v>24</v>
      </c>
      <c r="P5" s="8" t="s">
        <v>29</v>
      </c>
      <c r="Q5" s="1" t="s">
        <v>27</v>
      </c>
    </row>
    <row r="6" spans="1:17" x14ac:dyDescent="0.3">
      <c r="A6" s="4" t="str">
        <f>IF('Input data'!A12="","",'Input data'!A12)</f>
        <v/>
      </c>
      <c r="B6" s="4" t="str">
        <f>IF('Input data'!B12="","",'Input data'!B12)</f>
        <v/>
      </c>
      <c r="C6" s="4" t="str">
        <f>IF('Input data'!C12="","",'Input data'!C12)</f>
        <v/>
      </c>
      <c r="D6" s="4" t="str">
        <f>IF('Input data'!D12="","",'Input data'!D12)</f>
        <v/>
      </c>
      <c r="E6" s="4" t="str">
        <f>IF('Input data'!E12="","",'Input data'!E12)</f>
        <v/>
      </c>
      <c r="F6" s="4" t="str">
        <f>IF('Input data'!F12="","",'Input data'!F12)</f>
        <v/>
      </c>
      <c r="G6" s="20" t="str">
        <f>IF('Input data'!G12=0,"",'Input data'!G12)</f>
        <v/>
      </c>
      <c r="H6" s="9" t="str">
        <f>IF('Input data'!H12="","",'Input data'!H12)</f>
        <v/>
      </c>
      <c r="I6" s="7" t="str">
        <f>IF('Used data'!I6="No","",Calculation!AD6*Calculation!G6*Calculation!I6*Calculation!J6*Calculation!L6*Calculation!N6*Calculation!O6*Calculation!Q6*Calculation!V6*Calculation!W6*Calculation!X6)</f>
        <v/>
      </c>
      <c r="J6" s="7" t="str">
        <f>IF('Used data'!I6="No","",Calculation!AE6*Calculation!G6*Calculation!I6*Calculation!K6*Calculation!M6*Calculation!N6*Calculation!O6*Calculation!P6*Calculation!R6*Calculation!V6*Calculation!W6*Calculation!Y6)</f>
        <v/>
      </c>
      <c r="K6" s="7" t="str">
        <f>IF('Used data'!I6="No","",Calculation!AF6*Calculation!G6*Calculation!I6*Calculation!K6*Calculation!M6*Calculation!N6*Calculation!O6*Calculation!P6*Calculation!R6*Calculation!V6*Calculation!W6*Calculation!Y6)</f>
        <v/>
      </c>
      <c r="L6" s="7" t="str">
        <f>IF('Used data'!I6="No","",SUM(I6:K6))</f>
        <v/>
      </c>
      <c r="M6" s="7" t="str">
        <f>IF('Used data'!I6="No","",Calculation!AG6*Calculation!G6*Calculation!I6*Calculation!J6*Calculation!L6*Calculation!N6*Calculation!O6*Calculation!S6*Calculation!V6*Calculation!W6*Calculation!Z6)</f>
        <v/>
      </c>
      <c r="N6" s="7" t="str">
        <f>IF('Used data'!I6="No","",Calculation!AH6*Calculation!G6*Calculation!I6*Calculation!J6*Calculation!L6*Calculation!N6*Calculation!O6*Calculation!T6*Calculation!V6*Calculation!W6*Calculation!AA6)</f>
        <v/>
      </c>
      <c r="O6" s="7" t="str">
        <f>IF('Used data'!I6="No","",Calculation!AI6*Calculation!G6*Calculation!I6*Calculation!J6*Calculation!L6*Calculation!N6*Calculation!O6*Calculation!U6*Calculation!V6*Calculation!W6*Calculation!AB6)</f>
        <v/>
      </c>
      <c r="P6" s="7" t="str">
        <f>IF('Used data'!I6="No","",SUM(M6:O6))</f>
        <v/>
      </c>
      <c r="Q6" s="9" t="str">
        <f>IF('Used data'!I6="No","",SUM(I6:J6)*740934+M6*29492829+N6*4654307+O6*608667)</f>
        <v/>
      </c>
    </row>
    <row r="7" spans="1:17" x14ac:dyDescent="0.3">
      <c r="A7" s="4" t="str">
        <f>IF('Input data'!A13="","",'Input data'!A13)</f>
        <v/>
      </c>
      <c r="B7" s="4" t="str">
        <f>IF('Input data'!B13="","",'Input data'!B13)</f>
        <v/>
      </c>
      <c r="C7" s="4" t="str">
        <f>IF('Input data'!C13="","",'Input data'!C13)</f>
        <v/>
      </c>
      <c r="D7" s="4" t="str">
        <f>IF('Input data'!D13="","",'Input data'!D13)</f>
        <v/>
      </c>
      <c r="E7" s="4" t="str">
        <f>IF('Input data'!E13="","",'Input data'!E13)</f>
        <v/>
      </c>
      <c r="F7" s="4" t="str">
        <f>IF('Input data'!F13="","",'Input data'!F13)</f>
        <v/>
      </c>
      <c r="G7" s="20" t="str">
        <f>IF('Input data'!G13=0,"",'Input data'!G13)</f>
        <v/>
      </c>
      <c r="H7" s="9" t="str">
        <f>IF('Input data'!H13="","",'Input data'!H13)</f>
        <v/>
      </c>
      <c r="I7" s="7" t="str">
        <f>IF('Used data'!I7="No","",Calculation!AD7*Calculation!G7*Calculation!I7*Calculation!J7*Calculation!L7*Calculation!N7*Calculation!O7*Calculation!Q7*Calculation!V7*Calculation!W7*Calculation!X7)</f>
        <v/>
      </c>
      <c r="J7" s="7" t="str">
        <f>IF('Used data'!I7="No","",Calculation!AE7*Calculation!G7*Calculation!I7*Calculation!K7*Calculation!M7*Calculation!N7*Calculation!O7*Calculation!P7*Calculation!R7*Calculation!V7*Calculation!W7*Calculation!Y7)</f>
        <v/>
      </c>
      <c r="K7" s="7" t="str">
        <f>IF('Used data'!I7="No","",Calculation!AF7*Calculation!G7*Calculation!I7*Calculation!K7*Calculation!M7*Calculation!N7*Calculation!O7*Calculation!P7*Calculation!R7*Calculation!V7*Calculation!W7*Calculation!Y7)</f>
        <v/>
      </c>
      <c r="L7" s="7" t="str">
        <f>IF('Used data'!I7="No","",SUM(I7:K7))</f>
        <v/>
      </c>
      <c r="M7" s="7" t="str">
        <f>IF('Used data'!I7="No","",Calculation!AG7*Calculation!G7*Calculation!I7*Calculation!J7*Calculation!L7*Calculation!N7*Calculation!O7*Calculation!S7*Calculation!V7*Calculation!W7*Calculation!Z7)</f>
        <v/>
      </c>
      <c r="N7" s="7" t="str">
        <f>IF('Used data'!I7="No","",Calculation!AH7*Calculation!G7*Calculation!I7*Calculation!J7*Calculation!L7*Calculation!N7*Calculation!O7*Calculation!T7*Calculation!V7*Calculation!W7*Calculation!AA7)</f>
        <v/>
      </c>
      <c r="O7" s="7" t="str">
        <f>IF('Used data'!I7="No","",Calculation!AI7*Calculation!G7*Calculation!I7*Calculation!J7*Calculation!L7*Calculation!N7*Calculation!O7*Calculation!U7*Calculation!V7*Calculation!W7*Calculation!AB7)</f>
        <v/>
      </c>
      <c r="P7" s="7" t="str">
        <f>IF('Used data'!I7="No","",SUM(M7:O7))</f>
        <v/>
      </c>
      <c r="Q7" s="9" t="str">
        <f>IF('Used data'!I7="No","",SUM(I7:J7)*740934+M7*29492829+N7*4654307+O7*608667)</f>
        <v/>
      </c>
    </row>
    <row r="8" spans="1:17" x14ac:dyDescent="0.3">
      <c r="A8" s="4" t="str">
        <f>IF('Input data'!A14="","",'Input data'!A14)</f>
        <v/>
      </c>
      <c r="B8" s="4" t="str">
        <f>IF('Input data'!B14="","",'Input data'!B14)</f>
        <v/>
      </c>
      <c r="C8" s="4" t="str">
        <f>IF('Input data'!C14="","",'Input data'!C14)</f>
        <v/>
      </c>
      <c r="D8" s="4" t="str">
        <f>IF('Input data'!D14="","",'Input data'!D14)</f>
        <v/>
      </c>
      <c r="E8" s="4" t="str">
        <f>IF('Input data'!E14="","",'Input data'!E14)</f>
        <v/>
      </c>
      <c r="F8" s="4" t="str">
        <f>IF('Input data'!F14="","",'Input data'!F14)</f>
        <v/>
      </c>
      <c r="G8" s="20" t="str">
        <f>IF('Input data'!G14=0,"",'Input data'!G14)</f>
        <v/>
      </c>
      <c r="H8" s="9" t="str">
        <f>IF('Input data'!H14="","",'Input data'!H14)</f>
        <v/>
      </c>
      <c r="I8" s="7" t="str">
        <f>IF('Used data'!I8="No","",Calculation!AD8*Calculation!G8*Calculation!I8*Calculation!J8*Calculation!L8*Calculation!N8*Calculation!O8*Calculation!Q8*Calculation!V8*Calculation!W8*Calculation!X8)</f>
        <v/>
      </c>
      <c r="J8" s="7" t="str">
        <f>IF('Used data'!I8="No","",Calculation!AE8*Calculation!G8*Calculation!I8*Calculation!K8*Calculation!M8*Calculation!N8*Calculation!O8*Calculation!P8*Calculation!R8*Calculation!V8*Calculation!W8*Calculation!Y8)</f>
        <v/>
      </c>
      <c r="K8" s="7" t="str">
        <f>IF('Used data'!I8="No","",Calculation!AF8*Calculation!G8*Calculation!I8*Calculation!K8*Calculation!M8*Calculation!N8*Calculation!O8*Calculation!P8*Calculation!R8*Calculation!V8*Calculation!W8*Calculation!Y8)</f>
        <v/>
      </c>
      <c r="L8" s="7" t="str">
        <f>IF('Used data'!I8="No","",SUM(I8:K8))</f>
        <v/>
      </c>
      <c r="M8" s="7" t="str">
        <f>IF('Used data'!I8="No","",Calculation!AG8*Calculation!G8*Calculation!I8*Calculation!J8*Calculation!L8*Calculation!N8*Calculation!O8*Calculation!S8*Calculation!V8*Calculation!W8*Calculation!Z8)</f>
        <v/>
      </c>
      <c r="N8" s="7" t="str">
        <f>IF('Used data'!I8="No","",Calculation!AH8*Calculation!G8*Calculation!I8*Calculation!J8*Calculation!L8*Calculation!N8*Calculation!O8*Calculation!T8*Calculation!V8*Calculation!W8*Calculation!AA8)</f>
        <v/>
      </c>
      <c r="O8" s="7" t="str">
        <f>IF('Used data'!I8="No","",Calculation!AI8*Calculation!G8*Calculation!I8*Calculation!J8*Calculation!L8*Calculation!N8*Calculation!O8*Calculation!U8*Calculation!V8*Calculation!W8*Calculation!AB8)</f>
        <v/>
      </c>
      <c r="P8" s="7" t="str">
        <f>IF('Used data'!I8="No","",SUM(M8:O8))</f>
        <v/>
      </c>
      <c r="Q8" s="9" t="str">
        <f>IF('Used data'!I8="No","",SUM(I8:J8)*740934+M8*29492829+N8*4654307+O8*608667)</f>
        <v/>
      </c>
    </row>
    <row r="9" spans="1:17" x14ac:dyDescent="0.3">
      <c r="A9" s="4" t="str">
        <f>IF('Input data'!A15="","",'Input data'!A15)</f>
        <v/>
      </c>
      <c r="B9" s="4" t="str">
        <f>IF('Input data'!B15="","",'Input data'!B15)</f>
        <v/>
      </c>
      <c r="C9" s="4" t="str">
        <f>IF('Input data'!C15="","",'Input data'!C15)</f>
        <v/>
      </c>
      <c r="D9" s="4" t="str">
        <f>IF('Input data'!D15="","",'Input data'!D15)</f>
        <v/>
      </c>
      <c r="E9" s="4" t="str">
        <f>IF('Input data'!E15="","",'Input data'!E15)</f>
        <v/>
      </c>
      <c r="F9" s="4" t="str">
        <f>IF('Input data'!F15="","",'Input data'!F15)</f>
        <v/>
      </c>
      <c r="G9" s="20" t="str">
        <f>IF('Input data'!G15=0,"",'Input data'!G15)</f>
        <v/>
      </c>
      <c r="H9" s="9" t="str">
        <f>IF('Input data'!H15="","",'Input data'!H15)</f>
        <v/>
      </c>
      <c r="I9" s="7" t="str">
        <f>IF('Used data'!I9="No","",Calculation!AD9*Calculation!G9*Calculation!I9*Calculation!J9*Calculation!L9*Calculation!N9*Calculation!O9*Calculation!Q9*Calculation!V9*Calculation!W9*Calculation!X9)</f>
        <v/>
      </c>
      <c r="J9" s="7" t="str">
        <f>IF('Used data'!I9="No","",Calculation!AE9*Calculation!G9*Calculation!I9*Calculation!K9*Calculation!M9*Calculation!N9*Calculation!O9*Calculation!P9*Calculation!R9*Calculation!V9*Calculation!W9*Calculation!Y9)</f>
        <v/>
      </c>
      <c r="K9" s="7" t="str">
        <f>IF('Used data'!I9="No","",Calculation!AF9*Calculation!G9*Calculation!I9*Calculation!K9*Calculation!M9*Calculation!N9*Calculation!O9*Calculation!P9*Calculation!R9*Calculation!V9*Calculation!W9*Calculation!Y9)</f>
        <v/>
      </c>
      <c r="L9" s="7" t="str">
        <f>IF('Used data'!I9="No","",SUM(I9:K9))</f>
        <v/>
      </c>
      <c r="M9" s="7" t="str">
        <f>IF('Used data'!I9="No","",Calculation!AG9*Calculation!G9*Calculation!I9*Calculation!J9*Calculation!L9*Calculation!N9*Calculation!O9*Calculation!S9*Calculation!V9*Calculation!W9*Calculation!Z9)</f>
        <v/>
      </c>
      <c r="N9" s="7" t="str">
        <f>IF('Used data'!I9="No","",Calculation!AH9*Calculation!G9*Calculation!I9*Calculation!J9*Calculation!L9*Calculation!N9*Calculation!O9*Calculation!T9*Calculation!V9*Calculation!W9*Calculation!AA9)</f>
        <v/>
      </c>
      <c r="O9" s="7" t="str">
        <f>IF('Used data'!I9="No","",Calculation!AI9*Calculation!G9*Calculation!I9*Calculation!J9*Calculation!L9*Calculation!N9*Calculation!O9*Calculation!U9*Calculation!V9*Calculation!W9*Calculation!AB9)</f>
        <v/>
      </c>
      <c r="P9" s="7" t="str">
        <f>IF('Used data'!I9="No","",SUM(M9:O9))</f>
        <v/>
      </c>
      <c r="Q9" s="9" t="str">
        <f>IF('Used data'!I9="No","",SUM(I9:J9)*740934+M9*29492829+N9*4654307+O9*608667)</f>
        <v/>
      </c>
    </row>
    <row r="10" spans="1:17" x14ac:dyDescent="0.3">
      <c r="A10" s="4" t="str">
        <f>IF('Input data'!A16="","",'Input data'!A16)</f>
        <v/>
      </c>
      <c r="B10" s="4" t="str">
        <f>IF('Input data'!B16="","",'Input data'!B16)</f>
        <v/>
      </c>
      <c r="C10" s="4" t="str">
        <f>IF('Input data'!C16="","",'Input data'!C16)</f>
        <v/>
      </c>
      <c r="D10" s="4" t="str">
        <f>IF('Input data'!D16="","",'Input data'!D16)</f>
        <v/>
      </c>
      <c r="E10" s="4" t="str">
        <f>IF('Input data'!E16="","",'Input data'!E16)</f>
        <v/>
      </c>
      <c r="F10" s="4" t="str">
        <f>IF('Input data'!F16="","",'Input data'!F16)</f>
        <v/>
      </c>
      <c r="G10" s="20" t="str">
        <f>IF('Input data'!G16=0,"",'Input data'!G16)</f>
        <v/>
      </c>
      <c r="H10" s="9" t="str">
        <f>IF('Input data'!H16="","",'Input data'!H16)</f>
        <v/>
      </c>
      <c r="I10" s="7" t="str">
        <f>IF('Used data'!I10="No","",Calculation!AD10*Calculation!G10*Calculation!I10*Calculation!J10*Calculation!L10*Calculation!N10*Calculation!O10*Calculation!Q10*Calculation!V10*Calculation!W10*Calculation!X10)</f>
        <v/>
      </c>
      <c r="J10" s="7" t="str">
        <f>IF('Used data'!I10="No","",Calculation!AE10*Calculation!G10*Calculation!I10*Calculation!K10*Calculation!M10*Calculation!N10*Calculation!O10*Calculation!P10*Calculation!R10*Calculation!V10*Calculation!W10*Calculation!Y10)</f>
        <v/>
      </c>
      <c r="K10" s="7" t="str">
        <f>IF('Used data'!I10="No","",Calculation!AF10*Calculation!G10*Calculation!I10*Calculation!K10*Calculation!M10*Calculation!N10*Calculation!O10*Calculation!P10*Calculation!R10*Calculation!V10*Calculation!W10*Calculation!Y10)</f>
        <v/>
      </c>
      <c r="L10" s="7" t="str">
        <f>IF('Used data'!I10="No","",SUM(I10:K10))</f>
        <v/>
      </c>
      <c r="M10" s="7" t="str">
        <f>IF('Used data'!I10="No","",Calculation!AG10*Calculation!G10*Calculation!I10*Calculation!J10*Calculation!L10*Calculation!N10*Calculation!O10*Calculation!S10*Calculation!V10*Calculation!W10*Calculation!Z10)</f>
        <v/>
      </c>
      <c r="N10" s="7" t="str">
        <f>IF('Used data'!I10="No","",Calculation!AH10*Calculation!G10*Calculation!I10*Calculation!J10*Calculation!L10*Calculation!N10*Calculation!O10*Calculation!T10*Calculation!V10*Calculation!W10*Calculation!AA10)</f>
        <v/>
      </c>
      <c r="O10" s="7" t="str">
        <f>IF('Used data'!I10="No","",Calculation!AI10*Calculation!G10*Calculation!I10*Calculation!J10*Calculation!L10*Calculation!N10*Calculation!O10*Calculation!U10*Calculation!V10*Calculation!W10*Calculation!AB10)</f>
        <v/>
      </c>
      <c r="P10" s="7" t="str">
        <f>IF('Used data'!I10="No","",SUM(M10:O10))</f>
        <v/>
      </c>
      <c r="Q10" s="9" t="str">
        <f>IF('Used data'!I10="No","",SUM(I10:J10)*740934+M10*29492829+N10*4654307+O10*608667)</f>
        <v/>
      </c>
    </row>
    <row r="11" spans="1:17" x14ac:dyDescent="0.3">
      <c r="A11" s="4" t="str">
        <f>IF('Input data'!A17="","",'Input data'!A17)</f>
        <v/>
      </c>
      <c r="B11" s="4" t="str">
        <f>IF('Input data'!B17="","",'Input data'!B17)</f>
        <v/>
      </c>
      <c r="C11" s="4" t="str">
        <f>IF('Input data'!C17="","",'Input data'!C17)</f>
        <v/>
      </c>
      <c r="D11" s="4" t="str">
        <f>IF('Input data'!D17="","",'Input data'!D17)</f>
        <v/>
      </c>
      <c r="E11" s="4" t="str">
        <f>IF('Input data'!E17="","",'Input data'!E17)</f>
        <v/>
      </c>
      <c r="F11" s="4" t="str">
        <f>IF('Input data'!F17="","",'Input data'!F17)</f>
        <v/>
      </c>
      <c r="G11" s="20" t="str">
        <f>IF('Input data'!G17=0,"",'Input data'!G17)</f>
        <v/>
      </c>
      <c r="H11" s="9" t="str">
        <f>IF('Input data'!H17="","",'Input data'!H17)</f>
        <v/>
      </c>
      <c r="I11" s="7" t="str">
        <f>IF('Used data'!I11="No","",Calculation!AD11*Calculation!G11*Calculation!I11*Calculation!J11*Calculation!L11*Calculation!N11*Calculation!O11*Calculation!Q11*Calculation!V11*Calculation!W11*Calculation!X11)</f>
        <v/>
      </c>
      <c r="J11" s="7" t="str">
        <f>IF('Used data'!I11="No","",Calculation!AE11*Calculation!G11*Calculation!I11*Calculation!K11*Calculation!M11*Calculation!N11*Calculation!O11*Calculation!P11*Calculation!R11*Calculation!V11*Calculation!W11*Calculation!Y11)</f>
        <v/>
      </c>
      <c r="K11" s="7" t="str">
        <f>IF('Used data'!I11="No","",Calculation!AF11*Calculation!G11*Calculation!I11*Calculation!K11*Calculation!M11*Calculation!N11*Calculation!O11*Calculation!P11*Calculation!R11*Calculation!V11*Calculation!W11*Calculation!Y11)</f>
        <v/>
      </c>
      <c r="L11" s="7" t="str">
        <f>IF('Used data'!I11="No","",SUM(I11:K11))</f>
        <v/>
      </c>
      <c r="M11" s="7" t="str">
        <f>IF('Used data'!I11="No","",Calculation!AG11*Calculation!G11*Calculation!I11*Calculation!J11*Calculation!L11*Calculation!N11*Calculation!O11*Calculation!S11*Calculation!V11*Calculation!W11*Calculation!Z11)</f>
        <v/>
      </c>
      <c r="N11" s="7" t="str">
        <f>IF('Used data'!I11="No","",Calculation!AH11*Calculation!G11*Calculation!I11*Calculation!J11*Calculation!L11*Calculation!N11*Calculation!O11*Calculation!T11*Calculation!V11*Calculation!W11*Calculation!AA11)</f>
        <v/>
      </c>
      <c r="O11" s="7" t="str">
        <f>IF('Used data'!I11="No","",Calculation!AI11*Calculation!G11*Calculation!I11*Calculation!J11*Calculation!L11*Calculation!N11*Calculation!O11*Calculation!U11*Calculation!V11*Calculation!W11*Calculation!AB11)</f>
        <v/>
      </c>
      <c r="P11" s="7" t="str">
        <f>IF('Used data'!I11="No","",SUM(M11:O11))</f>
        <v/>
      </c>
      <c r="Q11" s="9" t="str">
        <f>IF('Used data'!I11="No","",SUM(I11:J11)*740934+M11*29492829+N11*4654307+O11*608667)</f>
        <v/>
      </c>
    </row>
    <row r="12" spans="1:17" x14ac:dyDescent="0.3">
      <c r="A12" s="4" t="str">
        <f>IF('Input data'!A18="","",'Input data'!A18)</f>
        <v/>
      </c>
      <c r="B12" s="4" t="str">
        <f>IF('Input data'!B18="","",'Input data'!B18)</f>
        <v/>
      </c>
      <c r="C12" s="4" t="str">
        <f>IF('Input data'!C18="","",'Input data'!C18)</f>
        <v/>
      </c>
      <c r="D12" s="4" t="str">
        <f>IF('Input data'!D18="","",'Input data'!D18)</f>
        <v/>
      </c>
      <c r="E12" s="4" t="str">
        <f>IF('Input data'!E18="","",'Input data'!E18)</f>
        <v/>
      </c>
      <c r="F12" s="4" t="str">
        <f>IF('Input data'!F18="","",'Input data'!F18)</f>
        <v/>
      </c>
      <c r="G12" s="20" t="str">
        <f>IF('Input data'!G18=0,"",'Input data'!G18)</f>
        <v/>
      </c>
      <c r="H12" s="9" t="str">
        <f>IF('Input data'!H18="","",'Input data'!H18)</f>
        <v/>
      </c>
      <c r="I12" s="7" t="str">
        <f>IF('Used data'!I12="No","",Calculation!AD12*Calculation!G12*Calculation!I12*Calculation!J12*Calculation!L12*Calculation!N12*Calculation!O12*Calculation!Q12*Calculation!V12*Calculation!W12*Calculation!X12)</f>
        <v/>
      </c>
      <c r="J12" s="7" t="str">
        <f>IF('Used data'!I12="No","",Calculation!AE12*Calculation!G12*Calculation!I12*Calculation!K12*Calculation!M12*Calculation!N12*Calculation!O12*Calculation!P12*Calculation!R12*Calculation!V12*Calculation!W12*Calculation!Y12)</f>
        <v/>
      </c>
      <c r="K12" s="7" t="str">
        <f>IF('Used data'!I12="No","",Calculation!AF12*Calculation!G12*Calculation!I12*Calculation!K12*Calculation!M12*Calculation!N12*Calculation!O12*Calculation!P12*Calculation!R12*Calculation!V12*Calculation!W12*Calculation!Y12)</f>
        <v/>
      </c>
      <c r="L12" s="7" t="str">
        <f>IF('Used data'!I12="No","",SUM(I12:K12))</f>
        <v/>
      </c>
      <c r="M12" s="7" t="str">
        <f>IF('Used data'!I12="No","",Calculation!AG12*Calculation!G12*Calculation!I12*Calculation!J12*Calculation!L12*Calculation!N12*Calculation!O12*Calculation!S12*Calculation!V12*Calculation!W12*Calculation!Z12)</f>
        <v/>
      </c>
      <c r="N12" s="7" t="str">
        <f>IF('Used data'!I12="No","",Calculation!AH12*Calculation!G12*Calculation!I12*Calculation!J12*Calculation!L12*Calculation!N12*Calculation!O12*Calculation!T12*Calculation!V12*Calculation!W12*Calculation!AA12)</f>
        <v/>
      </c>
      <c r="O12" s="7" t="str">
        <f>IF('Used data'!I12="No","",Calculation!AI12*Calculation!G12*Calculation!I12*Calculation!J12*Calculation!L12*Calculation!N12*Calculation!O12*Calculation!U12*Calculation!V12*Calculation!W12*Calculation!AB12)</f>
        <v/>
      </c>
      <c r="P12" s="7" t="str">
        <f>IF('Used data'!I12="No","",SUM(M12:O12))</f>
        <v/>
      </c>
      <c r="Q12" s="9" t="str">
        <f>IF('Used data'!I12="No","",SUM(I12:J12)*740934+M12*29492829+N12*4654307+O12*608667)</f>
        <v/>
      </c>
    </row>
    <row r="13" spans="1:17" x14ac:dyDescent="0.3">
      <c r="A13" s="4" t="str">
        <f>IF('Input data'!A19="","",'Input data'!A19)</f>
        <v/>
      </c>
      <c r="B13" s="4" t="str">
        <f>IF('Input data'!B19="","",'Input data'!B19)</f>
        <v/>
      </c>
      <c r="C13" s="4" t="str">
        <f>IF('Input data'!C19="","",'Input data'!C19)</f>
        <v/>
      </c>
      <c r="D13" s="4" t="str">
        <f>IF('Input data'!D19="","",'Input data'!D19)</f>
        <v/>
      </c>
      <c r="E13" s="4" t="str">
        <f>IF('Input data'!E19="","",'Input data'!E19)</f>
        <v/>
      </c>
      <c r="F13" s="4" t="str">
        <f>IF('Input data'!F19="","",'Input data'!F19)</f>
        <v/>
      </c>
      <c r="G13" s="20" t="str">
        <f>IF('Input data'!G19=0,"",'Input data'!G19)</f>
        <v/>
      </c>
      <c r="H13" s="9" t="str">
        <f>IF('Input data'!H19="","",'Input data'!H19)</f>
        <v/>
      </c>
      <c r="I13" s="7" t="str">
        <f>IF('Used data'!I13="No","",Calculation!AD13*Calculation!G13*Calculation!I13*Calculation!J13*Calculation!L13*Calculation!N13*Calculation!O13*Calculation!Q13*Calculation!V13*Calculation!W13*Calculation!X13)</f>
        <v/>
      </c>
      <c r="J13" s="7" t="str">
        <f>IF('Used data'!I13="No","",Calculation!AE13*Calculation!G13*Calculation!I13*Calculation!K13*Calculation!M13*Calculation!N13*Calculation!O13*Calculation!P13*Calculation!R13*Calculation!V13*Calculation!W13*Calculation!Y13)</f>
        <v/>
      </c>
      <c r="K13" s="7" t="str">
        <f>IF('Used data'!I13="No","",Calculation!AF13*Calculation!G13*Calculation!I13*Calculation!K13*Calculation!M13*Calculation!N13*Calculation!O13*Calculation!P13*Calculation!R13*Calculation!V13*Calculation!W13*Calculation!Y13)</f>
        <v/>
      </c>
      <c r="L13" s="7" t="str">
        <f>IF('Used data'!I13="No","",SUM(I13:K13))</f>
        <v/>
      </c>
      <c r="M13" s="7" t="str">
        <f>IF('Used data'!I13="No","",Calculation!AG13*Calculation!G13*Calculation!I13*Calculation!J13*Calculation!L13*Calculation!N13*Calculation!O13*Calculation!S13*Calculation!V13*Calculation!W13*Calculation!Z13)</f>
        <v/>
      </c>
      <c r="N13" s="7" t="str">
        <f>IF('Used data'!I13="No","",Calculation!AH13*Calculation!G13*Calculation!I13*Calculation!J13*Calculation!L13*Calculation!N13*Calculation!O13*Calculation!T13*Calculation!V13*Calculation!W13*Calculation!AA13)</f>
        <v/>
      </c>
      <c r="O13" s="7" t="str">
        <f>IF('Used data'!I13="No","",Calculation!AI13*Calculation!G13*Calculation!I13*Calculation!J13*Calculation!L13*Calculation!N13*Calculation!O13*Calculation!U13*Calculation!V13*Calculation!W13*Calculation!AB13)</f>
        <v/>
      </c>
      <c r="P13" s="7" t="str">
        <f>IF('Used data'!I13="No","",SUM(M13:O13))</f>
        <v/>
      </c>
      <c r="Q13" s="9" t="str">
        <f>IF('Used data'!I13="No","",SUM(I13:J13)*740934+M13*29492829+N13*4654307+O13*608667)</f>
        <v/>
      </c>
    </row>
    <row r="14" spans="1:17" x14ac:dyDescent="0.3">
      <c r="A14" s="4" t="str">
        <f>IF('Input data'!A20="","",'Input data'!A20)</f>
        <v/>
      </c>
      <c r="B14" s="4" t="str">
        <f>IF('Input data'!B20="","",'Input data'!B20)</f>
        <v/>
      </c>
      <c r="C14" s="4" t="str">
        <f>IF('Input data'!C20="","",'Input data'!C20)</f>
        <v/>
      </c>
      <c r="D14" s="4" t="str">
        <f>IF('Input data'!D20="","",'Input data'!D20)</f>
        <v/>
      </c>
      <c r="E14" s="4" t="str">
        <f>IF('Input data'!E20="","",'Input data'!E20)</f>
        <v/>
      </c>
      <c r="F14" s="4" t="str">
        <f>IF('Input data'!F20="","",'Input data'!F20)</f>
        <v/>
      </c>
      <c r="G14" s="20" t="str">
        <f>IF('Input data'!G20=0,"",'Input data'!G20)</f>
        <v/>
      </c>
      <c r="H14" s="9" t="str">
        <f>IF('Input data'!H20="","",'Input data'!H20)</f>
        <v/>
      </c>
      <c r="I14" s="7" t="str">
        <f>IF('Used data'!I14="No","",Calculation!AD14*Calculation!G14*Calculation!I14*Calculation!J14*Calculation!L14*Calculation!N14*Calculation!O14*Calculation!Q14*Calculation!V14*Calculation!W14*Calculation!X14)</f>
        <v/>
      </c>
      <c r="J14" s="7" t="str">
        <f>IF('Used data'!I14="No","",Calculation!AE14*Calculation!G14*Calculation!I14*Calculation!K14*Calculation!M14*Calculation!N14*Calculation!O14*Calculation!P14*Calculation!R14*Calculation!V14*Calculation!W14*Calculation!Y14)</f>
        <v/>
      </c>
      <c r="K14" s="7" t="str">
        <f>IF('Used data'!I14="No","",Calculation!AF14*Calculation!G14*Calculation!I14*Calculation!K14*Calculation!M14*Calculation!N14*Calculation!O14*Calculation!P14*Calculation!R14*Calculation!V14*Calculation!W14*Calculation!Y14)</f>
        <v/>
      </c>
      <c r="L14" s="7" t="str">
        <f>IF('Used data'!I14="No","",SUM(I14:K14))</f>
        <v/>
      </c>
      <c r="M14" s="7" t="str">
        <f>IF('Used data'!I14="No","",Calculation!AG14*Calculation!G14*Calculation!I14*Calculation!J14*Calculation!L14*Calculation!N14*Calculation!O14*Calculation!S14*Calculation!V14*Calculation!W14*Calculation!Z14)</f>
        <v/>
      </c>
      <c r="N14" s="7" t="str">
        <f>IF('Used data'!I14="No","",Calculation!AH14*Calculation!G14*Calculation!I14*Calculation!J14*Calculation!L14*Calculation!N14*Calculation!O14*Calculation!T14*Calculation!V14*Calculation!W14*Calculation!AA14)</f>
        <v/>
      </c>
      <c r="O14" s="7" t="str">
        <f>IF('Used data'!I14="No","",Calculation!AI14*Calculation!G14*Calculation!I14*Calculation!J14*Calculation!L14*Calculation!N14*Calculation!O14*Calculation!U14*Calculation!V14*Calculation!W14*Calculation!AB14)</f>
        <v/>
      </c>
      <c r="P14" s="7" t="str">
        <f>IF('Used data'!I14="No","",SUM(M14:O14))</f>
        <v/>
      </c>
      <c r="Q14" s="9" t="str">
        <f>IF('Used data'!I14="No","",SUM(I14:J14)*740934+M14*29492829+N14*4654307+O14*608667)</f>
        <v/>
      </c>
    </row>
    <row r="15" spans="1:17" x14ac:dyDescent="0.3">
      <c r="A15" s="4" t="str">
        <f>IF('Input data'!A21="","",'Input data'!A21)</f>
        <v/>
      </c>
      <c r="B15" s="4" t="str">
        <f>IF('Input data'!B21="","",'Input data'!B21)</f>
        <v/>
      </c>
      <c r="C15" s="4" t="str">
        <f>IF('Input data'!C21="","",'Input data'!C21)</f>
        <v/>
      </c>
      <c r="D15" s="4" t="str">
        <f>IF('Input data'!D21="","",'Input data'!D21)</f>
        <v/>
      </c>
      <c r="E15" s="4" t="str">
        <f>IF('Input data'!E21="","",'Input data'!E21)</f>
        <v/>
      </c>
      <c r="F15" s="4" t="str">
        <f>IF('Input data'!F21="","",'Input data'!F21)</f>
        <v/>
      </c>
      <c r="G15" s="20" t="str">
        <f>IF('Input data'!G21=0,"",'Input data'!G21)</f>
        <v/>
      </c>
      <c r="H15" s="9" t="str">
        <f>IF('Input data'!H21="","",'Input data'!H21)</f>
        <v/>
      </c>
      <c r="I15" s="7" t="str">
        <f>IF('Used data'!I15="No","",Calculation!AD15*Calculation!G15*Calculation!I15*Calculation!J15*Calculation!L15*Calculation!N15*Calculation!O15*Calculation!Q15*Calculation!V15*Calculation!W15*Calculation!X15)</f>
        <v/>
      </c>
      <c r="J15" s="7" t="str">
        <f>IF('Used data'!I15="No","",Calculation!AE15*Calculation!G15*Calculation!I15*Calculation!K15*Calculation!M15*Calculation!N15*Calculation!O15*Calculation!P15*Calculation!R15*Calculation!V15*Calculation!W15*Calculation!Y15)</f>
        <v/>
      </c>
      <c r="K15" s="7" t="str">
        <f>IF('Used data'!I15="No","",Calculation!AF15*Calculation!G15*Calculation!I15*Calculation!K15*Calculation!M15*Calculation!N15*Calculation!O15*Calculation!P15*Calculation!R15*Calculation!V15*Calculation!W15*Calculation!Y15)</f>
        <v/>
      </c>
      <c r="L15" s="7" t="str">
        <f>IF('Used data'!I15="No","",SUM(I15:K15))</f>
        <v/>
      </c>
      <c r="M15" s="7" t="str">
        <f>IF('Used data'!I15="No","",Calculation!AG15*Calculation!G15*Calculation!I15*Calculation!J15*Calculation!L15*Calculation!N15*Calculation!O15*Calculation!S15*Calculation!V15*Calculation!W15*Calculation!Z15)</f>
        <v/>
      </c>
      <c r="N15" s="7" t="str">
        <f>IF('Used data'!I15="No","",Calculation!AH15*Calculation!G15*Calculation!I15*Calculation!J15*Calculation!L15*Calculation!N15*Calculation!O15*Calculation!T15*Calculation!V15*Calculation!W15*Calculation!AA15)</f>
        <v/>
      </c>
      <c r="O15" s="7" t="str">
        <f>IF('Used data'!I15="No","",Calculation!AI15*Calculation!G15*Calculation!I15*Calculation!J15*Calculation!L15*Calculation!N15*Calculation!O15*Calculation!U15*Calculation!V15*Calculation!W15*Calculation!AB15)</f>
        <v/>
      </c>
      <c r="P15" s="7" t="str">
        <f>IF('Used data'!I15="No","",SUM(M15:O15))</f>
        <v/>
      </c>
      <c r="Q15" s="9" t="str">
        <f>IF('Used data'!I15="No","",SUM(I15:J15)*740934+M15*29492829+N15*4654307+O15*608667)</f>
        <v/>
      </c>
    </row>
    <row r="16" spans="1:17" x14ac:dyDescent="0.3">
      <c r="A16" s="4" t="str">
        <f>IF('Input data'!A22="","",'Input data'!A22)</f>
        <v/>
      </c>
      <c r="B16" s="4" t="str">
        <f>IF('Input data'!B22="","",'Input data'!B22)</f>
        <v/>
      </c>
      <c r="C16" s="4" t="str">
        <f>IF('Input data'!C22="","",'Input data'!C22)</f>
        <v/>
      </c>
      <c r="D16" s="4" t="str">
        <f>IF('Input data'!D22="","",'Input data'!D22)</f>
        <v/>
      </c>
      <c r="E16" s="4" t="str">
        <f>IF('Input data'!E22="","",'Input data'!E22)</f>
        <v/>
      </c>
      <c r="F16" s="4" t="str">
        <f>IF('Input data'!F22="","",'Input data'!F22)</f>
        <v/>
      </c>
      <c r="G16" s="20" t="str">
        <f>IF('Input data'!G22=0,"",'Input data'!G22)</f>
        <v/>
      </c>
      <c r="H16" s="9" t="str">
        <f>IF('Input data'!H22="","",'Input data'!H22)</f>
        <v/>
      </c>
      <c r="I16" s="7" t="str">
        <f>IF('Used data'!I16="No","",Calculation!AD16*Calculation!G16*Calculation!I16*Calculation!J16*Calculation!L16*Calculation!N16*Calculation!O16*Calculation!Q16*Calculation!V16*Calculation!W16*Calculation!X16)</f>
        <v/>
      </c>
      <c r="J16" s="7" t="str">
        <f>IF('Used data'!I16="No","",Calculation!AE16*Calculation!G16*Calculation!I16*Calculation!K16*Calculation!M16*Calculation!N16*Calculation!O16*Calculation!P16*Calculation!R16*Calculation!V16*Calculation!W16*Calculation!Y16)</f>
        <v/>
      </c>
      <c r="K16" s="7" t="str">
        <f>IF('Used data'!I16="No","",Calculation!AF16*Calculation!G16*Calculation!I16*Calculation!K16*Calculation!M16*Calculation!N16*Calculation!O16*Calculation!P16*Calculation!R16*Calculation!V16*Calculation!W16*Calculation!Y16)</f>
        <v/>
      </c>
      <c r="L16" s="7" t="str">
        <f>IF('Used data'!I16="No","",SUM(I16:K16))</f>
        <v/>
      </c>
      <c r="M16" s="7" t="str">
        <f>IF('Used data'!I16="No","",Calculation!AG16*Calculation!G16*Calculation!I16*Calculation!J16*Calculation!L16*Calculation!N16*Calculation!O16*Calculation!S16*Calculation!V16*Calculation!W16*Calculation!Z16)</f>
        <v/>
      </c>
      <c r="N16" s="7" t="str">
        <f>IF('Used data'!I16="No","",Calculation!AH16*Calculation!G16*Calculation!I16*Calculation!J16*Calculation!L16*Calculation!N16*Calculation!O16*Calculation!T16*Calculation!V16*Calculation!W16*Calculation!AA16)</f>
        <v/>
      </c>
      <c r="O16" s="7" t="str">
        <f>IF('Used data'!I16="No","",Calculation!AI16*Calculation!G16*Calculation!I16*Calculation!J16*Calculation!L16*Calculation!N16*Calculation!O16*Calculation!U16*Calculation!V16*Calculation!W16*Calculation!AB16)</f>
        <v/>
      </c>
      <c r="P16" s="7" t="str">
        <f>IF('Used data'!I16="No","",SUM(M16:O16))</f>
        <v/>
      </c>
      <c r="Q16" s="9" t="str">
        <f>IF('Used data'!I16="No","",SUM(I16:J16)*740934+M16*29492829+N16*4654307+O16*608667)</f>
        <v/>
      </c>
    </row>
    <row r="17" spans="1:17" x14ac:dyDescent="0.3">
      <c r="A17" s="4" t="str">
        <f>IF('Input data'!A23="","",'Input data'!A23)</f>
        <v/>
      </c>
      <c r="B17" s="4" t="str">
        <f>IF('Input data'!B23="","",'Input data'!B23)</f>
        <v/>
      </c>
      <c r="C17" s="4" t="str">
        <f>IF('Input data'!C23="","",'Input data'!C23)</f>
        <v/>
      </c>
      <c r="D17" s="4" t="str">
        <f>IF('Input data'!D23="","",'Input data'!D23)</f>
        <v/>
      </c>
      <c r="E17" s="4" t="str">
        <f>IF('Input data'!E23="","",'Input data'!E23)</f>
        <v/>
      </c>
      <c r="F17" s="4" t="str">
        <f>IF('Input data'!F23="","",'Input data'!F23)</f>
        <v/>
      </c>
      <c r="G17" s="20" t="str">
        <f>IF('Input data'!G23=0,"",'Input data'!G23)</f>
        <v/>
      </c>
      <c r="H17" s="9" t="str">
        <f>IF('Input data'!H23="","",'Input data'!H23)</f>
        <v/>
      </c>
      <c r="I17" s="7" t="str">
        <f>IF('Used data'!I17="No","",Calculation!AD17*Calculation!G17*Calculation!I17*Calculation!J17*Calculation!L17*Calculation!N17*Calculation!O17*Calculation!Q17*Calculation!V17*Calculation!W17*Calculation!X17)</f>
        <v/>
      </c>
      <c r="J17" s="7" t="str">
        <f>IF('Used data'!I17="No","",Calculation!AE17*Calculation!G17*Calculation!I17*Calculation!K17*Calculation!M17*Calculation!N17*Calculation!O17*Calculation!P17*Calculation!R17*Calculation!V17*Calculation!W17*Calculation!Y17)</f>
        <v/>
      </c>
      <c r="K17" s="7" t="str">
        <f>IF('Used data'!I17="No","",Calculation!AF17*Calculation!G17*Calculation!I17*Calculation!K17*Calculation!M17*Calculation!N17*Calculation!O17*Calculation!P17*Calculation!R17*Calculation!V17*Calculation!W17*Calculation!Y17)</f>
        <v/>
      </c>
      <c r="L17" s="7" t="str">
        <f>IF('Used data'!I17="No","",SUM(I17:K17))</f>
        <v/>
      </c>
      <c r="M17" s="7" t="str">
        <f>IF('Used data'!I17="No","",Calculation!AG17*Calculation!G17*Calculation!I17*Calculation!J17*Calculation!L17*Calculation!N17*Calculation!O17*Calculation!S17*Calculation!V17*Calculation!W17*Calculation!Z17)</f>
        <v/>
      </c>
      <c r="N17" s="7" t="str">
        <f>IF('Used data'!I17="No","",Calculation!AH17*Calculation!G17*Calculation!I17*Calculation!J17*Calculation!L17*Calculation!N17*Calculation!O17*Calculation!T17*Calculation!V17*Calculation!W17*Calculation!AA17)</f>
        <v/>
      </c>
      <c r="O17" s="7" t="str">
        <f>IF('Used data'!I17="No","",Calculation!AI17*Calculation!G17*Calculation!I17*Calculation!J17*Calculation!L17*Calculation!N17*Calculation!O17*Calculation!U17*Calculation!V17*Calculation!W17*Calculation!AB17)</f>
        <v/>
      </c>
      <c r="P17" s="7" t="str">
        <f>IF('Used data'!I17="No","",SUM(M17:O17))</f>
        <v/>
      </c>
      <c r="Q17" s="9" t="str">
        <f>IF('Used data'!I17="No","",SUM(I17:J17)*740934+M17*29492829+N17*4654307+O17*608667)</f>
        <v/>
      </c>
    </row>
    <row r="18" spans="1:17" x14ac:dyDescent="0.3">
      <c r="A18" s="4" t="str">
        <f>IF('Input data'!A24="","",'Input data'!A24)</f>
        <v/>
      </c>
      <c r="B18" s="4" t="str">
        <f>IF('Input data'!B24="","",'Input data'!B24)</f>
        <v/>
      </c>
      <c r="C18" s="4" t="str">
        <f>IF('Input data'!C24="","",'Input data'!C24)</f>
        <v/>
      </c>
      <c r="D18" s="4" t="str">
        <f>IF('Input data'!D24="","",'Input data'!D24)</f>
        <v/>
      </c>
      <c r="E18" s="4" t="str">
        <f>IF('Input data'!E24="","",'Input data'!E24)</f>
        <v/>
      </c>
      <c r="F18" s="4" t="str">
        <f>IF('Input data'!F24="","",'Input data'!F24)</f>
        <v/>
      </c>
      <c r="G18" s="20" t="str">
        <f>IF('Input data'!G24=0,"",'Input data'!G24)</f>
        <v/>
      </c>
      <c r="H18" s="9" t="str">
        <f>IF('Input data'!H24="","",'Input data'!H24)</f>
        <v/>
      </c>
      <c r="I18" s="7" t="str">
        <f>IF('Used data'!I18="No","",Calculation!AD18*Calculation!G18*Calculation!I18*Calculation!J18*Calculation!L18*Calculation!N18*Calculation!O18*Calculation!Q18*Calculation!V18*Calculation!W18*Calculation!X18)</f>
        <v/>
      </c>
      <c r="J18" s="7" t="str">
        <f>IF('Used data'!I18="No","",Calculation!AE18*Calculation!G18*Calculation!I18*Calculation!K18*Calculation!M18*Calculation!N18*Calculation!O18*Calculation!P18*Calculation!R18*Calculation!V18*Calculation!W18*Calculation!Y18)</f>
        <v/>
      </c>
      <c r="K18" s="7" t="str">
        <f>IF('Used data'!I18="No","",Calculation!AF18*Calculation!G18*Calculation!I18*Calculation!K18*Calculation!M18*Calculation!N18*Calculation!O18*Calculation!P18*Calculation!R18*Calculation!V18*Calculation!W18*Calculation!Y18)</f>
        <v/>
      </c>
      <c r="L18" s="7" t="str">
        <f>IF('Used data'!I18="No","",SUM(I18:K18))</f>
        <v/>
      </c>
      <c r="M18" s="7" t="str">
        <f>IF('Used data'!I18="No","",Calculation!AG18*Calculation!G18*Calculation!I18*Calculation!J18*Calculation!L18*Calculation!N18*Calculation!O18*Calculation!S18*Calculation!V18*Calculation!W18*Calculation!Z18)</f>
        <v/>
      </c>
      <c r="N18" s="7" t="str">
        <f>IF('Used data'!I18="No","",Calculation!AH18*Calculation!G18*Calculation!I18*Calculation!J18*Calculation!L18*Calculation!N18*Calculation!O18*Calculation!T18*Calculation!V18*Calculation!W18*Calculation!AA18)</f>
        <v/>
      </c>
      <c r="O18" s="7" t="str">
        <f>IF('Used data'!I18="No","",Calculation!AI18*Calculation!G18*Calculation!I18*Calculation!J18*Calculation!L18*Calculation!N18*Calculation!O18*Calculation!U18*Calculation!V18*Calculation!W18*Calculation!AB18)</f>
        <v/>
      </c>
      <c r="P18" s="7" t="str">
        <f>IF('Used data'!I18="No","",SUM(M18:O18))</f>
        <v/>
      </c>
      <c r="Q18" s="9" t="str">
        <f>IF('Used data'!I18="No","",SUM(I18:J18)*740934+M18*29492829+N18*4654307+O18*608667)</f>
        <v/>
      </c>
    </row>
    <row r="19" spans="1:17" x14ac:dyDescent="0.3">
      <c r="A19" s="4" t="str">
        <f>IF('Input data'!A25="","",'Input data'!A25)</f>
        <v/>
      </c>
      <c r="B19" s="4" t="str">
        <f>IF('Input data'!B25="","",'Input data'!B25)</f>
        <v/>
      </c>
      <c r="C19" s="4" t="str">
        <f>IF('Input data'!C25="","",'Input data'!C25)</f>
        <v/>
      </c>
      <c r="D19" s="4" t="str">
        <f>IF('Input data'!D25="","",'Input data'!D25)</f>
        <v/>
      </c>
      <c r="E19" s="4" t="str">
        <f>IF('Input data'!E25="","",'Input data'!E25)</f>
        <v/>
      </c>
      <c r="F19" s="4" t="str">
        <f>IF('Input data'!F25="","",'Input data'!F25)</f>
        <v/>
      </c>
      <c r="G19" s="20" t="str">
        <f>IF('Input data'!G25=0,"",'Input data'!G25)</f>
        <v/>
      </c>
      <c r="H19" s="9" t="str">
        <f>IF('Input data'!H25="","",'Input data'!H25)</f>
        <v/>
      </c>
      <c r="I19" s="7" t="str">
        <f>IF('Used data'!I19="No","",Calculation!AD19*Calculation!G19*Calculation!I19*Calculation!J19*Calculation!L19*Calculation!N19*Calculation!O19*Calculation!Q19*Calculation!V19*Calculation!W19*Calculation!X19)</f>
        <v/>
      </c>
      <c r="J19" s="7" t="str">
        <f>IF('Used data'!I19="No","",Calculation!AE19*Calculation!G19*Calculation!I19*Calculation!K19*Calculation!M19*Calculation!N19*Calculation!O19*Calculation!P19*Calculation!R19*Calculation!V19*Calculation!W19*Calculation!Y19)</f>
        <v/>
      </c>
      <c r="K19" s="7" t="str">
        <f>IF('Used data'!I19="No","",Calculation!AF19*Calculation!G19*Calculation!I19*Calculation!K19*Calculation!M19*Calculation!N19*Calculation!O19*Calculation!P19*Calculation!R19*Calculation!V19*Calculation!W19*Calculation!Y19)</f>
        <v/>
      </c>
      <c r="L19" s="7" t="str">
        <f>IF('Used data'!I19="No","",SUM(I19:K19))</f>
        <v/>
      </c>
      <c r="M19" s="7" t="str">
        <f>IF('Used data'!I19="No","",Calculation!AG19*Calculation!G19*Calculation!I19*Calculation!J19*Calculation!L19*Calculation!N19*Calculation!O19*Calculation!S19*Calculation!V19*Calculation!W19*Calculation!Z19)</f>
        <v/>
      </c>
      <c r="N19" s="7" t="str">
        <f>IF('Used data'!I19="No","",Calculation!AH19*Calculation!G19*Calculation!I19*Calculation!J19*Calculation!L19*Calculation!N19*Calculation!O19*Calculation!T19*Calculation!V19*Calculation!W19*Calculation!AA19)</f>
        <v/>
      </c>
      <c r="O19" s="7" t="str">
        <f>IF('Used data'!I19="No","",Calculation!AI19*Calculation!G19*Calculation!I19*Calculation!J19*Calculation!L19*Calculation!N19*Calculation!O19*Calculation!U19*Calculation!V19*Calculation!W19*Calculation!AB19)</f>
        <v/>
      </c>
      <c r="P19" s="7" t="str">
        <f>IF('Used data'!I19="No","",SUM(M19:O19))</f>
        <v/>
      </c>
      <c r="Q19" s="9" t="str">
        <f>IF('Used data'!I19="No","",SUM(I19:J19)*740934+M19*29492829+N19*4654307+O19*608667)</f>
        <v/>
      </c>
    </row>
    <row r="20" spans="1:17" x14ac:dyDescent="0.3">
      <c r="A20" s="4" t="str">
        <f>IF('Input data'!A26="","",'Input data'!A26)</f>
        <v/>
      </c>
      <c r="B20" s="4" t="str">
        <f>IF('Input data'!B26="","",'Input data'!B26)</f>
        <v/>
      </c>
      <c r="C20" s="4" t="str">
        <f>IF('Input data'!C26="","",'Input data'!C26)</f>
        <v/>
      </c>
      <c r="D20" s="4" t="str">
        <f>IF('Input data'!D26="","",'Input data'!D26)</f>
        <v/>
      </c>
      <c r="E20" s="4" t="str">
        <f>IF('Input data'!E26="","",'Input data'!E26)</f>
        <v/>
      </c>
      <c r="F20" s="4" t="str">
        <f>IF('Input data'!F26="","",'Input data'!F26)</f>
        <v/>
      </c>
      <c r="G20" s="20" t="str">
        <f>IF('Input data'!G26=0,"",'Input data'!G26)</f>
        <v/>
      </c>
      <c r="H20" s="9" t="str">
        <f>IF('Input data'!H26="","",'Input data'!H26)</f>
        <v/>
      </c>
      <c r="I20" s="7" t="str">
        <f>IF('Used data'!I20="No","",Calculation!AD20*Calculation!G20*Calculation!I20*Calculation!J20*Calculation!L20*Calculation!N20*Calculation!O20*Calculation!Q20*Calculation!V20*Calculation!W20*Calculation!X20)</f>
        <v/>
      </c>
      <c r="J20" s="7" t="str">
        <f>IF('Used data'!I20="No","",Calculation!AE20*Calculation!G20*Calculation!I20*Calculation!K20*Calculation!M20*Calculation!N20*Calculation!O20*Calculation!P20*Calculation!R20*Calculation!V20*Calculation!W20*Calculation!Y20)</f>
        <v/>
      </c>
      <c r="K20" s="7" t="str">
        <f>IF('Used data'!I20="No","",Calculation!AF20*Calculation!G20*Calculation!I20*Calculation!K20*Calculation!M20*Calculation!N20*Calculation!O20*Calculation!P20*Calculation!R20*Calculation!V20*Calculation!W20*Calculation!Y20)</f>
        <v/>
      </c>
      <c r="L20" s="7" t="str">
        <f>IF('Used data'!I20="No","",SUM(I20:K20))</f>
        <v/>
      </c>
      <c r="M20" s="7" t="str">
        <f>IF('Used data'!I20="No","",Calculation!AG20*Calculation!G20*Calculation!I20*Calculation!J20*Calculation!L20*Calculation!N20*Calculation!O20*Calculation!S20*Calculation!V20*Calculation!W20*Calculation!Z20)</f>
        <v/>
      </c>
      <c r="N20" s="7" t="str">
        <f>IF('Used data'!I20="No","",Calculation!AH20*Calculation!G20*Calculation!I20*Calculation!J20*Calculation!L20*Calculation!N20*Calculation!O20*Calculation!T20*Calculation!V20*Calculation!W20*Calculation!AA20)</f>
        <v/>
      </c>
      <c r="O20" s="7" t="str">
        <f>IF('Used data'!I20="No","",Calculation!AI20*Calculation!G20*Calculation!I20*Calculation!J20*Calculation!L20*Calculation!N20*Calculation!O20*Calculation!U20*Calculation!V20*Calculation!W20*Calculation!AB20)</f>
        <v/>
      </c>
      <c r="P20" s="7" t="str">
        <f>IF('Used data'!I20="No","",SUM(M20:O20))</f>
        <v/>
      </c>
      <c r="Q20" s="9" t="str">
        <f>IF('Used data'!I20="No","",SUM(I20:J20)*740934+M20*29492829+N20*4654307+O20*608667)</f>
        <v/>
      </c>
    </row>
    <row r="21" spans="1:17" x14ac:dyDescent="0.3">
      <c r="A21" s="4" t="str">
        <f>IF('Input data'!A27="","",'Input data'!A27)</f>
        <v/>
      </c>
      <c r="B21" s="4" t="str">
        <f>IF('Input data'!B27="","",'Input data'!B27)</f>
        <v/>
      </c>
      <c r="C21" s="4" t="str">
        <f>IF('Input data'!C27="","",'Input data'!C27)</f>
        <v/>
      </c>
      <c r="D21" s="4" t="str">
        <f>IF('Input data'!D27="","",'Input data'!D27)</f>
        <v/>
      </c>
      <c r="E21" s="4" t="str">
        <f>IF('Input data'!E27="","",'Input data'!E27)</f>
        <v/>
      </c>
      <c r="F21" s="4" t="str">
        <f>IF('Input data'!F27="","",'Input data'!F27)</f>
        <v/>
      </c>
      <c r="G21" s="20" t="str">
        <f>IF('Input data'!G27=0,"",'Input data'!G27)</f>
        <v/>
      </c>
      <c r="H21" s="9" t="str">
        <f>IF('Input data'!H27="","",'Input data'!H27)</f>
        <v/>
      </c>
      <c r="I21" s="7" t="str">
        <f>IF('Used data'!I21="No","",Calculation!AD21*Calculation!G21*Calculation!I21*Calculation!J21*Calculation!L21*Calculation!N21*Calculation!O21*Calculation!Q21*Calculation!V21*Calculation!W21*Calculation!X21)</f>
        <v/>
      </c>
      <c r="J21" s="7" t="str">
        <f>IF('Used data'!I21="No","",Calculation!AE21*Calculation!G21*Calculation!I21*Calculation!K21*Calculation!M21*Calculation!N21*Calculation!O21*Calculation!P21*Calculation!R21*Calculation!V21*Calculation!W21*Calculation!Y21)</f>
        <v/>
      </c>
      <c r="K21" s="7" t="str">
        <f>IF('Used data'!I21="No","",Calculation!AF21*Calculation!G21*Calculation!I21*Calculation!K21*Calculation!M21*Calculation!N21*Calculation!O21*Calculation!P21*Calculation!R21*Calculation!V21*Calculation!W21*Calculation!Y21)</f>
        <v/>
      </c>
      <c r="L21" s="7" t="str">
        <f>IF('Used data'!I21="No","",SUM(I21:K21))</f>
        <v/>
      </c>
      <c r="M21" s="7" t="str">
        <f>IF('Used data'!I21="No","",Calculation!AG21*Calculation!G21*Calculation!I21*Calculation!J21*Calculation!L21*Calculation!N21*Calculation!O21*Calculation!S21*Calculation!V21*Calculation!W21*Calculation!Z21)</f>
        <v/>
      </c>
      <c r="N21" s="7" t="str">
        <f>IF('Used data'!I21="No","",Calculation!AH21*Calculation!G21*Calculation!I21*Calculation!J21*Calculation!L21*Calculation!N21*Calculation!O21*Calculation!T21*Calculation!V21*Calculation!W21*Calculation!AA21)</f>
        <v/>
      </c>
      <c r="O21" s="7" t="str">
        <f>IF('Used data'!I21="No","",Calculation!AI21*Calculation!G21*Calculation!I21*Calculation!J21*Calculation!L21*Calculation!N21*Calculation!O21*Calculation!U21*Calculation!V21*Calculation!W21*Calculation!AB21)</f>
        <v/>
      </c>
      <c r="P21" s="7" t="str">
        <f>IF('Used data'!I21="No","",SUM(M21:O21))</f>
        <v/>
      </c>
      <c r="Q21" s="9" t="str">
        <f>IF('Used data'!I21="No","",SUM(I21:J21)*740934+M21*29492829+N21*4654307+O21*608667)</f>
        <v/>
      </c>
    </row>
    <row r="22" spans="1:17" x14ac:dyDescent="0.3">
      <c r="A22" s="4" t="str">
        <f>IF('Input data'!A28="","",'Input data'!A28)</f>
        <v/>
      </c>
      <c r="B22" s="4" t="str">
        <f>IF('Input data'!B28="","",'Input data'!B28)</f>
        <v/>
      </c>
      <c r="C22" s="4" t="str">
        <f>IF('Input data'!C28="","",'Input data'!C28)</f>
        <v/>
      </c>
      <c r="D22" s="4" t="str">
        <f>IF('Input data'!D28="","",'Input data'!D28)</f>
        <v/>
      </c>
      <c r="E22" s="4" t="str">
        <f>IF('Input data'!E28="","",'Input data'!E28)</f>
        <v/>
      </c>
      <c r="F22" s="4" t="str">
        <f>IF('Input data'!F28="","",'Input data'!F28)</f>
        <v/>
      </c>
      <c r="G22" s="20" t="str">
        <f>IF('Input data'!G28=0,"",'Input data'!G28)</f>
        <v/>
      </c>
      <c r="H22" s="9" t="str">
        <f>IF('Input data'!H28="","",'Input data'!H28)</f>
        <v/>
      </c>
      <c r="I22" s="7" t="str">
        <f>IF('Used data'!I22="No","",Calculation!AD22*Calculation!G22*Calculation!I22*Calculation!J22*Calculation!L22*Calculation!N22*Calculation!O22*Calculation!Q22*Calculation!V22*Calculation!W22*Calculation!X22)</f>
        <v/>
      </c>
      <c r="J22" s="7" t="str">
        <f>IF('Used data'!I22="No","",Calculation!AE22*Calculation!G22*Calculation!I22*Calculation!K22*Calculation!M22*Calculation!N22*Calculation!O22*Calculation!P22*Calculation!R22*Calculation!V22*Calculation!W22*Calculation!Y22)</f>
        <v/>
      </c>
      <c r="K22" s="7" t="str">
        <f>IF('Used data'!I22="No","",Calculation!AF22*Calculation!G22*Calculation!I22*Calculation!K22*Calculation!M22*Calculation!N22*Calculation!O22*Calculation!P22*Calculation!R22*Calculation!V22*Calculation!W22*Calculation!Y22)</f>
        <v/>
      </c>
      <c r="L22" s="7" t="str">
        <f>IF('Used data'!I22="No","",SUM(I22:K22))</f>
        <v/>
      </c>
      <c r="M22" s="7" t="str">
        <f>IF('Used data'!I22="No","",Calculation!AG22*Calculation!G22*Calculation!I22*Calculation!J22*Calculation!L22*Calculation!N22*Calculation!O22*Calculation!S22*Calculation!V22*Calculation!W22*Calculation!Z22)</f>
        <v/>
      </c>
      <c r="N22" s="7" t="str">
        <f>IF('Used data'!I22="No","",Calculation!AH22*Calculation!G22*Calculation!I22*Calculation!J22*Calculation!L22*Calculation!N22*Calculation!O22*Calculation!T22*Calculation!V22*Calculation!W22*Calculation!AA22)</f>
        <v/>
      </c>
      <c r="O22" s="7" t="str">
        <f>IF('Used data'!I22="No","",Calculation!AI22*Calculation!G22*Calculation!I22*Calculation!J22*Calculation!L22*Calculation!N22*Calculation!O22*Calculation!U22*Calculation!V22*Calculation!W22*Calculation!AB22)</f>
        <v/>
      </c>
      <c r="P22" s="7" t="str">
        <f>IF('Used data'!I22="No","",SUM(M22:O22))</f>
        <v/>
      </c>
      <c r="Q22" s="9" t="str">
        <f>IF('Used data'!I22="No","",SUM(I22:J22)*740934+M22*29492829+N22*4654307+O22*608667)</f>
        <v/>
      </c>
    </row>
    <row r="23" spans="1:17" x14ac:dyDescent="0.3">
      <c r="A23" s="4" t="str">
        <f>IF('Input data'!A29="","",'Input data'!A29)</f>
        <v/>
      </c>
      <c r="B23" s="4" t="str">
        <f>IF('Input data'!B29="","",'Input data'!B29)</f>
        <v/>
      </c>
      <c r="C23" s="4" t="str">
        <f>IF('Input data'!C29="","",'Input data'!C29)</f>
        <v/>
      </c>
      <c r="D23" s="4" t="str">
        <f>IF('Input data'!D29="","",'Input data'!D29)</f>
        <v/>
      </c>
      <c r="E23" s="4" t="str">
        <f>IF('Input data'!E29="","",'Input data'!E29)</f>
        <v/>
      </c>
      <c r="F23" s="4" t="str">
        <f>IF('Input data'!F29="","",'Input data'!F29)</f>
        <v/>
      </c>
      <c r="G23" s="20" t="str">
        <f>IF('Input data'!G29=0,"",'Input data'!G29)</f>
        <v/>
      </c>
      <c r="H23" s="9" t="str">
        <f>IF('Input data'!H29="","",'Input data'!H29)</f>
        <v/>
      </c>
      <c r="I23" s="7" t="str">
        <f>IF('Used data'!I23="No","",Calculation!AD23*Calculation!G23*Calculation!I23*Calculation!J23*Calculation!L23*Calculation!N23*Calculation!O23*Calculation!Q23*Calculation!V23*Calculation!W23*Calculation!X23)</f>
        <v/>
      </c>
      <c r="J23" s="7" t="str">
        <f>IF('Used data'!I23="No","",Calculation!AE23*Calculation!G23*Calculation!I23*Calculation!K23*Calculation!M23*Calculation!N23*Calculation!O23*Calculation!P23*Calculation!R23*Calculation!V23*Calculation!W23*Calculation!Y23)</f>
        <v/>
      </c>
      <c r="K23" s="7" t="str">
        <f>IF('Used data'!I23="No","",Calculation!AF23*Calculation!G23*Calculation!I23*Calculation!K23*Calculation!M23*Calculation!N23*Calculation!O23*Calculation!P23*Calculation!R23*Calculation!V23*Calculation!W23*Calculation!Y23)</f>
        <v/>
      </c>
      <c r="L23" s="7" t="str">
        <f>IF('Used data'!I23="No","",SUM(I23:K23))</f>
        <v/>
      </c>
      <c r="M23" s="7" t="str">
        <f>IF('Used data'!I23="No","",Calculation!AG23*Calculation!G23*Calculation!I23*Calculation!J23*Calculation!L23*Calculation!N23*Calculation!O23*Calculation!S23*Calculation!V23*Calculation!W23*Calculation!Z23)</f>
        <v/>
      </c>
      <c r="N23" s="7" t="str">
        <f>IF('Used data'!I23="No","",Calculation!AH23*Calculation!G23*Calculation!I23*Calculation!J23*Calculation!L23*Calculation!N23*Calculation!O23*Calculation!T23*Calculation!V23*Calculation!W23*Calculation!AA23)</f>
        <v/>
      </c>
      <c r="O23" s="7" t="str">
        <f>IF('Used data'!I23="No","",Calculation!AI23*Calculation!G23*Calculation!I23*Calculation!J23*Calculation!L23*Calculation!N23*Calculation!O23*Calculation!U23*Calculation!V23*Calculation!W23*Calculation!AB23)</f>
        <v/>
      </c>
      <c r="P23" s="7" t="str">
        <f>IF('Used data'!I23="No","",SUM(M23:O23))</f>
        <v/>
      </c>
      <c r="Q23" s="9" t="str">
        <f>IF('Used data'!I23="No","",SUM(I23:J23)*740934+M23*29492829+N23*4654307+O23*608667)</f>
        <v/>
      </c>
    </row>
    <row r="24" spans="1:17" x14ac:dyDescent="0.3">
      <c r="A24" s="4" t="str">
        <f>IF('Input data'!A30="","",'Input data'!A30)</f>
        <v/>
      </c>
      <c r="B24" s="4" t="str">
        <f>IF('Input data'!B30="","",'Input data'!B30)</f>
        <v/>
      </c>
      <c r="C24" s="4" t="str">
        <f>IF('Input data'!C30="","",'Input data'!C30)</f>
        <v/>
      </c>
      <c r="D24" s="4" t="str">
        <f>IF('Input data'!D30="","",'Input data'!D30)</f>
        <v/>
      </c>
      <c r="E24" s="4" t="str">
        <f>IF('Input data'!E30="","",'Input data'!E30)</f>
        <v/>
      </c>
      <c r="F24" s="4" t="str">
        <f>IF('Input data'!F30="","",'Input data'!F30)</f>
        <v/>
      </c>
      <c r="G24" s="20" t="str">
        <f>IF('Input data'!G30=0,"",'Input data'!G30)</f>
        <v/>
      </c>
      <c r="H24" s="9" t="str">
        <f>IF('Input data'!H30="","",'Input data'!H30)</f>
        <v/>
      </c>
      <c r="I24" s="7" t="str">
        <f>IF('Used data'!I24="No","",Calculation!AD24*Calculation!G24*Calculation!I24*Calculation!J24*Calculation!L24*Calculation!N24*Calculation!O24*Calculation!Q24*Calculation!V24*Calculation!W24*Calculation!X24)</f>
        <v/>
      </c>
      <c r="J24" s="7" t="str">
        <f>IF('Used data'!I24="No","",Calculation!AE24*Calculation!G24*Calculation!I24*Calculation!K24*Calculation!M24*Calculation!N24*Calculation!O24*Calculation!P24*Calculation!R24*Calculation!V24*Calculation!W24*Calculation!Y24)</f>
        <v/>
      </c>
      <c r="K24" s="7" t="str">
        <f>IF('Used data'!I24="No","",Calculation!AF24*Calculation!G24*Calculation!I24*Calculation!K24*Calculation!M24*Calculation!N24*Calculation!O24*Calculation!P24*Calculation!R24*Calculation!V24*Calculation!W24*Calculation!Y24)</f>
        <v/>
      </c>
      <c r="L24" s="7" t="str">
        <f>IF('Used data'!I24="No","",SUM(I24:K24))</f>
        <v/>
      </c>
      <c r="M24" s="7" t="str">
        <f>IF('Used data'!I24="No","",Calculation!AG24*Calculation!G24*Calculation!I24*Calculation!J24*Calculation!L24*Calculation!N24*Calculation!O24*Calculation!S24*Calculation!V24*Calculation!W24*Calculation!Z24)</f>
        <v/>
      </c>
      <c r="N24" s="7" t="str">
        <f>IF('Used data'!I24="No","",Calculation!AH24*Calculation!G24*Calculation!I24*Calculation!J24*Calculation!L24*Calculation!N24*Calculation!O24*Calculation!T24*Calculation!V24*Calculation!W24*Calculation!AA24)</f>
        <v/>
      </c>
      <c r="O24" s="7" t="str">
        <f>IF('Used data'!I24="No","",Calculation!AI24*Calculation!G24*Calculation!I24*Calculation!J24*Calculation!L24*Calculation!N24*Calculation!O24*Calculation!U24*Calculation!V24*Calculation!W24*Calculation!AB24)</f>
        <v/>
      </c>
      <c r="P24" s="7" t="str">
        <f>IF('Used data'!I24="No","",SUM(M24:O24))</f>
        <v/>
      </c>
      <c r="Q24" s="9" t="str">
        <f>IF('Used data'!I24="No","",SUM(I24:J24)*740934+M24*29492829+N24*4654307+O24*608667)</f>
        <v/>
      </c>
    </row>
    <row r="25" spans="1:17" x14ac:dyDescent="0.3">
      <c r="A25" s="4" t="str">
        <f>IF('Input data'!A31="","",'Input data'!A31)</f>
        <v/>
      </c>
      <c r="B25" s="4" t="str">
        <f>IF('Input data'!B31="","",'Input data'!B31)</f>
        <v/>
      </c>
      <c r="C25" s="4" t="str">
        <f>IF('Input data'!C31="","",'Input data'!C31)</f>
        <v/>
      </c>
      <c r="D25" s="4" t="str">
        <f>IF('Input data'!D31="","",'Input data'!D31)</f>
        <v/>
      </c>
      <c r="E25" s="4" t="str">
        <f>IF('Input data'!E31="","",'Input data'!E31)</f>
        <v/>
      </c>
      <c r="F25" s="4" t="str">
        <f>IF('Input data'!F31="","",'Input data'!F31)</f>
        <v/>
      </c>
      <c r="G25" s="20" t="str">
        <f>IF('Input data'!G31=0,"",'Input data'!G31)</f>
        <v/>
      </c>
      <c r="H25" s="9" t="str">
        <f>IF('Input data'!H31="","",'Input data'!H31)</f>
        <v/>
      </c>
      <c r="I25" s="7" t="str">
        <f>IF('Used data'!I25="No","",Calculation!AD25*Calculation!G25*Calculation!I25*Calculation!J25*Calculation!L25*Calculation!N25*Calculation!O25*Calculation!Q25*Calculation!V25*Calculation!W25*Calculation!X25)</f>
        <v/>
      </c>
      <c r="J25" s="7" t="str">
        <f>IF('Used data'!I25="No","",Calculation!AE25*Calculation!G25*Calculation!I25*Calculation!K25*Calculation!M25*Calculation!N25*Calculation!O25*Calculation!P25*Calculation!R25*Calculation!V25*Calculation!W25*Calculation!Y25)</f>
        <v/>
      </c>
      <c r="K25" s="7" t="str">
        <f>IF('Used data'!I25="No","",Calculation!AF25*Calculation!G25*Calculation!I25*Calculation!K25*Calculation!M25*Calculation!N25*Calculation!O25*Calculation!P25*Calculation!R25*Calculation!V25*Calculation!W25*Calculation!Y25)</f>
        <v/>
      </c>
      <c r="L25" s="7" t="str">
        <f>IF('Used data'!I25="No","",SUM(I25:K25))</f>
        <v/>
      </c>
      <c r="M25" s="7" t="str">
        <f>IF('Used data'!I25="No","",Calculation!AG25*Calculation!G25*Calculation!I25*Calculation!J25*Calculation!L25*Calculation!N25*Calculation!O25*Calculation!S25*Calculation!V25*Calculation!W25*Calculation!Z25)</f>
        <v/>
      </c>
      <c r="N25" s="7" t="str">
        <f>IF('Used data'!I25="No","",Calculation!AH25*Calculation!G25*Calculation!I25*Calculation!J25*Calculation!L25*Calculation!N25*Calculation!O25*Calculation!T25*Calculation!V25*Calculation!W25*Calculation!AA25)</f>
        <v/>
      </c>
      <c r="O25" s="7" t="str">
        <f>IF('Used data'!I25="No","",Calculation!AI25*Calculation!G25*Calculation!I25*Calculation!J25*Calculation!L25*Calculation!N25*Calculation!O25*Calculation!U25*Calculation!V25*Calculation!W25*Calculation!AB25)</f>
        <v/>
      </c>
      <c r="P25" s="7" t="str">
        <f>IF('Used data'!I25="No","",SUM(M25:O25))</f>
        <v/>
      </c>
      <c r="Q25" s="9" t="str">
        <f>IF('Used data'!I25="No","",SUM(I25:J25)*740934+M25*29492829+N25*4654307+O25*608667)</f>
        <v/>
      </c>
    </row>
    <row r="26" spans="1:17" x14ac:dyDescent="0.3">
      <c r="A26" s="4" t="str">
        <f>IF('Input data'!A32="","",'Input data'!A32)</f>
        <v/>
      </c>
      <c r="B26" s="4" t="str">
        <f>IF('Input data'!B32="","",'Input data'!B32)</f>
        <v/>
      </c>
      <c r="C26" s="4" t="str">
        <f>IF('Input data'!C32="","",'Input data'!C32)</f>
        <v/>
      </c>
      <c r="D26" s="4" t="str">
        <f>IF('Input data'!D32="","",'Input data'!D32)</f>
        <v/>
      </c>
      <c r="E26" s="4" t="str">
        <f>IF('Input data'!E32="","",'Input data'!E32)</f>
        <v/>
      </c>
      <c r="F26" s="4" t="str">
        <f>IF('Input data'!F32="","",'Input data'!F32)</f>
        <v/>
      </c>
      <c r="G26" s="20" t="str">
        <f>IF('Input data'!G32=0,"",'Input data'!G32)</f>
        <v/>
      </c>
      <c r="H26" s="9" t="str">
        <f>IF('Input data'!H32="","",'Input data'!H32)</f>
        <v/>
      </c>
      <c r="I26" s="7" t="str">
        <f>IF('Used data'!I26="No","",Calculation!AD26*Calculation!G26*Calculation!I26*Calculation!J26*Calculation!L26*Calculation!N26*Calculation!O26*Calculation!Q26*Calculation!V26*Calculation!W26*Calculation!X26)</f>
        <v/>
      </c>
      <c r="J26" s="7" t="str">
        <f>IF('Used data'!I26="No","",Calculation!AE26*Calculation!G26*Calculation!I26*Calculation!K26*Calculation!M26*Calculation!N26*Calculation!O26*Calculation!P26*Calculation!R26*Calculation!V26*Calculation!W26*Calculation!Y26)</f>
        <v/>
      </c>
      <c r="K26" s="7" t="str">
        <f>IF('Used data'!I26="No","",Calculation!AF26*Calculation!G26*Calculation!I26*Calculation!K26*Calculation!M26*Calculation!N26*Calculation!O26*Calculation!P26*Calculation!R26*Calculation!V26*Calculation!W26*Calculation!Y26)</f>
        <v/>
      </c>
      <c r="L26" s="7" t="str">
        <f>IF('Used data'!I26="No","",SUM(I26:K26))</f>
        <v/>
      </c>
      <c r="M26" s="7" t="str">
        <f>IF('Used data'!I26="No","",Calculation!AG26*Calculation!G26*Calculation!I26*Calculation!J26*Calculation!L26*Calculation!N26*Calculation!O26*Calculation!S26*Calculation!V26*Calculation!W26*Calculation!Z26)</f>
        <v/>
      </c>
      <c r="N26" s="7" t="str">
        <f>IF('Used data'!I26="No","",Calculation!AH26*Calculation!G26*Calculation!I26*Calculation!J26*Calculation!L26*Calculation!N26*Calculation!O26*Calculation!T26*Calculation!V26*Calculation!W26*Calculation!AA26)</f>
        <v/>
      </c>
      <c r="O26" s="7" t="str">
        <f>IF('Used data'!I26="No","",Calculation!AI26*Calculation!G26*Calculation!I26*Calculation!J26*Calculation!L26*Calculation!N26*Calculation!O26*Calculation!U26*Calculation!V26*Calculation!W26*Calculation!AB26)</f>
        <v/>
      </c>
      <c r="P26" s="7" t="str">
        <f>IF('Used data'!I26="No","",SUM(M26:O26))</f>
        <v/>
      </c>
      <c r="Q26" s="9" t="str">
        <f>IF('Used data'!I26="No","",SUM(I26:J26)*740934+M26*29492829+N26*4654307+O26*608667)</f>
        <v/>
      </c>
    </row>
    <row r="27" spans="1:17" x14ac:dyDescent="0.3">
      <c r="A27" s="4" t="str">
        <f>IF('Input data'!A33="","",'Input data'!A33)</f>
        <v/>
      </c>
      <c r="B27" s="4" t="str">
        <f>IF('Input data'!B33="","",'Input data'!B33)</f>
        <v/>
      </c>
      <c r="C27" s="4" t="str">
        <f>IF('Input data'!C33="","",'Input data'!C33)</f>
        <v/>
      </c>
      <c r="D27" s="4" t="str">
        <f>IF('Input data'!D33="","",'Input data'!D33)</f>
        <v/>
      </c>
      <c r="E27" s="4" t="str">
        <f>IF('Input data'!E33="","",'Input data'!E33)</f>
        <v/>
      </c>
      <c r="F27" s="4" t="str">
        <f>IF('Input data'!F33="","",'Input data'!F33)</f>
        <v/>
      </c>
      <c r="G27" s="20" t="str">
        <f>IF('Input data'!G33=0,"",'Input data'!G33)</f>
        <v/>
      </c>
      <c r="H27" s="9" t="str">
        <f>IF('Input data'!H33="","",'Input data'!H33)</f>
        <v/>
      </c>
      <c r="I27" s="7" t="str">
        <f>IF('Used data'!I27="No","",Calculation!AD27*Calculation!G27*Calculation!I27*Calculation!J27*Calculation!L27*Calculation!N27*Calculation!O27*Calculation!Q27*Calculation!V27*Calculation!W27*Calculation!X27)</f>
        <v/>
      </c>
      <c r="J27" s="7" t="str">
        <f>IF('Used data'!I27="No","",Calculation!AE27*Calculation!G27*Calculation!I27*Calculation!K27*Calculation!M27*Calculation!N27*Calculation!O27*Calculation!P27*Calculation!R27*Calculation!V27*Calculation!W27*Calculation!Y27)</f>
        <v/>
      </c>
      <c r="K27" s="7" t="str">
        <f>IF('Used data'!I27="No","",Calculation!AF27*Calculation!G27*Calculation!I27*Calculation!K27*Calculation!M27*Calculation!N27*Calculation!O27*Calculation!P27*Calculation!R27*Calculation!V27*Calculation!W27*Calculation!Y27)</f>
        <v/>
      </c>
      <c r="L27" s="7" t="str">
        <f>IF('Used data'!I27="No","",SUM(I27:K27))</f>
        <v/>
      </c>
      <c r="M27" s="7" t="str">
        <f>IF('Used data'!I27="No","",Calculation!AG27*Calculation!G27*Calculation!I27*Calculation!J27*Calculation!L27*Calculation!N27*Calculation!O27*Calculation!S27*Calculation!V27*Calculation!W27*Calculation!Z27)</f>
        <v/>
      </c>
      <c r="N27" s="7" t="str">
        <f>IF('Used data'!I27="No","",Calculation!AH27*Calculation!G27*Calculation!I27*Calculation!J27*Calculation!L27*Calculation!N27*Calculation!O27*Calculation!T27*Calculation!V27*Calculation!W27*Calculation!AA27)</f>
        <v/>
      </c>
      <c r="O27" s="7" t="str">
        <f>IF('Used data'!I27="No","",Calculation!AI27*Calculation!G27*Calculation!I27*Calculation!J27*Calculation!L27*Calculation!N27*Calculation!O27*Calculation!U27*Calculation!V27*Calculation!W27*Calculation!AB27)</f>
        <v/>
      </c>
      <c r="P27" s="7" t="str">
        <f>IF('Used data'!I27="No","",SUM(M27:O27))</f>
        <v/>
      </c>
      <c r="Q27" s="9" t="str">
        <f>IF('Used data'!I27="No","",SUM(I27:J27)*740934+M27*29492829+N27*4654307+O27*608667)</f>
        <v/>
      </c>
    </row>
    <row r="28" spans="1:17" x14ac:dyDescent="0.3">
      <c r="A28" s="4" t="str">
        <f>IF('Input data'!A34="","",'Input data'!A34)</f>
        <v/>
      </c>
      <c r="B28" s="4" t="str">
        <f>IF('Input data'!B34="","",'Input data'!B34)</f>
        <v/>
      </c>
      <c r="C28" s="4" t="str">
        <f>IF('Input data'!C34="","",'Input data'!C34)</f>
        <v/>
      </c>
      <c r="D28" s="4" t="str">
        <f>IF('Input data'!D34="","",'Input data'!D34)</f>
        <v/>
      </c>
      <c r="E28" s="4" t="str">
        <f>IF('Input data'!E34="","",'Input data'!E34)</f>
        <v/>
      </c>
      <c r="F28" s="4" t="str">
        <f>IF('Input data'!F34="","",'Input data'!F34)</f>
        <v/>
      </c>
      <c r="G28" s="20" t="str">
        <f>IF('Input data'!G34=0,"",'Input data'!G34)</f>
        <v/>
      </c>
      <c r="H28" s="9" t="str">
        <f>IF('Input data'!H34="","",'Input data'!H34)</f>
        <v/>
      </c>
      <c r="I28" s="7" t="str">
        <f>IF('Used data'!I28="No","",Calculation!AD28*Calculation!G28*Calculation!I28*Calculation!J28*Calculation!L28*Calculation!N28*Calculation!O28*Calculation!Q28*Calculation!V28*Calculation!W28*Calculation!X28)</f>
        <v/>
      </c>
      <c r="J28" s="7" t="str">
        <f>IF('Used data'!I28="No","",Calculation!AE28*Calculation!G28*Calculation!I28*Calculation!K28*Calculation!M28*Calculation!N28*Calculation!O28*Calculation!P28*Calculation!R28*Calculation!V28*Calculation!W28*Calculation!Y28)</f>
        <v/>
      </c>
      <c r="K28" s="7" t="str">
        <f>IF('Used data'!I28="No","",Calculation!AF28*Calculation!G28*Calculation!I28*Calculation!K28*Calculation!M28*Calculation!N28*Calculation!O28*Calculation!P28*Calculation!R28*Calculation!V28*Calculation!W28*Calculation!Y28)</f>
        <v/>
      </c>
      <c r="L28" s="7" t="str">
        <f>IF('Used data'!I28="No","",SUM(I28:K28))</f>
        <v/>
      </c>
      <c r="M28" s="7" t="str">
        <f>IF('Used data'!I28="No","",Calculation!AG28*Calculation!G28*Calculation!I28*Calculation!J28*Calculation!L28*Calculation!N28*Calculation!O28*Calculation!S28*Calculation!V28*Calculation!W28*Calculation!Z28)</f>
        <v/>
      </c>
      <c r="N28" s="7" t="str">
        <f>IF('Used data'!I28="No","",Calculation!AH28*Calculation!G28*Calculation!I28*Calculation!J28*Calculation!L28*Calculation!N28*Calculation!O28*Calculation!T28*Calculation!V28*Calculation!W28*Calculation!AA28)</f>
        <v/>
      </c>
      <c r="O28" s="7" t="str">
        <f>IF('Used data'!I28="No","",Calculation!AI28*Calculation!G28*Calculation!I28*Calculation!J28*Calculation!L28*Calculation!N28*Calculation!O28*Calculation!U28*Calculation!V28*Calculation!W28*Calculation!AB28)</f>
        <v/>
      </c>
      <c r="P28" s="7" t="str">
        <f>IF('Used data'!I28="No","",SUM(M28:O28))</f>
        <v/>
      </c>
      <c r="Q28" s="9" t="str">
        <f>IF('Used data'!I28="No","",SUM(I28:J28)*740934+M28*29492829+N28*4654307+O28*608667)</f>
        <v/>
      </c>
    </row>
    <row r="29" spans="1:17" x14ac:dyDescent="0.3">
      <c r="A29" s="4" t="str">
        <f>IF('Input data'!A35="","",'Input data'!A35)</f>
        <v/>
      </c>
      <c r="B29" s="4" t="str">
        <f>IF('Input data'!B35="","",'Input data'!B35)</f>
        <v/>
      </c>
      <c r="C29" s="4" t="str">
        <f>IF('Input data'!C35="","",'Input data'!C35)</f>
        <v/>
      </c>
      <c r="D29" s="4" t="str">
        <f>IF('Input data'!D35="","",'Input data'!D35)</f>
        <v/>
      </c>
      <c r="E29" s="4" t="str">
        <f>IF('Input data'!E35="","",'Input data'!E35)</f>
        <v/>
      </c>
      <c r="F29" s="4" t="str">
        <f>IF('Input data'!F35="","",'Input data'!F35)</f>
        <v/>
      </c>
      <c r="G29" s="20" t="str">
        <f>IF('Input data'!G35=0,"",'Input data'!G35)</f>
        <v/>
      </c>
      <c r="H29" s="9" t="str">
        <f>IF('Input data'!H35="","",'Input data'!H35)</f>
        <v/>
      </c>
      <c r="I29" s="7" t="str">
        <f>IF('Used data'!I29="No","",Calculation!AD29*Calculation!G29*Calculation!I29*Calculation!J29*Calculation!L29*Calculation!N29*Calculation!O29*Calculation!Q29*Calculation!V29*Calculation!W29*Calculation!X29)</f>
        <v/>
      </c>
      <c r="J29" s="7" t="str">
        <f>IF('Used data'!I29="No","",Calculation!AE29*Calculation!G29*Calculation!I29*Calculation!K29*Calculation!M29*Calculation!N29*Calculation!O29*Calculation!P29*Calculation!R29*Calculation!V29*Calculation!W29*Calculation!Y29)</f>
        <v/>
      </c>
      <c r="K29" s="7" t="str">
        <f>IF('Used data'!I29="No","",Calculation!AF29*Calculation!G29*Calculation!I29*Calculation!K29*Calculation!M29*Calculation!N29*Calculation!O29*Calculation!P29*Calculation!R29*Calculation!V29*Calculation!W29*Calculation!Y29)</f>
        <v/>
      </c>
      <c r="L29" s="7" t="str">
        <f>IF('Used data'!I29="No","",SUM(I29:K29))</f>
        <v/>
      </c>
      <c r="M29" s="7" t="str">
        <f>IF('Used data'!I29="No","",Calculation!AG29*Calculation!G29*Calculation!I29*Calculation!J29*Calculation!L29*Calculation!N29*Calculation!O29*Calculation!S29*Calculation!V29*Calculation!W29*Calculation!Z29)</f>
        <v/>
      </c>
      <c r="N29" s="7" t="str">
        <f>IF('Used data'!I29="No","",Calculation!AH29*Calculation!G29*Calculation!I29*Calculation!J29*Calculation!L29*Calculation!N29*Calculation!O29*Calculation!T29*Calculation!V29*Calculation!W29*Calculation!AA29)</f>
        <v/>
      </c>
      <c r="O29" s="7" t="str">
        <f>IF('Used data'!I29="No","",Calculation!AI29*Calculation!G29*Calculation!I29*Calculation!J29*Calculation!L29*Calculation!N29*Calculation!O29*Calculation!U29*Calculation!V29*Calculation!W29*Calculation!AB29)</f>
        <v/>
      </c>
      <c r="P29" s="7" t="str">
        <f>IF('Used data'!I29="No","",SUM(M29:O29))</f>
        <v/>
      </c>
      <c r="Q29" s="9" t="str">
        <f>IF('Used data'!I29="No","",SUM(I29:J29)*740934+M29*29492829+N29*4654307+O29*608667)</f>
        <v/>
      </c>
    </row>
    <row r="30" spans="1:17" x14ac:dyDescent="0.3">
      <c r="A30" s="4" t="str">
        <f>IF('Input data'!A36="","",'Input data'!A36)</f>
        <v/>
      </c>
      <c r="B30" s="4" t="str">
        <f>IF('Input data'!B36="","",'Input data'!B36)</f>
        <v/>
      </c>
      <c r="C30" s="4" t="str">
        <f>IF('Input data'!C36="","",'Input data'!C36)</f>
        <v/>
      </c>
      <c r="D30" s="4" t="str">
        <f>IF('Input data'!D36="","",'Input data'!D36)</f>
        <v/>
      </c>
      <c r="E30" s="4" t="str">
        <f>IF('Input data'!E36="","",'Input data'!E36)</f>
        <v/>
      </c>
      <c r="F30" s="4" t="str">
        <f>IF('Input data'!F36="","",'Input data'!F36)</f>
        <v/>
      </c>
      <c r="G30" s="20" t="str">
        <f>IF('Input data'!G36=0,"",'Input data'!G36)</f>
        <v/>
      </c>
      <c r="H30" s="9" t="str">
        <f>IF('Input data'!H36="","",'Input data'!H36)</f>
        <v/>
      </c>
      <c r="I30" s="7" t="str">
        <f>IF('Used data'!I30="No","",Calculation!AD30*Calculation!G30*Calculation!I30*Calculation!J30*Calculation!L30*Calculation!N30*Calculation!O30*Calculation!Q30*Calculation!V30*Calculation!W30*Calculation!X30)</f>
        <v/>
      </c>
      <c r="J30" s="7" t="str">
        <f>IF('Used data'!I30="No","",Calculation!AE30*Calculation!G30*Calculation!I30*Calculation!K30*Calculation!M30*Calculation!N30*Calculation!O30*Calculation!P30*Calculation!R30*Calculation!V30*Calculation!W30*Calculation!Y30)</f>
        <v/>
      </c>
      <c r="K30" s="7" t="str">
        <f>IF('Used data'!I30="No","",Calculation!AF30*Calculation!G30*Calculation!I30*Calculation!K30*Calculation!M30*Calculation!N30*Calculation!O30*Calculation!P30*Calculation!R30*Calculation!V30*Calculation!W30*Calculation!Y30)</f>
        <v/>
      </c>
      <c r="L30" s="7" t="str">
        <f>IF('Used data'!I30="No","",SUM(I30:K30))</f>
        <v/>
      </c>
      <c r="M30" s="7" t="str">
        <f>IF('Used data'!I30="No","",Calculation!AG30*Calculation!G30*Calculation!I30*Calculation!J30*Calculation!L30*Calculation!N30*Calculation!O30*Calculation!S30*Calculation!V30*Calculation!W30*Calculation!Z30)</f>
        <v/>
      </c>
      <c r="N30" s="7" t="str">
        <f>IF('Used data'!I30="No","",Calculation!AH30*Calculation!G30*Calculation!I30*Calculation!J30*Calculation!L30*Calculation!N30*Calculation!O30*Calculation!T30*Calculation!V30*Calculation!W30*Calculation!AA30)</f>
        <v/>
      </c>
      <c r="O30" s="7" t="str">
        <f>IF('Used data'!I30="No","",Calculation!AI30*Calculation!G30*Calculation!I30*Calculation!J30*Calculation!L30*Calculation!N30*Calculation!O30*Calculation!U30*Calculation!V30*Calculation!W30*Calculation!AB30)</f>
        <v/>
      </c>
      <c r="P30" s="7" t="str">
        <f>IF('Used data'!I30="No","",SUM(M30:O30))</f>
        <v/>
      </c>
      <c r="Q30" s="9" t="str">
        <f>IF('Used data'!I30="No","",SUM(I30:J30)*740934+M30*29492829+N30*4654307+O30*608667)</f>
        <v/>
      </c>
    </row>
    <row r="31" spans="1:17" x14ac:dyDescent="0.3">
      <c r="A31" s="4" t="str">
        <f>IF('Input data'!A37="","",'Input data'!A37)</f>
        <v/>
      </c>
      <c r="B31" s="4" t="str">
        <f>IF('Input data'!B37="","",'Input data'!B37)</f>
        <v/>
      </c>
      <c r="C31" s="4" t="str">
        <f>IF('Input data'!C37="","",'Input data'!C37)</f>
        <v/>
      </c>
      <c r="D31" s="4" t="str">
        <f>IF('Input data'!D37="","",'Input data'!D37)</f>
        <v/>
      </c>
      <c r="E31" s="4" t="str">
        <f>IF('Input data'!E37="","",'Input data'!E37)</f>
        <v/>
      </c>
      <c r="F31" s="4" t="str">
        <f>IF('Input data'!F37="","",'Input data'!F37)</f>
        <v/>
      </c>
      <c r="G31" s="20" t="str">
        <f>IF('Input data'!G37=0,"",'Input data'!G37)</f>
        <v/>
      </c>
      <c r="H31" s="9" t="str">
        <f>IF('Input data'!H37="","",'Input data'!H37)</f>
        <v/>
      </c>
      <c r="I31" s="7" t="str">
        <f>IF('Used data'!I31="No","",Calculation!AD31*Calculation!G31*Calculation!I31*Calculation!J31*Calculation!L31*Calculation!N31*Calculation!O31*Calculation!Q31*Calculation!V31*Calculation!W31*Calculation!X31)</f>
        <v/>
      </c>
      <c r="J31" s="7" t="str">
        <f>IF('Used data'!I31="No","",Calculation!AE31*Calculation!G31*Calculation!I31*Calculation!K31*Calculation!M31*Calculation!N31*Calculation!O31*Calculation!P31*Calculation!R31*Calculation!V31*Calculation!W31*Calculation!Y31)</f>
        <v/>
      </c>
      <c r="K31" s="7" t="str">
        <f>IF('Used data'!I31="No","",Calculation!AF31*Calculation!G31*Calculation!I31*Calculation!K31*Calculation!M31*Calculation!N31*Calculation!O31*Calculation!P31*Calculation!R31*Calculation!V31*Calculation!W31*Calculation!Y31)</f>
        <v/>
      </c>
      <c r="L31" s="7" t="str">
        <f>IF('Used data'!I31="No","",SUM(I31:K31))</f>
        <v/>
      </c>
      <c r="M31" s="7" t="str">
        <f>IF('Used data'!I31="No","",Calculation!AG31*Calculation!G31*Calculation!I31*Calculation!J31*Calculation!L31*Calculation!N31*Calculation!O31*Calculation!S31*Calculation!V31*Calculation!W31*Calculation!Z31)</f>
        <v/>
      </c>
      <c r="N31" s="7" t="str">
        <f>IF('Used data'!I31="No","",Calculation!AH31*Calculation!G31*Calculation!I31*Calculation!J31*Calculation!L31*Calculation!N31*Calculation!O31*Calculation!T31*Calculation!V31*Calculation!W31*Calculation!AA31)</f>
        <v/>
      </c>
      <c r="O31" s="7" t="str">
        <f>IF('Used data'!I31="No","",Calculation!AI31*Calculation!G31*Calculation!I31*Calculation!J31*Calculation!L31*Calculation!N31*Calculation!O31*Calculation!U31*Calculation!V31*Calculation!W31*Calculation!AB31)</f>
        <v/>
      </c>
      <c r="P31" s="7" t="str">
        <f>IF('Used data'!I31="No","",SUM(M31:O31))</f>
        <v/>
      </c>
      <c r="Q31" s="9" t="str">
        <f>IF('Used data'!I31="No","",SUM(I31:J31)*740934+M31*29492829+N31*4654307+O31*608667)</f>
        <v/>
      </c>
    </row>
    <row r="32" spans="1:17" x14ac:dyDescent="0.3">
      <c r="A32" s="4" t="str">
        <f>IF('Input data'!A38="","",'Input data'!A38)</f>
        <v/>
      </c>
      <c r="B32" s="4" t="str">
        <f>IF('Input data'!B38="","",'Input data'!B38)</f>
        <v/>
      </c>
      <c r="C32" s="4" t="str">
        <f>IF('Input data'!C38="","",'Input data'!C38)</f>
        <v/>
      </c>
      <c r="D32" s="4" t="str">
        <f>IF('Input data'!D38="","",'Input data'!D38)</f>
        <v/>
      </c>
      <c r="E32" s="4" t="str">
        <f>IF('Input data'!E38="","",'Input data'!E38)</f>
        <v/>
      </c>
      <c r="F32" s="4" t="str">
        <f>IF('Input data'!F38="","",'Input data'!F38)</f>
        <v/>
      </c>
      <c r="G32" s="20" t="str">
        <f>IF('Input data'!G38=0,"",'Input data'!G38)</f>
        <v/>
      </c>
      <c r="H32" s="9" t="str">
        <f>IF('Input data'!H38="","",'Input data'!H38)</f>
        <v/>
      </c>
      <c r="I32" s="7" t="str">
        <f>IF('Used data'!I32="No","",Calculation!AD32*Calculation!G32*Calculation!I32*Calculation!J32*Calculation!L32*Calculation!N32*Calculation!O32*Calculation!Q32*Calculation!V32*Calculation!W32*Calculation!X32)</f>
        <v/>
      </c>
      <c r="J32" s="7" t="str">
        <f>IF('Used data'!I32="No","",Calculation!AE32*Calculation!G32*Calculation!I32*Calculation!K32*Calculation!M32*Calculation!N32*Calculation!O32*Calculation!P32*Calculation!R32*Calculation!V32*Calculation!W32*Calculation!Y32)</f>
        <v/>
      </c>
      <c r="K32" s="7" t="str">
        <f>IF('Used data'!I32="No","",Calculation!AF32*Calculation!G32*Calculation!I32*Calculation!K32*Calculation!M32*Calculation!N32*Calculation!O32*Calculation!P32*Calculation!R32*Calculation!V32*Calculation!W32*Calculation!Y32)</f>
        <v/>
      </c>
      <c r="L32" s="7" t="str">
        <f>IF('Used data'!I32="No","",SUM(I32:K32))</f>
        <v/>
      </c>
      <c r="M32" s="7" t="str">
        <f>IF('Used data'!I32="No","",Calculation!AG32*Calculation!G32*Calculation!I32*Calculation!J32*Calculation!L32*Calculation!N32*Calculation!O32*Calculation!S32*Calculation!V32*Calculation!W32*Calculation!Z32)</f>
        <v/>
      </c>
      <c r="N32" s="7" t="str">
        <f>IF('Used data'!I32="No","",Calculation!AH32*Calculation!G32*Calculation!I32*Calculation!J32*Calculation!L32*Calculation!N32*Calculation!O32*Calculation!T32*Calculation!V32*Calculation!W32*Calculation!AA32)</f>
        <v/>
      </c>
      <c r="O32" s="7" t="str">
        <f>IF('Used data'!I32="No","",Calculation!AI32*Calculation!G32*Calculation!I32*Calculation!J32*Calculation!L32*Calculation!N32*Calculation!O32*Calculation!U32*Calculation!V32*Calculation!W32*Calculation!AB32)</f>
        <v/>
      </c>
      <c r="P32" s="7" t="str">
        <f>IF('Used data'!I32="No","",SUM(M32:O32))</f>
        <v/>
      </c>
      <c r="Q32" s="9" t="str">
        <f>IF('Used data'!I32="No","",SUM(I32:J32)*740934+M32*29492829+N32*4654307+O32*608667)</f>
        <v/>
      </c>
    </row>
    <row r="33" spans="1:17" x14ac:dyDescent="0.3">
      <c r="A33" s="4" t="str">
        <f>IF('Input data'!A39="","",'Input data'!A39)</f>
        <v/>
      </c>
      <c r="B33" s="4" t="str">
        <f>IF('Input data'!B39="","",'Input data'!B39)</f>
        <v/>
      </c>
      <c r="C33" s="4" t="str">
        <f>IF('Input data'!C39="","",'Input data'!C39)</f>
        <v/>
      </c>
      <c r="D33" s="4" t="str">
        <f>IF('Input data'!D39="","",'Input data'!D39)</f>
        <v/>
      </c>
      <c r="E33" s="4" t="str">
        <f>IF('Input data'!E39="","",'Input data'!E39)</f>
        <v/>
      </c>
      <c r="F33" s="4" t="str">
        <f>IF('Input data'!F39="","",'Input data'!F39)</f>
        <v/>
      </c>
      <c r="G33" s="20" t="str">
        <f>IF('Input data'!G39=0,"",'Input data'!G39)</f>
        <v/>
      </c>
      <c r="H33" s="9" t="str">
        <f>IF('Input data'!H39="","",'Input data'!H39)</f>
        <v/>
      </c>
      <c r="I33" s="7" t="str">
        <f>IF('Used data'!I33="No","",Calculation!AD33*Calculation!G33*Calculation!I33*Calculation!J33*Calculation!L33*Calculation!N33*Calculation!O33*Calculation!Q33*Calculation!V33*Calculation!W33*Calculation!X33)</f>
        <v/>
      </c>
      <c r="J33" s="7" t="str">
        <f>IF('Used data'!I33="No","",Calculation!AE33*Calculation!G33*Calculation!I33*Calculation!K33*Calculation!M33*Calculation!N33*Calculation!O33*Calculation!P33*Calculation!R33*Calculation!V33*Calculation!W33*Calculation!Y33)</f>
        <v/>
      </c>
      <c r="K33" s="7" t="str">
        <f>IF('Used data'!I33="No","",Calculation!AF33*Calculation!G33*Calculation!I33*Calculation!K33*Calculation!M33*Calculation!N33*Calculation!O33*Calculation!P33*Calculation!R33*Calculation!V33*Calculation!W33*Calculation!Y33)</f>
        <v/>
      </c>
      <c r="L33" s="7" t="str">
        <f>IF('Used data'!I33="No","",SUM(I33:K33))</f>
        <v/>
      </c>
      <c r="M33" s="7" t="str">
        <f>IF('Used data'!I33="No","",Calculation!AG33*Calculation!G33*Calculation!I33*Calculation!J33*Calculation!L33*Calculation!N33*Calculation!O33*Calculation!S33*Calculation!V33*Calculation!W33*Calculation!Z33)</f>
        <v/>
      </c>
      <c r="N33" s="7" t="str">
        <f>IF('Used data'!I33="No","",Calculation!AH33*Calculation!G33*Calculation!I33*Calculation!J33*Calculation!L33*Calculation!N33*Calculation!O33*Calculation!T33*Calculation!V33*Calculation!W33*Calculation!AA33)</f>
        <v/>
      </c>
      <c r="O33" s="7" t="str">
        <f>IF('Used data'!I33="No","",Calculation!AI33*Calculation!G33*Calculation!I33*Calculation!J33*Calculation!L33*Calculation!N33*Calculation!O33*Calculation!U33*Calculation!V33*Calculation!W33*Calculation!AB33)</f>
        <v/>
      </c>
      <c r="P33" s="7" t="str">
        <f>IF('Used data'!I33="No","",SUM(M33:O33))</f>
        <v/>
      </c>
      <c r="Q33" s="9" t="str">
        <f>IF('Used data'!I33="No","",SUM(I33:J33)*740934+M33*29492829+N33*4654307+O33*608667)</f>
        <v/>
      </c>
    </row>
    <row r="34" spans="1:17" x14ac:dyDescent="0.3">
      <c r="A34" s="4" t="str">
        <f>IF('Input data'!A40="","",'Input data'!A40)</f>
        <v/>
      </c>
      <c r="B34" s="4" t="str">
        <f>IF('Input data'!B40="","",'Input data'!B40)</f>
        <v/>
      </c>
      <c r="C34" s="4" t="str">
        <f>IF('Input data'!C40="","",'Input data'!C40)</f>
        <v/>
      </c>
      <c r="D34" s="4" t="str">
        <f>IF('Input data'!D40="","",'Input data'!D40)</f>
        <v/>
      </c>
      <c r="E34" s="4" t="str">
        <f>IF('Input data'!E40="","",'Input data'!E40)</f>
        <v/>
      </c>
      <c r="F34" s="4" t="str">
        <f>IF('Input data'!F40="","",'Input data'!F40)</f>
        <v/>
      </c>
      <c r="G34" s="20" t="str">
        <f>IF('Input data'!G40=0,"",'Input data'!G40)</f>
        <v/>
      </c>
      <c r="H34" s="9" t="str">
        <f>IF('Input data'!H40="","",'Input data'!H40)</f>
        <v/>
      </c>
      <c r="I34" s="7" t="str">
        <f>IF('Used data'!I34="No","",Calculation!AD34*Calculation!G34*Calculation!I34*Calculation!J34*Calculation!L34*Calculation!N34*Calculation!O34*Calculation!Q34*Calculation!V34*Calculation!W34*Calculation!X34)</f>
        <v/>
      </c>
      <c r="J34" s="7" t="str">
        <f>IF('Used data'!I34="No","",Calculation!AE34*Calculation!G34*Calculation!I34*Calculation!K34*Calculation!M34*Calculation!N34*Calculation!O34*Calculation!P34*Calculation!R34*Calculation!V34*Calculation!W34*Calculation!Y34)</f>
        <v/>
      </c>
      <c r="K34" s="7" t="str">
        <f>IF('Used data'!I34="No","",Calculation!AF34*Calculation!G34*Calculation!I34*Calculation!K34*Calculation!M34*Calculation!N34*Calculation!O34*Calculation!P34*Calculation!R34*Calculation!V34*Calculation!W34*Calculation!Y34)</f>
        <v/>
      </c>
      <c r="L34" s="7" t="str">
        <f>IF('Used data'!I34="No","",SUM(I34:K34))</f>
        <v/>
      </c>
      <c r="M34" s="7" t="str">
        <f>IF('Used data'!I34="No","",Calculation!AG34*Calculation!G34*Calculation!I34*Calculation!J34*Calculation!L34*Calculation!N34*Calculation!O34*Calculation!S34*Calculation!V34*Calculation!W34*Calculation!Z34)</f>
        <v/>
      </c>
      <c r="N34" s="7" t="str">
        <f>IF('Used data'!I34="No","",Calculation!AH34*Calculation!G34*Calculation!I34*Calculation!J34*Calculation!L34*Calculation!N34*Calculation!O34*Calculation!T34*Calculation!V34*Calculation!W34*Calculation!AA34)</f>
        <v/>
      </c>
      <c r="O34" s="7" t="str">
        <f>IF('Used data'!I34="No","",Calculation!AI34*Calculation!G34*Calculation!I34*Calculation!J34*Calculation!L34*Calculation!N34*Calculation!O34*Calculation!U34*Calculation!V34*Calculation!W34*Calculation!AB34)</f>
        <v/>
      </c>
      <c r="P34" s="7" t="str">
        <f>IF('Used data'!I34="No","",SUM(M34:O34))</f>
        <v/>
      </c>
      <c r="Q34" s="9" t="str">
        <f>IF('Used data'!I34="No","",SUM(I34:J34)*740934+M34*29492829+N34*4654307+O34*608667)</f>
        <v/>
      </c>
    </row>
    <row r="35" spans="1:17" x14ac:dyDescent="0.3">
      <c r="A35" s="4" t="str">
        <f>IF('Input data'!A41="","",'Input data'!A41)</f>
        <v/>
      </c>
      <c r="B35" s="4" t="str">
        <f>IF('Input data'!B41="","",'Input data'!B41)</f>
        <v/>
      </c>
      <c r="C35" s="4" t="str">
        <f>IF('Input data'!C41="","",'Input data'!C41)</f>
        <v/>
      </c>
      <c r="D35" s="4" t="str">
        <f>IF('Input data'!D41="","",'Input data'!D41)</f>
        <v/>
      </c>
      <c r="E35" s="4" t="str">
        <f>IF('Input data'!E41="","",'Input data'!E41)</f>
        <v/>
      </c>
      <c r="F35" s="4" t="str">
        <f>IF('Input data'!F41="","",'Input data'!F41)</f>
        <v/>
      </c>
      <c r="G35" s="20" t="str">
        <f>IF('Input data'!G41=0,"",'Input data'!G41)</f>
        <v/>
      </c>
      <c r="H35" s="9" t="str">
        <f>IF('Input data'!H41="","",'Input data'!H41)</f>
        <v/>
      </c>
      <c r="I35" s="7" t="str">
        <f>IF('Used data'!I35="No","",Calculation!AD35*Calculation!G35*Calculation!I35*Calculation!J35*Calculation!L35*Calculation!N35*Calculation!O35*Calculation!Q35*Calculation!V35*Calculation!W35*Calculation!X35)</f>
        <v/>
      </c>
      <c r="J35" s="7" t="str">
        <f>IF('Used data'!I35="No","",Calculation!AE35*Calculation!G35*Calculation!I35*Calculation!K35*Calculation!M35*Calculation!N35*Calculation!O35*Calculation!P35*Calculation!R35*Calculation!V35*Calculation!W35*Calculation!Y35)</f>
        <v/>
      </c>
      <c r="K35" s="7" t="str">
        <f>IF('Used data'!I35="No","",Calculation!AF35*Calculation!G35*Calculation!I35*Calculation!K35*Calculation!M35*Calculation!N35*Calculation!O35*Calculation!P35*Calculation!R35*Calculation!V35*Calculation!W35*Calculation!Y35)</f>
        <v/>
      </c>
      <c r="L35" s="7" t="str">
        <f>IF('Used data'!I35="No","",SUM(I35:K35))</f>
        <v/>
      </c>
      <c r="M35" s="7" t="str">
        <f>IF('Used data'!I35="No","",Calculation!AG35*Calculation!G35*Calculation!I35*Calculation!J35*Calculation!L35*Calculation!N35*Calculation!O35*Calculation!S35*Calculation!V35*Calculation!W35*Calculation!Z35)</f>
        <v/>
      </c>
      <c r="N35" s="7" t="str">
        <f>IF('Used data'!I35="No","",Calculation!AH35*Calculation!G35*Calculation!I35*Calculation!J35*Calculation!L35*Calculation!N35*Calculation!O35*Calculation!T35*Calculation!V35*Calculation!W35*Calculation!AA35)</f>
        <v/>
      </c>
      <c r="O35" s="7" t="str">
        <f>IF('Used data'!I35="No","",Calculation!AI35*Calculation!G35*Calculation!I35*Calculation!J35*Calculation!L35*Calculation!N35*Calculation!O35*Calculation!U35*Calculation!V35*Calculation!W35*Calculation!AB35)</f>
        <v/>
      </c>
      <c r="P35" s="7" t="str">
        <f>IF('Used data'!I35="No","",SUM(M35:O35))</f>
        <v/>
      </c>
      <c r="Q35" s="9" t="str">
        <f>IF('Used data'!I35="No","",SUM(I35:J35)*740934+M35*29492829+N35*4654307+O35*608667)</f>
        <v/>
      </c>
    </row>
    <row r="36" spans="1:17" x14ac:dyDescent="0.3">
      <c r="A36" s="4" t="str">
        <f>IF('Input data'!A42="","",'Input data'!A42)</f>
        <v/>
      </c>
      <c r="B36" s="4" t="str">
        <f>IF('Input data'!B42="","",'Input data'!B42)</f>
        <v/>
      </c>
      <c r="C36" s="4" t="str">
        <f>IF('Input data'!C42="","",'Input data'!C42)</f>
        <v/>
      </c>
      <c r="D36" s="4" t="str">
        <f>IF('Input data'!D42="","",'Input data'!D42)</f>
        <v/>
      </c>
      <c r="E36" s="4" t="str">
        <f>IF('Input data'!E42="","",'Input data'!E42)</f>
        <v/>
      </c>
      <c r="F36" s="4" t="str">
        <f>IF('Input data'!F42="","",'Input data'!F42)</f>
        <v/>
      </c>
      <c r="G36" s="20" t="str">
        <f>IF('Input data'!G42=0,"",'Input data'!G42)</f>
        <v/>
      </c>
      <c r="H36" s="9" t="str">
        <f>IF('Input data'!H42="","",'Input data'!H42)</f>
        <v/>
      </c>
      <c r="I36" s="7" t="str">
        <f>IF('Used data'!I36="No","",Calculation!AD36*Calculation!G36*Calculation!I36*Calculation!J36*Calculation!L36*Calculation!N36*Calculation!O36*Calculation!Q36*Calculation!V36*Calculation!W36*Calculation!X36)</f>
        <v/>
      </c>
      <c r="J36" s="7" t="str">
        <f>IF('Used data'!I36="No","",Calculation!AE36*Calculation!G36*Calculation!I36*Calculation!K36*Calculation!M36*Calculation!N36*Calculation!O36*Calculation!P36*Calculation!R36*Calculation!V36*Calculation!W36*Calculation!Y36)</f>
        <v/>
      </c>
      <c r="K36" s="7" t="str">
        <f>IF('Used data'!I36="No","",Calculation!AF36*Calculation!G36*Calculation!I36*Calculation!K36*Calculation!M36*Calculation!N36*Calculation!O36*Calculation!P36*Calculation!R36*Calculation!V36*Calculation!W36*Calculation!Y36)</f>
        <v/>
      </c>
      <c r="L36" s="7" t="str">
        <f>IF('Used data'!I36="No","",SUM(I36:K36))</f>
        <v/>
      </c>
      <c r="M36" s="7" t="str">
        <f>IF('Used data'!I36="No","",Calculation!AG36*Calculation!G36*Calculation!I36*Calculation!J36*Calculation!L36*Calculation!N36*Calculation!O36*Calculation!S36*Calculation!V36*Calculation!W36*Calculation!Z36)</f>
        <v/>
      </c>
      <c r="N36" s="7" t="str">
        <f>IF('Used data'!I36="No","",Calculation!AH36*Calculation!G36*Calculation!I36*Calculation!J36*Calculation!L36*Calculation!N36*Calculation!O36*Calculation!T36*Calculation!V36*Calculation!W36*Calculation!AA36)</f>
        <v/>
      </c>
      <c r="O36" s="7" t="str">
        <f>IF('Used data'!I36="No","",Calculation!AI36*Calculation!G36*Calculation!I36*Calculation!J36*Calculation!L36*Calculation!N36*Calculation!O36*Calculation!U36*Calculation!V36*Calculation!W36*Calculation!AB36)</f>
        <v/>
      </c>
      <c r="P36" s="7" t="str">
        <f>IF('Used data'!I36="No","",SUM(M36:O36))</f>
        <v/>
      </c>
      <c r="Q36" s="9" t="str">
        <f>IF('Used data'!I36="No","",SUM(I36:J36)*740934+M36*29492829+N36*4654307+O36*608667)</f>
        <v/>
      </c>
    </row>
    <row r="37" spans="1:17" x14ac:dyDescent="0.3">
      <c r="A37" s="4" t="str">
        <f>IF('Input data'!A43="","",'Input data'!A43)</f>
        <v/>
      </c>
      <c r="B37" s="4" t="str">
        <f>IF('Input data'!B43="","",'Input data'!B43)</f>
        <v/>
      </c>
      <c r="C37" s="4" t="str">
        <f>IF('Input data'!C43="","",'Input data'!C43)</f>
        <v/>
      </c>
      <c r="D37" s="4" t="str">
        <f>IF('Input data'!D43="","",'Input data'!D43)</f>
        <v/>
      </c>
      <c r="E37" s="4" t="str">
        <f>IF('Input data'!E43="","",'Input data'!E43)</f>
        <v/>
      </c>
      <c r="F37" s="4" t="str">
        <f>IF('Input data'!F43="","",'Input data'!F43)</f>
        <v/>
      </c>
      <c r="G37" s="20" t="str">
        <f>IF('Input data'!G43=0,"",'Input data'!G43)</f>
        <v/>
      </c>
      <c r="H37" s="9" t="str">
        <f>IF('Input data'!H43="","",'Input data'!H43)</f>
        <v/>
      </c>
      <c r="I37" s="7" t="str">
        <f>IF('Used data'!I37="No","",Calculation!AD37*Calculation!G37*Calculation!I37*Calculation!J37*Calculation!L37*Calculation!N37*Calculation!O37*Calculation!Q37*Calculation!V37*Calculation!W37*Calculation!X37)</f>
        <v/>
      </c>
      <c r="J37" s="7" t="str">
        <f>IF('Used data'!I37="No","",Calculation!AE37*Calculation!G37*Calculation!I37*Calculation!K37*Calculation!M37*Calculation!N37*Calculation!O37*Calculation!P37*Calculation!R37*Calculation!V37*Calculation!W37*Calculation!Y37)</f>
        <v/>
      </c>
      <c r="K37" s="7" t="str">
        <f>IF('Used data'!I37="No","",Calculation!AF37*Calculation!G37*Calculation!I37*Calculation!K37*Calculation!M37*Calculation!N37*Calculation!O37*Calculation!P37*Calculation!R37*Calculation!V37*Calculation!W37*Calculation!Y37)</f>
        <v/>
      </c>
      <c r="L37" s="7" t="str">
        <f>IF('Used data'!I37="No","",SUM(I37:K37))</f>
        <v/>
      </c>
      <c r="M37" s="7" t="str">
        <f>IF('Used data'!I37="No","",Calculation!AG37*Calculation!G37*Calculation!I37*Calculation!J37*Calculation!L37*Calculation!N37*Calculation!O37*Calculation!S37*Calculation!V37*Calculation!W37*Calculation!Z37)</f>
        <v/>
      </c>
      <c r="N37" s="7" t="str">
        <f>IF('Used data'!I37="No","",Calculation!AH37*Calculation!G37*Calculation!I37*Calculation!J37*Calculation!L37*Calculation!N37*Calculation!O37*Calculation!T37*Calculation!V37*Calculation!W37*Calculation!AA37)</f>
        <v/>
      </c>
      <c r="O37" s="7" t="str">
        <f>IF('Used data'!I37="No","",Calculation!AI37*Calculation!G37*Calculation!I37*Calculation!J37*Calculation!L37*Calculation!N37*Calculation!O37*Calculation!U37*Calculation!V37*Calculation!W37*Calculation!AB37)</f>
        <v/>
      </c>
      <c r="P37" s="7" t="str">
        <f>IF('Used data'!I37="No","",SUM(M37:O37))</f>
        <v/>
      </c>
      <c r="Q37" s="9" t="str">
        <f>IF('Used data'!I37="No","",SUM(I37:J37)*740934+M37*29492829+N37*4654307+O37*608667)</f>
        <v/>
      </c>
    </row>
    <row r="38" spans="1:17" x14ac:dyDescent="0.3">
      <c r="A38" s="4" t="str">
        <f>IF('Input data'!A44="","",'Input data'!A44)</f>
        <v/>
      </c>
      <c r="B38" s="4" t="str">
        <f>IF('Input data'!B44="","",'Input data'!B44)</f>
        <v/>
      </c>
      <c r="C38" s="4" t="str">
        <f>IF('Input data'!C44="","",'Input data'!C44)</f>
        <v/>
      </c>
      <c r="D38" s="4" t="str">
        <f>IF('Input data'!D44="","",'Input data'!D44)</f>
        <v/>
      </c>
      <c r="E38" s="4" t="str">
        <f>IF('Input data'!E44="","",'Input data'!E44)</f>
        <v/>
      </c>
      <c r="F38" s="4" t="str">
        <f>IF('Input data'!F44="","",'Input data'!F44)</f>
        <v/>
      </c>
      <c r="G38" s="20" t="str">
        <f>IF('Input data'!G44=0,"",'Input data'!G44)</f>
        <v/>
      </c>
      <c r="H38" s="9" t="str">
        <f>IF('Input data'!H44="","",'Input data'!H44)</f>
        <v/>
      </c>
      <c r="I38" s="7" t="str">
        <f>IF('Used data'!I38="No","",Calculation!AD38*Calculation!G38*Calculation!I38*Calculation!J38*Calculation!L38*Calculation!N38*Calculation!O38*Calculation!Q38*Calculation!V38*Calculation!W38*Calculation!X38)</f>
        <v/>
      </c>
      <c r="J38" s="7" t="str">
        <f>IF('Used data'!I38="No","",Calculation!AE38*Calculation!G38*Calculation!I38*Calculation!K38*Calculation!M38*Calculation!N38*Calculation!O38*Calculation!P38*Calculation!R38*Calculation!V38*Calculation!W38*Calculation!Y38)</f>
        <v/>
      </c>
      <c r="K38" s="7" t="str">
        <f>IF('Used data'!I38="No","",Calculation!AF38*Calculation!G38*Calculation!I38*Calculation!K38*Calculation!M38*Calculation!N38*Calculation!O38*Calculation!P38*Calculation!R38*Calculation!V38*Calculation!W38*Calculation!Y38)</f>
        <v/>
      </c>
      <c r="L38" s="7" t="str">
        <f>IF('Used data'!I38="No","",SUM(I38:K38))</f>
        <v/>
      </c>
      <c r="M38" s="7" t="str">
        <f>IF('Used data'!I38="No","",Calculation!AG38*Calculation!G38*Calculation!I38*Calculation!J38*Calculation!L38*Calculation!N38*Calculation!O38*Calculation!S38*Calculation!V38*Calculation!W38*Calculation!Z38)</f>
        <v/>
      </c>
      <c r="N38" s="7" t="str">
        <f>IF('Used data'!I38="No","",Calculation!AH38*Calculation!G38*Calculation!I38*Calculation!J38*Calculation!L38*Calculation!N38*Calculation!O38*Calculation!T38*Calculation!V38*Calculation!W38*Calculation!AA38)</f>
        <v/>
      </c>
      <c r="O38" s="7" t="str">
        <f>IF('Used data'!I38="No","",Calculation!AI38*Calculation!G38*Calculation!I38*Calculation!J38*Calculation!L38*Calculation!N38*Calculation!O38*Calculation!U38*Calculation!V38*Calculation!W38*Calculation!AB38)</f>
        <v/>
      </c>
      <c r="P38" s="7" t="str">
        <f>IF('Used data'!I38="No","",SUM(M38:O38))</f>
        <v/>
      </c>
      <c r="Q38" s="9" t="str">
        <f>IF('Used data'!I38="No","",SUM(I38:J38)*740934+M38*29492829+N38*4654307+O38*608667)</f>
        <v/>
      </c>
    </row>
    <row r="39" spans="1:17" x14ac:dyDescent="0.3">
      <c r="A39" s="4" t="str">
        <f>IF('Input data'!A45="","",'Input data'!A45)</f>
        <v/>
      </c>
      <c r="B39" s="4" t="str">
        <f>IF('Input data'!B45="","",'Input data'!B45)</f>
        <v/>
      </c>
      <c r="C39" s="4" t="str">
        <f>IF('Input data'!C45="","",'Input data'!C45)</f>
        <v/>
      </c>
      <c r="D39" s="4" t="str">
        <f>IF('Input data'!D45="","",'Input data'!D45)</f>
        <v/>
      </c>
      <c r="E39" s="4" t="str">
        <f>IF('Input data'!E45="","",'Input data'!E45)</f>
        <v/>
      </c>
      <c r="F39" s="4" t="str">
        <f>IF('Input data'!F45="","",'Input data'!F45)</f>
        <v/>
      </c>
      <c r="G39" s="20" t="str">
        <f>IF('Input data'!G45=0,"",'Input data'!G45)</f>
        <v/>
      </c>
      <c r="H39" s="9" t="str">
        <f>IF('Input data'!H45="","",'Input data'!H45)</f>
        <v/>
      </c>
      <c r="I39" s="7" t="str">
        <f>IF('Used data'!I39="No","",Calculation!AD39*Calculation!G39*Calculation!I39*Calculation!J39*Calculation!L39*Calculation!N39*Calculation!O39*Calculation!Q39*Calculation!V39*Calculation!W39*Calculation!X39)</f>
        <v/>
      </c>
      <c r="J39" s="7" t="str">
        <f>IF('Used data'!I39="No","",Calculation!AE39*Calculation!G39*Calculation!I39*Calculation!K39*Calculation!M39*Calculation!N39*Calculation!O39*Calculation!P39*Calculation!R39*Calculation!V39*Calculation!W39*Calculation!Y39)</f>
        <v/>
      </c>
      <c r="K39" s="7" t="str">
        <f>IF('Used data'!I39="No","",Calculation!AF39*Calculation!G39*Calculation!I39*Calculation!K39*Calculation!M39*Calculation!N39*Calculation!O39*Calculation!P39*Calculation!R39*Calculation!V39*Calculation!W39*Calculation!Y39)</f>
        <v/>
      </c>
      <c r="L39" s="7" t="str">
        <f>IF('Used data'!I39="No","",SUM(I39:K39))</f>
        <v/>
      </c>
      <c r="M39" s="7" t="str">
        <f>IF('Used data'!I39="No","",Calculation!AG39*Calculation!G39*Calculation!I39*Calculation!J39*Calculation!L39*Calculation!N39*Calculation!O39*Calculation!S39*Calculation!V39*Calculation!W39*Calculation!Z39)</f>
        <v/>
      </c>
      <c r="N39" s="7" t="str">
        <f>IF('Used data'!I39="No","",Calculation!AH39*Calculation!G39*Calculation!I39*Calculation!J39*Calculation!L39*Calculation!N39*Calculation!O39*Calculation!T39*Calculation!V39*Calculation!W39*Calculation!AA39)</f>
        <v/>
      </c>
      <c r="O39" s="7" t="str">
        <f>IF('Used data'!I39="No","",Calculation!AI39*Calculation!G39*Calculation!I39*Calculation!J39*Calculation!L39*Calculation!N39*Calculation!O39*Calculation!U39*Calculation!V39*Calculation!W39*Calculation!AB39)</f>
        <v/>
      </c>
      <c r="P39" s="7" t="str">
        <f>IF('Used data'!I39="No","",SUM(M39:O39))</f>
        <v/>
      </c>
      <c r="Q39" s="9" t="str">
        <f>IF('Used data'!I39="No","",SUM(I39:J39)*740934+M39*29492829+N39*4654307+O39*608667)</f>
        <v/>
      </c>
    </row>
    <row r="40" spans="1:17" x14ac:dyDescent="0.3">
      <c r="A40" s="4" t="str">
        <f>IF('Input data'!A46="","",'Input data'!A46)</f>
        <v/>
      </c>
      <c r="B40" s="4" t="str">
        <f>IF('Input data'!B46="","",'Input data'!B46)</f>
        <v/>
      </c>
      <c r="C40" s="4" t="str">
        <f>IF('Input data'!C46="","",'Input data'!C46)</f>
        <v/>
      </c>
      <c r="D40" s="4" t="str">
        <f>IF('Input data'!D46="","",'Input data'!D46)</f>
        <v/>
      </c>
      <c r="E40" s="4" t="str">
        <f>IF('Input data'!E46="","",'Input data'!E46)</f>
        <v/>
      </c>
      <c r="F40" s="4" t="str">
        <f>IF('Input data'!F46="","",'Input data'!F46)</f>
        <v/>
      </c>
      <c r="G40" s="20" t="str">
        <f>IF('Input data'!G46=0,"",'Input data'!G46)</f>
        <v/>
      </c>
      <c r="H40" s="9" t="str">
        <f>IF('Input data'!H46="","",'Input data'!H46)</f>
        <v/>
      </c>
      <c r="I40" s="7" t="str">
        <f>IF('Used data'!I40="No","",Calculation!AD40*Calculation!G40*Calculation!I40*Calculation!J40*Calculation!L40*Calculation!N40*Calculation!O40*Calculation!Q40*Calculation!V40*Calculation!W40*Calculation!X40)</f>
        <v/>
      </c>
      <c r="J40" s="7" t="str">
        <f>IF('Used data'!I40="No","",Calculation!AE40*Calculation!G40*Calculation!I40*Calculation!K40*Calculation!M40*Calculation!N40*Calculation!O40*Calculation!P40*Calculation!R40*Calculation!V40*Calculation!W40*Calculation!Y40)</f>
        <v/>
      </c>
      <c r="K40" s="7" t="str">
        <f>IF('Used data'!I40="No","",Calculation!AF40*Calculation!G40*Calculation!I40*Calculation!K40*Calculation!M40*Calculation!N40*Calculation!O40*Calculation!P40*Calculation!R40*Calculation!V40*Calculation!W40*Calculation!Y40)</f>
        <v/>
      </c>
      <c r="L40" s="7" t="str">
        <f>IF('Used data'!I40="No","",SUM(I40:K40))</f>
        <v/>
      </c>
      <c r="M40" s="7" t="str">
        <f>IF('Used data'!I40="No","",Calculation!AG40*Calculation!G40*Calculation!I40*Calculation!J40*Calculation!L40*Calculation!N40*Calculation!O40*Calculation!S40*Calculation!V40*Calculation!W40*Calculation!Z40)</f>
        <v/>
      </c>
      <c r="N40" s="7" t="str">
        <f>IF('Used data'!I40="No","",Calculation!AH40*Calculation!G40*Calculation!I40*Calculation!J40*Calculation!L40*Calculation!N40*Calculation!O40*Calculation!T40*Calculation!V40*Calculation!W40*Calculation!AA40)</f>
        <v/>
      </c>
      <c r="O40" s="7" t="str">
        <f>IF('Used data'!I40="No","",Calculation!AI40*Calculation!G40*Calculation!I40*Calculation!J40*Calculation!L40*Calculation!N40*Calculation!O40*Calculation!U40*Calculation!V40*Calculation!W40*Calculation!AB40)</f>
        <v/>
      </c>
      <c r="P40" s="7" t="str">
        <f>IF('Used data'!I40="No","",SUM(M40:O40))</f>
        <v/>
      </c>
      <c r="Q40" s="9" t="str">
        <f>IF('Used data'!I40="No","",SUM(I40:J40)*740934+M40*29492829+N40*4654307+O40*608667)</f>
        <v/>
      </c>
    </row>
    <row r="41" spans="1:17" x14ac:dyDescent="0.3">
      <c r="A41" s="4" t="str">
        <f>IF('Input data'!A47="","",'Input data'!A47)</f>
        <v/>
      </c>
      <c r="B41" s="4" t="str">
        <f>IF('Input data'!B47="","",'Input data'!B47)</f>
        <v/>
      </c>
      <c r="C41" s="4" t="str">
        <f>IF('Input data'!C47="","",'Input data'!C47)</f>
        <v/>
      </c>
      <c r="D41" s="4" t="str">
        <f>IF('Input data'!D47="","",'Input data'!D47)</f>
        <v/>
      </c>
      <c r="E41" s="4" t="str">
        <f>IF('Input data'!E47="","",'Input data'!E47)</f>
        <v/>
      </c>
      <c r="F41" s="4" t="str">
        <f>IF('Input data'!F47="","",'Input data'!F47)</f>
        <v/>
      </c>
      <c r="G41" s="20" t="str">
        <f>IF('Input data'!G47=0,"",'Input data'!G47)</f>
        <v/>
      </c>
      <c r="H41" s="9" t="str">
        <f>IF('Input data'!H47="","",'Input data'!H47)</f>
        <v/>
      </c>
      <c r="I41" s="7" t="str">
        <f>IF('Used data'!I41="No","",Calculation!AD41*Calculation!G41*Calculation!I41*Calculation!J41*Calculation!L41*Calculation!N41*Calculation!O41*Calculation!Q41*Calculation!V41*Calculation!W41*Calculation!X41)</f>
        <v/>
      </c>
      <c r="J41" s="7" t="str">
        <f>IF('Used data'!I41="No","",Calculation!AE41*Calculation!G41*Calculation!I41*Calculation!K41*Calculation!M41*Calculation!N41*Calculation!O41*Calculation!P41*Calculation!R41*Calculation!V41*Calculation!W41*Calculation!Y41)</f>
        <v/>
      </c>
      <c r="K41" s="7" t="str">
        <f>IF('Used data'!I41="No","",Calculation!AF41*Calculation!G41*Calculation!I41*Calculation!K41*Calculation!M41*Calculation!N41*Calculation!O41*Calculation!P41*Calculation!R41*Calculation!V41*Calculation!W41*Calculation!Y41)</f>
        <v/>
      </c>
      <c r="L41" s="7" t="str">
        <f>IF('Used data'!I41="No","",SUM(I41:K41))</f>
        <v/>
      </c>
      <c r="M41" s="7" t="str">
        <f>IF('Used data'!I41="No","",Calculation!AG41*Calculation!G41*Calculation!I41*Calculation!J41*Calculation!L41*Calculation!N41*Calculation!O41*Calculation!S41*Calculation!V41*Calculation!W41*Calculation!Z41)</f>
        <v/>
      </c>
      <c r="N41" s="7" t="str">
        <f>IF('Used data'!I41="No","",Calculation!AH41*Calculation!G41*Calculation!I41*Calculation!J41*Calculation!L41*Calculation!N41*Calculation!O41*Calculation!T41*Calculation!V41*Calculation!W41*Calculation!AA41)</f>
        <v/>
      </c>
      <c r="O41" s="7" t="str">
        <f>IF('Used data'!I41="No","",Calculation!AI41*Calculation!G41*Calculation!I41*Calculation!J41*Calculation!L41*Calculation!N41*Calculation!O41*Calculation!U41*Calculation!V41*Calculation!W41*Calculation!AB41)</f>
        <v/>
      </c>
      <c r="P41" s="7" t="str">
        <f>IF('Used data'!I41="No","",SUM(M41:O41))</f>
        <v/>
      </c>
      <c r="Q41" s="9" t="str">
        <f>IF('Used data'!I41="No","",SUM(I41:J41)*740934+M41*29492829+N41*4654307+O41*608667)</f>
        <v/>
      </c>
    </row>
    <row r="42" spans="1:17" x14ac:dyDescent="0.3">
      <c r="A42" s="4" t="str">
        <f>IF('Input data'!A48="","",'Input data'!A48)</f>
        <v/>
      </c>
      <c r="B42" s="4" t="str">
        <f>IF('Input data'!B48="","",'Input data'!B48)</f>
        <v/>
      </c>
      <c r="C42" s="4" t="str">
        <f>IF('Input data'!C48="","",'Input data'!C48)</f>
        <v/>
      </c>
      <c r="D42" s="4" t="str">
        <f>IF('Input data'!D48="","",'Input data'!D48)</f>
        <v/>
      </c>
      <c r="E42" s="4" t="str">
        <f>IF('Input data'!E48="","",'Input data'!E48)</f>
        <v/>
      </c>
      <c r="F42" s="4" t="str">
        <f>IF('Input data'!F48="","",'Input data'!F48)</f>
        <v/>
      </c>
      <c r="G42" s="20" t="str">
        <f>IF('Input data'!G48=0,"",'Input data'!G48)</f>
        <v/>
      </c>
      <c r="H42" s="9" t="str">
        <f>IF('Input data'!H48="","",'Input data'!H48)</f>
        <v/>
      </c>
      <c r="I42" s="7" t="str">
        <f>IF('Used data'!I42="No","",Calculation!AD42*Calculation!G42*Calculation!I42*Calculation!J42*Calculation!L42*Calculation!N42*Calculation!O42*Calculation!Q42*Calculation!V42*Calculation!W42*Calculation!X42)</f>
        <v/>
      </c>
      <c r="J42" s="7" t="str">
        <f>IF('Used data'!I42="No","",Calculation!AE42*Calculation!G42*Calculation!I42*Calculation!K42*Calculation!M42*Calculation!N42*Calculation!O42*Calculation!P42*Calculation!R42*Calculation!V42*Calculation!W42*Calculation!Y42)</f>
        <v/>
      </c>
      <c r="K42" s="7" t="str">
        <f>IF('Used data'!I42="No","",Calculation!AF42*Calculation!G42*Calculation!I42*Calculation!K42*Calculation!M42*Calculation!N42*Calculation!O42*Calculation!P42*Calculation!R42*Calculation!V42*Calculation!W42*Calculation!Y42)</f>
        <v/>
      </c>
      <c r="L42" s="7" t="str">
        <f>IF('Used data'!I42="No","",SUM(I42:K42))</f>
        <v/>
      </c>
      <c r="M42" s="7" t="str">
        <f>IF('Used data'!I42="No","",Calculation!AG42*Calculation!G42*Calculation!I42*Calculation!J42*Calculation!L42*Calculation!N42*Calculation!O42*Calculation!S42*Calculation!V42*Calculation!W42*Calculation!Z42)</f>
        <v/>
      </c>
      <c r="N42" s="7" t="str">
        <f>IF('Used data'!I42="No","",Calculation!AH42*Calculation!G42*Calculation!I42*Calculation!J42*Calculation!L42*Calculation!N42*Calculation!O42*Calculation!T42*Calculation!V42*Calculation!W42*Calculation!AA42)</f>
        <v/>
      </c>
      <c r="O42" s="7" t="str">
        <f>IF('Used data'!I42="No","",Calculation!AI42*Calculation!G42*Calculation!I42*Calculation!J42*Calculation!L42*Calculation!N42*Calculation!O42*Calculation!U42*Calculation!V42*Calculation!W42*Calculation!AB42)</f>
        <v/>
      </c>
      <c r="P42" s="7" t="str">
        <f>IF('Used data'!I42="No","",SUM(M42:O42))</f>
        <v/>
      </c>
      <c r="Q42" s="9" t="str">
        <f>IF('Used data'!I42="No","",SUM(I42:J42)*740934+M42*29492829+N42*4654307+O42*608667)</f>
        <v/>
      </c>
    </row>
    <row r="43" spans="1:17" x14ac:dyDescent="0.3">
      <c r="A43" s="4" t="str">
        <f>IF('Input data'!A49="","",'Input data'!A49)</f>
        <v/>
      </c>
      <c r="B43" s="4" t="str">
        <f>IF('Input data'!B49="","",'Input data'!B49)</f>
        <v/>
      </c>
      <c r="C43" s="4" t="str">
        <f>IF('Input data'!C49="","",'Input data'!C49)</f>
        <v/>
      </c>
      <c r="D43" s="4" t="str">
        <f>IF('Input data'!D49="","",'Input data'!D49)</f>
        <v/>
      </c>
      <c r="E43" s="4" t="str">
        <f>IF('Input data'!E49="","",'Input data'!E49)</f>
        <v/>
      </c>
      <c r="F43" s="4" t="str">
        <f>IF('Input data'!F49="","",'Input data'!F49)</f>
        <v/>
      </c>
      <c r="G43" s="20" t="str">
        <f>IF('Input data'!G49=0,"",'Input data'!G49)</f>
        <v/>
      </c>
      <c r="H43" s="9" t="str">
        <f>IF('Input data'!H49="","",'Input data'!H49)</f>
        <v/>
      </c>
      <c r="I43" s="7" t="str">
        <f>IF('Used data'!I43="No","",Calculation!AD43*Calculation!G43*Calculation!I43*Calculation!J43*Calculation!L43*Calculation!N43*Calculation!O43*Calculation!Q43*Calculation!V43*Calculation!W43*Calculation!X43)</f>
        <v/>
      </c>
      <c r="J43" s="7" t="str">
        <f>IF('Used data'!I43="No","",Calculation!AE43*Calculation!G43*Calculation!I43*Calculation!K43*Calculation!M43*Calculation!N43*Calculation!O43*Calculation!P43*Calculation!R43*Calculation!V43*Calculation!W43*Calculation!Y43)</f>
        <v/>
      </c>
      <c r="K43" s="7" t="str">
        <f>IF('Used data'!I43="No","",Calculation!AF43*Calculation!G43*Calculation!I43*Calculation!K43*Calculation!M43*Calculation!N43*Calculation!O43*Calculation!P43*Calculation!R43*Calculation!V43*Calculation!W43*Calculation!Y43)</f>
        <v/>
      </c>
      <c r="L43" s="7" t="str">
        <f>IF('Used data'!I43="No","",SUM(I43:K43))</f>
        <v/>
      </c>
      <c r="M43" s="7" t="str">
        <f>IF('Used data'!I43="No","",Calculation!AG43*Calculation!G43*Calculation!I43*Calculation!J43*Calculation!L43*Calculation!N43*Calculation!O43*Calculation!S43*Calculation!V43*Calculation!W43*Calculation!Z43)</f>
        <v/>
      </c>
      <c r="N43" s="7" t="str">
        <f>IF('Used data'!I43="No","",Calculation!AH43*Calculation!G43*Calculation!I43*Calculation!J43*Calculation!L43*Calculation!N43*Calculation!O43*Calculation!T43*Calculation!V43*Calculation!W43*Calculation!AA43)</f>
        <v/>
      </c>
      <c r="O43" s="7" t="str">
        <f>IF('Used data'!I43="No","",Calculation!AI43*Calculation!G43*Calculation!I43*Calculation!J43*Calculation!L43*Calculation!N43*Calculation!O43*Calculation!U43*Calculation!V43*Calculation!W43*Calculation!AB43)</f>
        <v/>
      </c>
      <c r="P43" s="7" t="str">
        <f>IF('Used data'!I43="No","",SUM(M43:O43))</f>
        <v/>
      </c>
      <c r="Q43" s="9" t="str">
        <f>IF('Used data'!I43="No","",SUM(I43:J43)*740934+M43*29492829+N43*4654307+O43*608667)</f>
        <v/>
      </c>
    </row>
    <row r="44" spans="1:17" x14ac:dyDescent="0.3">
      <c r="A44" s="4" t="str">
        <f>IF('Input data'!A50="","",'Input data'!A50)</f>
        <v/>
      </c>
      <c r="B44" s="4" t="str">
        <f>IF('Input data'!B50="","",'Input data'!B50)</f>
        <v/>
      </c>
      <c r="C44" s="4" t="str">
        <f>IF('Input data'!C50="","",'Input data'!C50)</f>
        <v/>
      </c>
      <c r="D44" s="4" t="str">
        <f>IF('Input data'!D50="","",'Input data'!D50)</f>
        <v/>
      </c>
      <c r="E44" s="4" t="str">
        <f>IF('Input data'!E50="","",'Input data'!E50)</f>
        <v/>
      </c>
      <c r="F44" s="4" t="str">
        <f>IF('Input data'!F50="","",'Input data'!F50)</f>
        <v/>
      </c>
      <c r="G44" s="20" t="str">
        <f>IF('Input data'!G50=0,"",'Input data'!G50)</f>
        <v/>
      </c>
      <c r="H44" s="9" t="str">
        <f>IF('Input data'!H50="","",'Input data'!H50)</f>
        <v/>
      </c>
      <c r="I44" s="7" t="str">
        <f>IF('Used data'!I44="No","",Calculation!AD44*Calculation!G44*Calculation!I44*Calculation!J44*Calculation!L44*Calculation!N44*Calculation!O44*Calculation!Q44*Calculation!V44*Calculation!W44*Calculation!X44)</f>
        <v/>
      </c>
      <c r="J44" s="7" t="str">
        <f>IF('Used data'!I44="No","",Calculation!AE44*Calculation!G44*Calculation!I44*Calculation!K44*Calculation!M44*Calculation!N44*Calculation!O44*Calculation!P44*Calculation!R44*Calculation!V44*Calculation!W44*Calculation!Y44)</f>
        <v/>
      </c>
      <c r="K44" s="7" t="str">
        <f>IF('Used data'!I44="No","",Calculation!AF44*Calculation!G44*Calculation!I44*Calculation!K44*Calculation!M44*Calculation!N44*Calculation!O44*Calculation!P44*Calculation!R44*Calculation!V44*Calculation!W44*Calculation!Y44)</f>
        <v/>
      </c>
      <c r="L44" s="7" t="str">
        <f>IF('Used data'!I44="No","",SUM(I44:K44))</f>
        <v/>
      </c>
      <c r="M44" s="7" t="str">
        <f>IF('Used data'!I44="No","",Calculation!AG44*Calculation!G44*Calculation!I44*Calculation!J44*Calculation!L44*Calculation!N44*Calculation!O44*Calculation!S44*Calculation!V44*Calculation!W44*Calculation!Z44)</f>
        <v/>
      </c>
      <c r="N44" s="7" t="str">
        <f>IF('Used data'!I44="No","",Calculation!AH44*Calculation!G44*Calculation!I44*Calculation!J44*Calculation!L44*Calculation!N44*Calculation!O44*Calculation!T44*Calculation!V44*Calculation!W44*Calculation!AA44)</f>
        <v/>
      </c>
      <c r="O44" s="7" t="str">
        <f>IF('Used data'!I44="No","",Calculation!AI44*Calculation!G44*Calculation!I44*Calculation!J44*Calculation!L44*Calculation!N44*Calculation!O44*Calculation!U44*Calculation!V44*Calculation!W44*Calculation!AB44)</f>
        <v/>
      </c>
      <c r="P44" s="7" t="str">
        <f>IF('Used data'!I44="No","",SUM(M44:O44))</f>
        <v/>
      </c>
      <c r="Q44" s="9" t="str">
        <f>IF('Used data'!I44="No","",SUM(I44:J44)*740934+M44*29492829+N44*4654307+O44*608667)</f>
        <v/>
      </c>
    </row>
    <row r="45" spans="1:17" x14ac:dyDescent="0.3">
      <c r="A45" s="4" t="str">
        <f>IF('Input data'!A51="","",'Input data'!A51)</f>
        <v/>
      </c>
      <c r="B45" s="4" t="str">
        <f>IF('Input data'!B51="","",'Input data'!B51)</f>
        <v/>
      </c>
      <c r="C45" s="4" t="str">
        <f>IF('Input data'!C51="","",'Input data'!C51)</f>
        <v/>
      </c>
      <c r="D45" s="4" t="str">
        <f>IF('Input data'!D51="","",'Input data'!D51)</f>
        <v/>
      </c>
      <c r="E45" s="4" t="str">
        <f>IF('Input data'!E51="","",'Input data'!E51)</f>
        <v/>
      </c>
      <c r="F45" s="4" t="str">
        <f>IF('Input data'!F51="","",'Input data'!F51)</f>
        <v/>
      </c>
      <c r="G45" s="20" t="str">
        <f>IF('Input data'!G51=0,"",'Input data'!G51)</f>
        <v/>
      </c>
      <c r="H45" s="9" t="str">
        <f>IF('Input data'!H51="","",'Input data'!H51)</f>
        <v/>
      </c>
      <c r="I45" s="7" t="str">
        <f>IF('Used data'!I45="No","",Calculation!AD45*Calculation!G45*Calculation!I45*Calculation!J45*Calculation!L45*Calculation!N45*Calculation!O45*Calculation!Q45*Calculation!V45*Calculation!W45*Calculation!X45)</f>
        <v/>
      </c>
      <c r="J45" s="7" t="str">
        <f>IF('Used data'!I45="No","",Calculation!AE45*Calculation!G45*Calculation!I45*Calculation!K45*Calculation!M45*Calculation!N45*Calculation!O45*Calculation!P45*Calculation!R45*Calculation!V45*Calculation!W45*Calculation!Y45)</f>
        <v/>
      </c>
      <c r="K45" s="7" t="str">
        <f>IF('Used data'!I45="No","",Calculation!AF45*Calculation!G45*Calculation!I45*Calculation!K45*Calculation!M45*Calculation!N45*Calculation!O45*Calculation!P45*Calculation!R45*Calculation!V45*Calculation!W45*Calculation!Y45)</f>
        <v/>
      </c>
      <c r="L45" s="7" t="str">
        <f>IF('Used data'!I45="No","",SUM(I45:K45))</f>
        <v/>
      </c>
      <c r="M45" s="7" t="str">
        <f>IF('Used data'!I45="No","",Calculation!AG45*Calculation!G45*Calculation!I45*Calculation!J45*Calculation!L45*Calculation!N45*Calculation!O45*Calculation!S45*Calculation!V45*Calculation!W45*Calculation!Z45)</f>
        <v/>
      </c>
      <c r="N45" s="7" t="str">
        <f>IF('Used data'!I45="No","",Calculation!AH45*Calculation!G45*Calculation!I45*Calculation!J45*Calculation!L45*Calculation!N45*Calculation!O45*Calculation!T45*Calculation!V45*Calculation!W45*Calculation!AA45)</f>
        <v/>
      </c>
      <c r="O45" s="7" t="str">
        <f>IF('Used data'!I45="No","",Calculation!AI45*Calculation!G45*Calculation!I45*Calculation!J45*Calculation!L45*Calculation!N45*Calculation!O45*Calculation!U45*Calculation!V45*Calculation!W45*Calculation!AB45)</f>
        <v/>
      </c>
      <c r="P45" s="7" t="str">
        <f>IF('Used data'!I45="No","",SUM(M45:O45))</f>
        <v/>
      </c>
      <c r="Q45" s="9" t="str">
        <f>IF('Used data'!I45="No","",SUM(I45:J45)*740934+M45*29492829+N45*4654307+O45*608667)</f>
        <v/>
      </c>
    </row>
    <row r="46" spans="1:17" x14ac:dyDescent="0.3">
      <c r="A46" s="4" t="str">
        <f>IF('Input data'!A52="","",'Input data'!A52)</f>
        <v/>
      </c>
      <c r="B46" s="4" t="str">
        <f>IF('Input data'!B52="","",'Input data'!B52)</f>
        <v/>
      </c>
      <c r="C46" s="4" t="str">
        <f>IF('Input data'!C52="","",'Input data'!C52)</f>
        <v/>
      </c>
      <c r="D46" s="4" t="str">
        <f>IF('Input data'!D52="","",'Input data'!D52)</f>
        <v/>
      </c>
      <c r="E46" s="4" t="str">
        <f>IF('Input data'!E52="","",'Input data'!E52)</f>
        <v/>
      </c>
      <c r="F46" s="4" t="str">
        <f>IF('Input data'!F52="","",'Input data'!F52)</f>
        <v/>
      </c>
      <c r="G46" s="20" t="str">
        <f>IF('Input data'!G52=0,"",'Input data'!G52)</f>
        <v/>
      </c>
      <c r="H46" s="9" t="str">
        <f>IF('Input data'!H52="","",'Input data'!H52)</f>
        <v/>
      </c>
      <c r="I46" s="7" t="str">
        <f>IF('Used data'!I46="No","",Calculation!AD46*Calculation!G46*Calculation!I46*Calculation!J46*Calculation!L46*Calculation!N46*Calculation!O46*Calculation!Q46*Calculation!V46*Calculation!W46*Calculation!X46)</f>
        <v/>
      </c>
      <c r="J46" s="7" t="str">
        <f>IF('Used data'!I46="No","",Calculation!AE46*Calculation!G46*Calculation!I46*Calculation!K46*Calculation!M46*Calculation!N46*Calculation!O46*Calculation!P46*Calculation!R46*Calculation!V46*Calculation!W46*Calculation!Y46)</f>
        <v/>
      </c>
      <c r="K46" s="7" t="str">
        <f>IF('Used data'!I46="No","",Calculation!AF46*Calculation!G46*Calculation!I46*Calculation!K46*Calculation!M46*Calculation!N46*Calculation!O46*Calculation!P46*Calculation!R46*Calculation!V46*Calculation!W46*Calculation!Y46)</f>
        <v/>
      </c>
      <c r="L46" s="7" t="str">
        <f>IF('Used data'!I46="No","",SUM(I46:K46))</f>
        <v/>
      </c>
      <c r="M46" s="7" t="str">
        <f>IF('Used data'!I46="No","",Calculation!AG46*Calculation!G46*Calculation!I46*Calculation!J46*Calculation!L46*Calculation!N46*Calculation!O46*Calculation!S46*Calculation!V46*Calculation!W46*Calculation!Z46)</f>
        <v/>
      </c>
      <c r="N46" s="7" t="str">
        <f>IF('Used data'!I46="No","",Calculation!AH46*Calculation!G46*Calculation!I46*Calculation!J46*Calculation!L46*Calculation!N46*Calculation!O46*Calculation!T46*Calculation!V46*Calculation!W46*Calculation!AA46)</f>
        <v/>
      </c>
      <c r="O46" s="7" t="str">
        <f>IF('Used data'!I46="No","",Calculation!AI46*Calculation!G46*Calculation!I46*Calculation!J46*Calculation!L46*Calculation!N46*Calculation!O46*Calculation!U46*Calculation!V46*Calculation!W46*Calculation!AB46)</f>
        <v/>
      </c>
      <c r="P46" s="7" t="str">
        <f>IF('Used data'!I46="No","",SUM(M46:O46))</f>
        <v/>
      </c>
      <c r="Q46" s="9" t="str">
        <f>IF('Used data'!I46="No","",SUM(I46:J46)*740934+M46*29492829+N46*4654307+O46*608667)</f>
        <v/>
      </c>
    </row>
    <row r="47" spans="1:17" x14ac:dyDescent="0.3">
      <c r="A47" s="4" t="str">
        <f>IF('Input data'!A53="","",'Input data'!A53)</f>
        <v/>
      </c>
      <c r="B47" s="4" t="str">
        <f>IF('Input data'!B53="","",'Input data'!B53)</f>
        <v/>
      </c>
      <c r="C47" s="4" t="str">
        <f>IF('Input data'!C53="","",'Input data'!C53)</f>
        <v/>
      </c>
      <c r="D47" s="4" t="str">
        <f>IF('Input data'!D53="","",'Input data'!D53)</f>
        <v/>
      </c>
      <c r="E47" s="4" t="str">
        <f>IF('Input data'!E53="","",'Input data'!E53)</f>
        <v/>
      </c>
      <c r="F47" s="4" t="str">
        <f>IF('Input data'!F53="","",'Input data'!F53)</f>
        <v/>
      </c>
      <c r="G47" s="20" t="str">
        <f>IF('Input data'!G53=0,"",'Input data'!G53)</f>
        <v/>
      </c>
      <c r="H47" s="9" t="str">
        <f>IF('Input data'!H53="","",'Input data'!H53)</f>
        <v/>
      </c>
      <c r="I47" s="7" t="str">
        <f>IF('Used data'!I47="No","",Calculation!AD47*Calculation!G47*Calculation!I47*Calculation!J47*Calculation!L47*Calculation!N47*Calculation!O47*Calculation!Q47*Calculation!V47*Calculation!W47*Calculation!X47)</f>
        <v/>
      </c>
      <c r="J47" s="7" t="str">
        <f>IF('Used data'!I47="No","",Calculation!AE47*Calculation!G47*Calculation!I47*Calculation!K47*Calculation!M47*Calculation!N47*Calculation!O47*Calculation!P47*Calculation!R47*Calculation!V47*Calculation!W47*Calculation!Y47)</f>
        <v/>
      </c>
      <c r="K47" s="7" t="str">
        <f>IF('Used data'!I47="No","",Calculation!AF47*Calculation!G47*Calculation!I47*Calculation!K47*Calculation!M47*Calculation!N47*Calculation!O47*Calculation!P47*Calculation!R47*Calculation!V47*Calculation!W47*Calculation!Y47)</f>
        <v/>
      </c>
      <c r="L47" s="7" t="str">
        <f>IF('Used data'!I47="No","",SUM(I47:K47))</f>
        <v/>
      </c>
      <c r="M47" s="7" t="str">
        <f>IF('Used data'!I47="No","",Calculation!AG47*Calculation!G47*Calculation!I47*Calculation!J47*Calculation!L47*Calculation!N47*Calculation!O47*Calculation!S47*Calculation!V47*Calculation!W47*Calculation!Z47)</f>
        <v/>
      </c>
      <c r="N47" s="7" t="str">
        <f>IF('Used data'!I47="No","",Calculation!AH47*Calculation!G47*Calculation!I47*Calculation!J47*Calculation!L47*Calculation!N47*Calculation!O47*Calculation!T47*Calculation!V47*Calculation!W47*Calculation!AA47)</f>
        <v/>
      </c>
      <c r="O47" s="7" t="str">
        <f>IF('Used data'!I47="No","",Calculation!AI47*Calculation!G47*Calculation!I47*Calculation!J47*Calculation!L47*Calculation!N47*Calculation!O47*Calculation!U47*Calculation!V47*Calculation!W47*Calculation!AB47)</f>
        <v/>
      </c>
      <c r="P47" s="7" t="str">
        <f>IF('Used data'!I47="No","",SUM(M47:O47))</f>
        <v/>
      </c>
      <c r="Q47" s="9" t="str">
        <f>IF('Used data'!I47="No","",SUM(I47:J47)*740934+M47*29492829+N47*4654307+O47*608667)</f>
        <v/>
      </c>
    </row>
    <row r="48" spans="1:17" x14ac:dyDescent="0.3">
      <c r="A48" s="4" t="str">
        <f>IF('Input data'!A54="","",'Input data'!A54)</f>
        <v/>
      </c>
      <c r="B48" s="4" t="str">
        <f>IF('Input data'!B54="","",'Input data'!B54)</f>
        <v/>
      </c>
      <c r="C48" s="4" t="str">
        <f>IF('Input data'!C54="","",'Input data'!C54)</f>
        <v/>
      </c>
      <c r="D48" s="4" t="str">
        <f>IF('Input data'!D54="","",'Input data'!D54)</f>
        <v/>
      </c>
      <c r="E48" s="4" t="str">
        <f>IF('Input data'!E54="","",'Input data'!E54)</f>
        <v/>
      </c>
      <c r="F48" s="4" t="str">
        <f>IF('Input data'!F54="","",'Input data'!F54)</f>
        <v/>
      </c>
      <c r="G48" s="20" t="str">
        <f>IF('Input data'!G54=0,"",'Input data'!G54)</f>
        <v/>
      </c>
      <c r="H48" s="9" t="str">
        <f>IF('Input data'!H54="","",'Input data'!H54)</f>
        <v/>
      </c>
      <c r="I48" s="7" t="str">
        <f>IF('Used data'!I48="No","",Calculation!AD48*Calculation!G48*Calculation!I48*Calculation!J48*Calculation!L48*Calculation!N48*Calculation!O48*Calculation!Q48*Calculation!V48*Calculation!W48*Calculation!X48)</f>
        <v/>
      </c>
      <c r="J48" s="7" t="str">
        <f>IF('Used data'!I48="No","",Calculation!AE48*Calculation!G48*Calculation!I48*Calculation!K48*Calculation!M48*Calculation!N48*Calculation!O48*Calculation!P48*Calculation!R48*Calculation!V48*Calculation!W48*Calculation!Y48)</f>
        <v/>
      </c>
      <c r="K48" s="7" t="str">
        <f>IF('Used data'!I48="No","",Calculation!AF48*Calculation!G48*Calculation!I48*Calculation!K48*Calculation!M48*Calculation!N48*Calculation!O48*Calculation!P48*Calculation!R48*Calculation!V48*Calculation!W48*Calculation!Y48)</f>
        <v/>
      </c>
      <c r="L48" s="7" t="str">
        <f>IF('Used data'!I48="No","",SUM(I48:K48))</f>
        <v/>
      </c>
      <c r="M48" s="7" t="str">
        <f>IF('Used data'!I48="No","",Calculation!AG48*Calculation!G48*Calculation!I48*Calculation!J48*Calculation!L48*Calculation!N48*Calculation!O48*Calculation!S48*Calculation!V48*Calculation!W48*Calculation!Z48)</f>
        <v/>
      </c>
      <c r="N48" s="7" t="str">
        <f>IF('Used data'!I48="No","",Calculation!AH48*Calculation!G48*Calculation!I48*Calculation!J48*Calculation!L48*Calculation!N48*Calculation!O48*Calculation!T48*Calculation!V48*Calculation!W48*Calculation!AA48)</f>
        <v/>
      </c>
      <c r="O48" s="7" t="str">
        <f>IF('Used data'!I48="No","",Calculation!AI48*Calculation!G48*Calculation!I48*Calculation!J48*Calculation!L48*Calculation!N48*Calculation!O48*Calculation!U48*Calculation!V48*Calculation!W48*Calculation!AB48)</f>
        <v/>
      </c>
      <c r="P48" s="7" t="str">
        <f>IF('Used data'!I48="No","",SUM(M48:O48))</f>
        <v/>
      </c>
      <c r="Q48" s="9" t="str">
        <f>IF('Used data'!I48="No","",SUM(I48:J48)*740934+M48*29492829+N48*4654307+O48*608667)</f>
        <v/>
      </c>
    </row>
    <row r="49" spans="1:17" x14ac:dyDescent="0.3">
      <c r="A49" s="4" t="str">
        <f>IF('Input data'!A55="","",'Input data'!A55)</f>
        <v/>
      </c>
      <c r="B49" s="4" t="str">
        <f>IF('Input data'!B55="","",'Input data'!B55)</f>
        <v/>
      </c>
      <c r="C49" s="4" t="str">
        <f>IF('Input data'!C55="","",'Input data'!C55)</f>
        <v/>
      </c>
      <c r="D49" s="4" t="str">
        <f>IF('Input data'!D55="","",'Input data'!D55)</f>
        <v/>
      </c>
      <c r="E49" s="4" t="str">
        <f>IF('Input data'!E55="","",'Input data'!E55)</f>
        <v/>
      </c>
      <c r="F49" s="4" t="str">
        <f>IF('Input data'!F55="","",'Input data'!F55)</f>
        <v/>
      </c>
      <c r="G49" s="20" t="str">
        <f>IF('Input data'!G55=0,"",'Input data'!G55)</f>
        <v/>
      </c>
      <c r="H49" s="9" t="str">
        <f>IF('Input data'!H55="","",'Input data'!H55)</f>
        <v/>
      </c>
      <c r="I49" s="7" t="str">
        <f>IF('Used data'!I49="No","",Calculation!AD49*Calculation!G49*Calculation!I49*Calculation!J49*Calculation!L49*Calculation!N49*Calculation!O49*Calculation!Q49*Calculation!V49*Calculation!W49*Calculation!X49)</f>
        <v/>
      </c>
      <c r="J49" s="7" t="str">
        <f>IF('Used data'!I49="No","",Calculation!AE49*Calculation!G49*Calculation!I49*Calculation!K49*Calculation!M49*Calculation!N49*Calculation!O49*Calculation!P49*Calculation!R49*Calculation!V49*Calculation!W49*Calculation!Y49)</f>
        <v/>
      </c>
      <c r="K49" s="7" t="str">
        <f>IF('Used data'!I49="No","",Calculation!AF49*Calculation!G49*Calculation!I49*Calculation!K49*Calculation!M49*Calculation!N49*Calculation!O49*Calculation!P49*Calculation!R49*Calculation!V49*Calculation!W49*Calculation!Y49)</f>
        <v/>
      </c>
      <c r="L49" s="7" t="str">
        <f>IF('Used data'!I49="No","",SUM(I49:K49))</f>
        <v/>
      </c>
      <c r="M49" s="7" t="str">
        <f>IF('Used data'!I49="No","",Calculation!AG49*Calculation!G49*Calculation!I49*Calculation!J49*Calculation!L49*Calculation!N49*Calculation!O49*Calculation!S49*Calculation!V49*Calculation!W49*Calculation!Z49)</f>
        <v/>
      </c>
      <c r="N49" s="7" t="str">
        <f>IF('Used data'!I49="No","",Calculation!AH49*Calculation!G49*Calculation!I49*Calculation!J49*Calculation!L49*Calculation!N49*Calculation!O49*Calculation!T49*Calculation!V49*Calculation!W49*Calculation!AA49)</f>
        <v/>
      </c>
      <c r="O49" s="7" t="str">
        <f>IF('Used data'!I49="No","",Calculation!AI49*Calculation!G49*Calculation!I49*Calculation!J49*Calculation!L49*Calculation!N49*Calculation!O49*Calculation!U49*Calculation!V49*Calculation!W49*Calculation!AB49)</f>
        <v/>
      </c>
      <c r="P49" s="7" t="str">
        <f>IF('Used data'!I49="No","",SUM(M49:O49))</f>
        <v/>
      </c>
      <c r="Q49" s="9" t="str">
        <f>IF('Used data'!I49="No","",SUM(I49:J49)*740934+M49*29492829+N49*4654307+O49*608667)</f>
        <v/>
      </c>
    </row>
    <row r="50" spans="1:17" x14ac:dyDescent="0.3">
      <c r="A50" s="4" t="str">
        <f>IF('Input data'!A56="","",'Input data'!A56)</f>
        <v/>
      </c>
      <c r="B50" s="4" t="str">
        <f>IF('Input data'!B56="","",'Input data'!B56)</f>
        <v/>
      </c>
      <c r="C50" s="4" t="str">
        <f>IF('Input data'!C56="","",'Input data'!C56)</f>
        <v/>
      </c>
      <c r="D50" s="4" t="str">
        <f>IF('Input data'!D56="","",'Input data'!D56)</f>
        <v/>
      </c>
      <c r="E50" s="4" t="str">
        <f>IF('Input data'!E56="","",'Input data'!E56)</f>
        <v/>
      </c>
      <c r="F50" s="4" t="str">
        <f>IF('Input data'!F56="","",'Input data'!F56)</f>
        <v/>
      </c>
      <c r="G50" s="20" t="str">
        <f>IF('Input data'!G56=0,"",'Input data'!G56)</f>
        <v/>
      </c>
      <c r="H50" s="9" t="str">
        <f>IF('Input data'!H56="","",'Input data'!H56)</f>
        <v/>
      </c>
      <c r="I50" s="7" t="str">
        <f>IF('Used data'!I50="No","",Calculation!AD50*Calculation!G50*Calculation!I50*Calculation!J50*Calculation!L50*Calculation!N50*Calculation!O50*Calculation!Q50*Calculation!V50*Calculation!W50*Calculation!X50)</f>
        <v/>
      </c>
      <c r="J50" s="7" t="str">
        <f>IF('Used data'!I50="No","",Calculation!AE50*Calculation!G50*Calculation!I50*Calculation!K50*Calculation!M50*Calculation!N50*Calculation!O50*Calculation!P50*Calculation!R50*Calculation!V50*Calculation!W50*Calculation!Y50)</f>
        <v/>
      </c>
      <c r="K50" s="7" t="str">
        <f>IF('Used data'!I50="No","",Calculation!AF50*Calculation!G50*Calculation!I50*Calculation!K50*Calculation!M50*Calculation!N50*Calculation!O50*Calculation!P50*Calculation!R50*Calculation!V50*Calculation!W50*Calculation!Y50)</f>
        <v/>
      </c>
      <c r="L50" s="7" t="str">
        <f>IF('Used data'!I50="No","",SUM(I50:K50))</f>
        <v/>
      </c>
      <c r="M50" s="7" t="str">
        <f>IF('Used data'!I50="No","",Calculation!AG50*Calculation!G50*Calculation!I50*Calculation!J50*Calculation!L50*Calculation!N50*Calculation!O50*Calculation!S50*Calculation!V50*Calculation!W50*Calculation!Z50)</f>
        <v/>
      </c>
      <c r="N50" s="7" t="str">
        <f>IF('Used data'!I50="No","",Calculation!AH50*Calculation!G50*Calculation!I50*Calculation!J50*Calculation!L50*Calculation!N50*Calculation!O50*Calculation!T50*Calculation!V50*Calculation!W50*Calculation!AA50)</f>
        <v/>
      </c>
      <c r="O50" s="7" t="str">
        <f>IF('Used data'!I50="No","",Calculation!AI50*Calculation!G50*Calculation!I50*Calculation!J50*Calculation!L50*Calculation!N50*Calculation!O50*Calculation!U50*Calculation!V50*Calculation!W50*Calculation!AB50)</f>
        <v/>
      </c>
      <c r="P50" s="7" t="str">
        <f>IF('Used data'!I50="No","",SUM(M50:O50))</f>
        <v/>
      </c>
      <c r="Q50" s="9" t="str">
        <f>IF('Used data'!I50="No","",SUM(I50:J50)*740934+M50*29492829+N50*4654307+O50*608667)</f>
        <v/>
      </c>
    </row>
    <row r="51" spans="1:17" x14ac:dyDescent="0.3">
      <c r="A51" s="4" t="str">
        <f>IF('Input data'!A57="","",'Input data'!A57)</f>
        <v/>
      </c>
      <c r="B51" s="4" t="str">
        <f>IF('Input data'!B57="","",'Input data'!B57)</f>
        <v/>
      </c>
      <c r="C51" s="4" t="str">
        <f>IF('Input data'!C57="","",'Input data'!C57)</f>
        <v/>
      </c>
      <c r="D51" s="4" t="str">
        <f>IF('Input data'!D57="","",'Input data'!D57)</f>
        <v/>
      </c>
      <c r="E51" s="4" t="str">
        <f>IF('Input data'!E57="","",'Input data'!E57)</f>
        <v/>
      </c>
      <c r="F51" s="4" t="str">
        <f>IF('Input data'!F57="","",'Input data'!F57)</f>
        <v/>
      </c>
      <c r="G51" s="20" t="str">
        <f>IF('Input data'!G57=0,"",'Input data'!G57)</f>
        <v/>
      </c>
      <c r="H51" s="9" t="str">
        <f>IF('Input data'!H57="","",'Input data'!H57)</f>
        <v/>
      </c>
      <c r="I51" s="7" t="str">
        <f>IF('Used data'!I51="No","",Calculation!AD51*Calculation!G51*Calculation!I51*Calculation!J51*Calculation!L51*Calculation!N51*Calculation!O51*Calculation!Q51*Calculation!V51*Calculation!W51*Calculation!X51)</f>
        <v/>
      </c>
      <c r="J51" s="7" t="str">
        <f>IF('Used data'!I51="No","",Calculation!AE51*Calculation!G51*Calculation!I51*Calculation!K51*Calculation!M51*Calculation!N51*Calculation!O51*Calculation!P51*Calculation!R51*Calculation!V51*Calculation!W51*Calculation!Y51)</f>
        <v/>
      </c>
      <c r="K51" s="7" t="str">
        <f>IF('Used data'!I51="No","",Calculation!AF51*Calculation!G51*Calculation!I51*Calculation!K51*Calculation!M51*Calculation!N51*Calculation!O51*Calculation!P51*Calculation!R51*Calculation!V51*Calculation!W51*Calculation!Y51)</f>
        <v/>
      </c>
      <c r="L51" s="7" t="str">
        <f>IF('Used data'!I51="No","",SUM(I51:K51))</f>
        <v/>
      </c>
      <c r="M51" s="7" t="str">
        <f>IF('Used data'!I51="No","",Calculation!AG51*Calculation!G51*Calculation!I51*Calculation!J51*Calculation!L51*Calculation!N51*Calculation!O51*Calculation!S51*Calculation!V51*Calculation!W51*Calculation!Z51)</f>
        <v/>
      </c>
      <c r="N51" s="7" t="str">
        <f>IF('Used data'!I51="No","",Calculation!AH51*Calculation!G51*Calculation!I51*Calculation!J51*Calculation!L51*Calculation!N51*Calculation!O51*Calculation!T51*Calculation!V51*Calculation!W51*Calculation!AA51)</f>
        <v/>
      </c>
      <c r="O51" s="7" t="str">
        <f>IF('Used data'!I51="No","",Calculation!AI51*Calculation!G51*Calculation!I51*Calculation!J51*Calculation!L51*Calculation!N51*Calculation!O51*Calculation!U51*Calculation!V51*Calculation!W51*Calculation!AB51)</f>
        <v/>
      </c>
      <c r="P51" s="7" t="str">
        <f>IF('Used data'!I51="No","",SUM(M51:O51))</f>
        <v/>
      </c>
      <c r="Q51" s="9" t="str">
        <f>IF('Used data'!I51="No","",SUM(I51:J51)*740934+M51*29492829+N51*4654307+O51*608667)</f>
        <v/>
      </c>
    </row>
    <row r="52" spans="1:17" x14ac:dyDescent="0.3">
      <c r="A52" s="4" t="str">
        <f>IF('Input data'!A58="","",'Input data'!A58)</f>
        <v/>
      </c>
      <c r="B52" s="4" t="str">
        <f>IF('Input data'!B58="","",'Input data'!B58)</f>
        <v/>
      </c>
      <c r="C52" s="4" t="str">
        <f>IF('Input data'!C58="","",'Input data'!C58)</f>
        <v/>
      </c>
      <c r="D52" s="4" t="str">
        <f>IF('Input data'!D58="","",'Input data'!D58)</f>
        <v/>
      </c>
      <c r="E52" s="4" t="str">
        <f>IF('Input data'!E58="","",'Input data'!E58)</f>
        <v/>
      </c>
      <c r="F52" s="4" t="str">
        <f>IF('Input data'!F58="","",'Input data'!F58)</f>
        <v/>
      </c>
      <c r="G52" s="20" t="str">
        <f>IF('Input data'!G58=0,"",'Input data'!G58)</f>
        <v/>
      </c>
      <c r="H52" s="9" t="str">
        <f>IF('Input data'!H58="","",'Input data'!H58)</f>
        <v/>
      </c>
      <c r="I52" s="7" t="str">
        <f>IF('Used data'!I52="No","",Calculation!AD52*Calculation!G52*Calculation!I52*Calculation!J52*Calculation!L52*Calculation!N52*Calculation!O52*Calculation!Q52*Calculation!V52*Calculation!W52*Calculation!X52)</f>
        <v/>
      </c>
      <c r="J52" s="7" t="str">
        <f>IF('Used data'!I52="No","",Calculation!AE52*Calculation!G52*Calculation!I52*Calculation!K52*Calculation!M52*Calculation!N52*Calculation!O52*Calculation!P52*Calculation!R52*Calculation!V52*Calculation!W52*Calculation!Y52)</f>
        <v/>
      </c>
      <c r="K52" s="7" t="str">
        <f>IF('Used data'!I52="No","",Calculation!AF52*Calculation!G52*Calculation!I52*Calculation!K52*Calculation!M52*Calculation!N52*Calculation!O52*Calculation!P52*Calculation!R52*Calculation!V52*Calculation!W52*Calculation!Y52)</f>
        <v/>
      </c>
      <c r="L52" s="7" t="str">
        <f>IF('Used data'!I52="No","",SUM(I52:K52))</f>
        <v/>
      </c>
      <c r="M52" s="7" t="str">
        <f>IF('Used data'!I52="No","",Calculation!AG52*Calculation!G52*Calculation!I52*Calculation!J52*Calculation!L52*Calculation!N52*Calculation!O52*Calculation!S52*Calculation!V52*Calculation!W52*Calculation!Z52)</f>
        <v/>
      </c>
      <c r="N52" s="7" t="str">
        <f>IF('Used data'!I52="No","",Calculation!AH52*Calculation!G52*Calculation!I52*Calculation!J52*Calculation!L52*Calculation!N52*Calculation!O52*Calculation!T52*Calculation!V52*Calculation!W52*Calculation!AA52)</f>
        <v/>
      </c>
      <c r="O52" s="7" t="str">
        <f>IF('Used data'!I52="No","",Calculation!AI52*Calculation!G52*Calculation!I52*Calculation!J52*Calculation!L52*Calculation!N52*Calculation!O52*Calculation!U52*Calculation!V52*Calculation!W52*Calculation!AB52)</f>
        <v/>
      </c>
      <c r="P52" s="7" t="str">
        <f>IF('Used data'!I52="No","",SUM(M52:O52))</f>
        <v/>
      </c>
      <c r="Q52" s="9" t="str">
        <f>IF('Used data'!I52="No","",SUM(I52:J52)*740934+M52*29492829+N52*4654307+O52*608667)</f>
        <v/>
      </c>
    </row>
    <row r="53" spans="1:17" x14ac:dyDescent="0.3">
      <c r="A53" s="4" t="str">
        <f>IF('Input data'!A59="","",'Input data'!A59)</f>
        <v/>
      </c>
      <c r="B53" s="4" t="str">
        <f>IF('Input data'!B59="","",'Input data'!B59)</f>
        <v/>
      </c>
      <c r="C53" s="4" t="str">
        <f>IF('Input data'!C59="","",'Input data'!C59)</f>
        <v/>
      </c>
      <c r="D53" s="4" t="str">
        <f>IF('Input data'!D59="","",'Input data'!D59)</f>
        <v/>
      </c>
      <c r="E53" s="4" t="str">
        <f>IF('Input data'!E59="","",'Input data'!E59)</f>
        <v/>
      </c>
      <c r="F53" s="4" t="str">
        <f>IF('Input data'!F59="","",'Input data'!F59)</f>
        <v/>
      </c>
      <c r="G53" s="20" t="str">
        <f>IF('Input data'!G59=0,"",'Input data'!G59)</f>
        <v/>
      </c>
      <c r="H53" s="9" t="str">
        <f>IF('Input data'!H59="","",'Input data'!H59)</f>
        <v/>
      </c>
      <c r="I53" s="7" t="str">
        <f>IF('Used data'!I53="No","",Calculation!AD53*Calculation!G53*Calculation!I53*Calculation!J53*Calculation!L53*Calculation!N53*Calculation!O53*Calculation!Q53*Calculation!V53*Calculation!W53*Calculation!X53)</f>
        <v/>
      </c>
      <c r="J53" s="7" t="str">
        <f>IF('Used data'!I53="No","",Calculation!AE53*Calculation!G53*Calculation!I53*Calculation!K53*Calculation!M53*Calculation!N53*Calculation!O53*Calculation!P53*Calculation!R53*Calculation!V53*Calculation!W53*Calculation!Y53)</f>
        <v/>
      </c>
      <c r="K53" s="7" t="str">
        <f>IF('Used data'!I53="No","",Calculation!AF53*Calculation!G53*Calculation!I53*Calculation!K53*Calculation!M53*Calculation!N53*Calculation!O53*Calculation!P53*Calculation!R53*Calculation!V53*Calculation!W53*Calculation!Y53)</f>
        <v/>
      </c>
      <c r="L53" s="7" t="str">
        <f>IF('Used data'!I53="No","",SUM(I53:K53))</f>
        <v/>
      </c>
      <c r="M53" s="7" t="str">
        <f>IF('Used data'!I53="No","",Calculation!AG53*Calculation!G53*Calculation!I53*Calculation!J53*Calculation!L53*Calculation!N53*Calculation!O53*Calculation!S53*Calculation!V53*Calculation!W53*Calculation!Z53)</f>
        <v/>
      </c>
      <c r="N53" s="7" t="str">
        <f>IF('Used data'!I53="No","",Calculation!AH53*Calculation!G53*Calculation!I53*Calculation!J53*Calculation!L53*Calculation!N53*Calculation!O53*Calculation!T53*Calculation!V53*Calculation!W53*Calculation!AA53)</f>
        <v/>
      </c>
      <c r="O53" s="7" t="str">
        <f>IF('Used data'!I53="No","",Calculation!AI53*Calculation!G53*Calculation!I53*Calculation!J53*Calculation!L53*Calculation!N53*Calculation!O53*Calculation!U53*Calculation!V53*Calculation!W53*Calculation!AB53)</f>
        <v/>
      </c>
      <c r="P53" s="7" t="str">
        <f>IF('Used data'!I53="No","",SUM(M53:O53))</f>
        <v/>
      </c>
      <c r="Q53" s="9" t="str">
        <f>IF('Used data'!I53="No","",SUM(I53:J53)*740934+M53*29492829+N53*4654307+O53*608667)</f>
        <v/>
      </c>
    </row>
    <row r="54" spans="1:17" x14ac:dyDescent="0.3">
      <c r="A54" s="4" t="str">
        <f>IF('Input data'!A60="","",'Input data'!A60)</f>
        <v/>
      </c>
      <c r="B54" s="4" t="str">
        <f>IF('Input data'!B60="","",'Input data'!B60)</f>
        <v/>
      </c>
      <c r="C54" s="4" t="str">
        <f>IF('Input data'!C60="","",'Input data'!C60)</f>
        <v/>
      </c>
      <c r="D54" s="4" t="str">
        <f>IF('Input data'!D60="","",'Input data'!D60)</f>
        <v/>
      </c>
      <c r="E54" s="4" t="str">
        <f>IF('Input data'!E60="","",'Input data'!E60)</f>
        <v/>
      </c>
      <c r="F54" s="4" t="str">
        <f>IF('Input data'!F60="","",'Input data'!F60)</f>
        <v/>
      </c>
      <c r="G54" s="20" t="str">
        <f>IF('Input data'!G60=0,"",'Input data'!G60)</f>
        <v/>
      </c>
      <c r="H54" s="9" t="str">
        <f>IF('Input data'!H60="","",'Input data'!H60)</f>
        <v/>
      </c>
      <c r="I54" s="7" t="str">
        <f>IF('Used data'!I54="No","",Calculation!AD54*Calculation!G54*Calculation!I54*Calculation!J54*Calculation!L54*Calculation!N54*Calculation!O54*Calculation!Q54*Calculation!V54*Calculation!W54*Calculation!X54)</f>
        <v/>
      </c>
      <c r="J54" s="7" t="str">
        <f>IF('Used data'!I54="No","",Calculation!AE54*Calculation!G54*Calculation!I54*Calculation!K54*Calculation!M54*Calculation!N54*Calculation!O54*Calculation!P54*Calculation!R54*Calculation!V54*Calculation!W54*Calculation!Y54)</f>
        <v/>
      </c>
      <c r="K54" s="7" t="str">
        <f>IF('Used data'!I54="No","",Calculation!AF54*Calculation!G54*Calculation!I54*Calculation!K54*Calculation!M54*Calculation!N54*Calculation!O54*Calculation!P54*Calculation!R54*Calculation!V54*Calculation!W54*Calculation!Y54)</f>
        <v/>
      </c>
      <c r="L54" s="7" t="str">
        <f>IF('Used data'!I54="No","",SUM(I54:K54))</f>
        <v/>
      </c>
      <c r="M54" s="7" t="str">
        <f>IF('Used data'!I54="No","",Calculation!AG54*Calculation!G54*Calculation!I54*Calculation!J54*Calculation!L54*Calculation!N54*Calculation!O54*Calculation!S54*Calculation!V54*Calculation!W54*Calculation!Z54)</f>
        <v/>
      </c>
      <c r="N54" s="7" t="str">
        <f>IF('Used data'!I54="No","",Calculation!AH54*Calculation!G54*Calculation!I54*Calculation!J54*Calculation!L54*Calculation!N54*Calculation!O54*Calculation!T54*Calculation!V54*Calculation!W54*Calculation!AA54)</f>
        <v/>
      </c>
      <c r="O54" s="7" t="str">
        <f>IF('Used data'!I54="No","",Calculation!AI54*Calculation!G54*Calculation!I54*Calculation!J54*Calculation!L54*Calculation!N54*Calculation!O54*Calculation!U54*Calculation!V54*Calculation!W54*Calculation!AB54)</f>
        <v/>
      </c>
      <c r="P54" s="7" t="str">
        <f>IF('Used data'!I54="No","",SUM(M54:O54))</f>
        <v/>
      </c>
      <c r="Q54" s="9" t="str">
        <f>IF('Used data'!I54="No","",SUM(I54:J54)*740934+M54*29492829+N54*4654307+O54*608667)</f>
        <v/>
      </c>
    </row>
    <row r="55" spans="1:17" x14ac:dyDescent="0.3">
      <c r="A55" s="4" t="str">
        <f>IF('Input data'!A61="","",'Input data'!A61)</f>
        <v/>
      </c>
      <c r="B55" s="4" t="str">
        <f>IF('Input data'!B61="","",'Input data'!B61)</f>
        <v/>
      </c>
      <c r="C55" s="4" t="str">
        <f>IF('Input data'!C61="","",'Input data'!C61)</f>
        <v/>
      </c>
      <c r="D55" s="4" t="str">
        <f>IF('Input data'!D61="","",'Input data'!D61)</f>
        <v/>
      </c>
      <c r="E55" s="4" t="str">
        <f>IF('Input data'!E61="","",'Input data'!E61)</f>
        <v/>
      </c>
      <c r="F55" s="4" t="str">
        <f>IF('Input data'!F61="","",'Input data'!F61)</f>
        <v/>
      </c>
      <c r="G55" s="20" t="str">
        <f>IF('Input data'!G61=0,"",'Input data'!G61)</f>
        <v/>
      </c>
      <c r="H55" s="9" t="str">
        <f>IF('Input data'!H61="","",'Input data'!H61)</f>
        <v/>
      </c>
      <c r="I55" s="7" t="str">
        <f>IF('Used data'!I55="No","",Calculation!AD55*Calculation!G55*Calculation!I55*Calculation!J55*Calculation!L55*Calculation!N55*Calculation!O55*Calculation!Q55*Calculation!V55*Calculation!W55*Calculation!X55)</f>
        <v/>
      </c>
      <c r="J55" s="7" t="str">
        <f>IF('Used data'!I55="No","",Calculation!AE55*Calculation!G55*Calculation!I55*Calculation!K55*Calculation!M55*Calculation!N55*Calculation!O55*Calculation!P55*Calculation!R55*Calculation!V55*Calculation!W55*Calculation!Y55)</f>
        <v/>
      </c>
      <c r="K55" s="7" t="str">
        <f>IF('Used data'!I55="No","",Calculation!AF55*Calculation!G55*Calculation!I55*Calculation!K55*Calculation!M55*Calculation!N55*Calculation!O55*Calculation!P55*Calculation!R55*Calculation!V55*Calculation!W55*Calculation!Y55)</f>
        <v/>
      </c>
      <c r="L55" s="7" t="str">
        <f>IF('Used data'!I55="No","",SUM(I55:K55))</f>
        <v/>
      </c>
      <c r="M55" s="7" t="str">
        <f>IF('Used data'!I55="No","",Calculation!AG55*Calculation!G55*Calculation!I55*Calculation!J55*Calculation!L55*Calculation!N55*Calculation!O55*Calculation!S55*Calculation!V55*Calculation!W55*Calculation!Z55)</f>
        <v/>
      </c>
      <c r="N55" s="7" t="str">
        <f>IF('Used data'!I55="No","",Calculation!AH55*Calculation!G55*Calculation!I55*Calculation!J55*Calculation!L55*Calculation!N55*Calculation!O55*Calculation!T55*Calculation!V55*Calculation!W55*Calculation!AA55)</f>
        <v/>
      </c>
      <c r="O55" s="7" t="str">
        <f>IF('Used data'!I55="No","",Calculation!AI55*Calculation!G55*Calculation!I55*Calculation!J55*Calculation!L55*Calculation!N55*Calculation!O55*Calculation!U55*Calculation!V55*Calculation!W55*Calculation!AB55)</f>
        <v/>
      </c>
      <c r="P55" s="7" t="str">
        <f>IF('Used data'!I55="No","",SUM(M55:O55))</f>
        <v/>
      </c>
      <c r="Q55" s="9" t="str">
        <f>IF('Used data'!I55="No","",SUM(I55:J55)*740934+M55*29492829+N55*4654307+O55*608667)</f>
        <v/>
      </c>
    </row>
    <row r="56" spans="1:17" x14ac:dyDescent="0.3">
      <c r="A56" s="4" t="str">
        <f>IF('Input data'!A62="","",'Input data'!A62)</f>
        <v/>
      </c>
      <c r="B56" s="4" t="str">
        <f>IF('Input data'!B62="","",'Input data'!B62)</f>
        <v/>
      </c>
      <c r="C56" s="4" t="str">
        <f>IF('Input data'!C62="","",'Input data'!C62)</f>
        <v/>
      </c>
      <c r="D56" s="4" t="str">
        <f>IF('Input data'!D62="","",'Input data'!D62)</f>
        <v/>
      </c>
      <c r="E56" s="4" t="str">
        <f>IF('Input data'!E62="","",'Input data'!E62)</f>
        <v/>
      </c>
      <c r="F56" s="4" t="str">
        <f>IF('Input data'!F62="","",'Input data'!F62)</f>
        <v/>
      </c>
      <c r="G56" s="20" t="str">
        <f>IF('Input data'!G62=0,"",'Input data'!G62)</f>
        <v/>
      </c>
      <c r="H56" s="9" t="str">
        <f>IF('Input data'!H62="","",'Input data'!H62)</f>
        <v/>
      </c>
      <c r="I56" s="7" t="str">
        <f>IF('Used data'!I56="No","",Calculation!AD56*Calculation!G56*Calculation!I56*Calculation!J56*Calculation!L56*Calculation!N56*Calculation!O56*Calculation!Q56*Calculation!V56*Calculation!W56*Calculation!X56)</f>
        <v/>
      </c>
      <c r="J56" s="7" t="str">
        <f>IF('Used data'!I56="No","",Calculation!AE56*Calculation!G56*Calculation!I56*Calculation!K56*Calculation!M56*Calculation!N56*Calculation!O56*Calculation!P56*Calculation!R56*Calculation!V56*Calculation!W56*Calculation!Y56)</f>
        <v/>
      </c>
      <c r="K56" s="7" t="str">
        <f>IF('Used data'!I56="No","",Calculation!AF56*Calculation!G56*Calculation!I56*Calculation!K56*Calculation!M56*Calculation!N56*Calculation!O56*Calculation!P56*Calculation!R56*Calculation!V56*Calculation!W56*Calculation!Y56)</f>
        <v/>
      </c>
      <c r="L56" s="7" t="str">
        <f>IF('Used data'!I56="No","",SUM(I56:K56))</f>
        <v/>
      </c>
      <c r="M56" s="7" t="str">
        <f>IF('Used data'!I56="No","",Calculation!AG56*Calculation!G56*Calculation!I56*Calculation!J56*Calculation!L56*Calculation!N56*Calculation!O56*Calculation!S56*Calculation!V56*Calculation!W56*Calculation!Z56)</f>
        <v/>
      </c>
      <c r="N56" s="7" t="str">
        <f>IF('Used data'!I56="No","",Calculation!AH56*Calculation!G56*Calculation!I56*Calculation!J56*Calculation!L56*Calculation!N56*Calculation!O56*Calculation!T56*Calculation!V56*Calculation!W56*Calculation!AA56)</f>
        <v/>
      </c>
      <c r="O56" s="7" t="str">
        <f>IF('Used data'!I56="No","",Calculation!AI56*Calculation!G56*Calculation!I56*Calculation!J56*Calculation!L56*Calculation!N56*Calculation!O56*Calculation!U56*Calculation!V56*Calculation!W56*Calculation!AB56)</f>
        <v/>
      </c>
      <c r="P56" s="7" t="str">
        <f>IF('Used data'!I56="No","",SUM(M56:O56))</f>
        <v/>
      </c>
      <c r="Q56" s="9" t="str">
        <f>IF('Used data'!I56="No","",SUM(I56:J56)*740934+M56*29492829+N56*4654307+O56*608667)</f>
        <v/>
      </c>
    </row>
    <row r="57" spans="1:17" x14ac:dyDescent="0.3">
      <c r="A57" s="4" t="str">
        <f>IF('Input data'!A63="","",'Input data'!A63)</f>
        <v/>
      </c>
      <c r="B57" s="4" t="str">
        <f>IF('Input data'!B63="","",'Input data'!B63)</f>
        <v/>
      </c>
      <c r="C57" s="4" t="str">
        <f>IF('Input data'!C63="","",'Input data'!C63)</f>
        <v/>
      </c>
      <c r="D57" s="4" t="str">
        <f>IF('Input data'!D63="","",'Input data'!D63)</f>
        <v/>
      </c>
      <c r="E57" s="4" t="str">
        <f>IF('Input data'!E63="","",'Input data'!E63)</f>
        <v/>
      </c>
      <c r="F57" s="4" t="str">
        <f>IF('Input data'!F63="","",'Input data'!F63)</f>
        <v/>
      </c>
      <c r="G57" s="20" t="str">
        <f>IF('Input data'!G63=0,"",'Input data'!G63)</f>
        <v/>
      </c>
      <c r="H57" s="9" t="str">
        <f>IF('Input data'!H63="","",'Input data'!H63)</f>
        <v/>
      </c>
      <c r="I57" s="7" t="str">
        <f>IF('Used data'!I57="No","",Calculation!AD57*Calculation!G57*Calculation!I57*Calculation!J57*Calculation!L57*Calculation!N57*Calculation!O57*Calculation!Q57*Calculation!V57*Calculation!W57*Calculation!X57)</f>
        <v/>
      </c>
      <c r="J57" s="7" t="str">
        <f>IF('Used data'!I57="No","",Calculation!AE57*Calculation!G57*Calculation!I57*Calculation!K57*Calculation!M57*Calculation!N57*Calculation!O57*Calculation!P57*Calculation!R57*Calculation!V57*Calculation!W57*Calculation!Y57)</f>
        <v/>
      </c>
      <c r="K57" s="7" t="str">
        <f>IF('Used data'!I57="No","",Calculation!AF57*Calculation!G57*Calculation!I57*Calculation!K57*Calculation!M57*Calculation!N57*Calculation!O57*Calculation!P57*Calculation!R57*Calculation!V57*Calculation!W57*Calculation!Y57)</f>
        <v/>
      </c>
      <c r="L57" s="7" t="str">
        <f>IF('Used data'!I57="No","",SUM(I57:K57))</f>
        <v/>
      </c>
      <c r="M57" s="7" t="str">
        <f>IF('Used data'!I57="No","",Calculation!AG57*Calculation!G57*Calculation!I57*Calculation!J57*Calculation!L57*Calculation!N57*Calculation!O57*Calculation!S57*Calculation!V57*Calculation!W57*Calculation!Z57)</f>
        <v/>
      </c>
      <c r="N57" s="7" t="str">
        <f>IF('Used data'!I57="No","",Calculation!AH57*Calculation!G57*Calculation!I57*Calculation!J57*Calculation!L57*Calculation!N57*Calculation!O57*Calculation!T57*Calculation!V57*Calculation!W57*Calculation!AA57)</f>
        <v/>
      </c>
      <c r="O57" s="7" t="str">
        <f>IF('Used data'!I57="No","",Calculation!AI57*Calculation!G57*Calculation!I57*Calculation!J57*Calculation!L57*Calculation!N57*Calculation!O57*Calculation!U57*Calculation!V57*Calculation!W57*Calculation!AB57)</f>
        <v/>
      </c>
      <c r="P57" s="7" t="str">
        <f>IF('Used data'!I57="No","",SUM(M57:O57))</f>
        <v/>
      </c>
      <c r="Q57" s="9" t="str">
        <f>IF('Used data'!I57="No","",SUM(I57:J57)*740934+M57*29492829+N57*4654307+O57*608667)</f>
        <v/>
      </c>
    </row>
    <row r="58" spans="1:17" x14ac:dyDescent="0.3">
      <c r="A58" s="4" t="str">
        <f>IF('Input data'!A64="","",'Input data'!A64)</f>
        <v/>
      </c>
      <c r="B58" s="4" t="str">
        <f>IF('Input data'!B64="","",'Input data'!B64)</f>
        <v/>
      </c>
      <c r="C58" s="4" t="str">
        <f>IF('Input data'!C64="","",'Input data'!C64)</f>
        <v/>
      </c>
      <c r="D58" s="4" t="str">
        <f>IF('Input data'!D64="","",'Input data'!D64)</f>
        <v/>
      </c>
      <c r="E58" s="4" t="str">
        <f>IF('Input data'!E64="","",'Input data'!E64)</f>
        <v/>
      </c>
      <c r="F58" s="4" t="str">
        <f>IF('Input data'!F64="","",'Input data'!F64)</f>
        <v/>
      </c>
      <c r="G58" s="20" t="str">
        <f>IF('Input data'!G64=0,"",'Input data'!G64)</f>
        <v/>
      </c>
      <c r="H58" s="9" t="str">
        <f>IF('Input data'!H64="","",'Input data'!H64)</f>
        <v/>
      </c>
      <c r="I58" s="7" t="str">
        <f>IF('Used data'!I58="No","",Calculation!AD58*Calculation!G58*Calculation!I58*Calculation!J58*Calculation!L58*Calculation!N58*Calculation!O58*Calculation!Q58*Calculation!V58*Calculation!W58*Calculation!X58)</f>
        <v/>
      </c>
      <c r="J58" s="7" t="str">
        <f>IF('Used data'!I58="No","",Calculation!AE58*Calculation!G58*Calculation!I58*Calculation!K58*Calculation!M58*Calculation!N58*Calculation!O58*Calculation!P58*Calculation!R58*Calculation!V58*Calculation!W58*Calculation!Y58)</f>
        <v/>
      </c>
      <c r="K58" s="7" t="str">
        <f>IF('Used data'!I58="No","",Calculation!AF58*Calculation!G58*Calculation!I58*Calculation!K58*Calculation!M58*Calculation!N58*Calculation!O58*Calculation!P58*Calculation!R58*Calculation!V58*Calculation!W58*Calculation!Y58)</f>
        <v/>
      </c>
      <c r="L58" s="7" t="str">
        <f>IF('Used data'!I58="No","",SUM(I58:K58))</f>
        <v/>
      </c>
      <c r="M58" s="7" t="str">
        <f>IF('Used data'!I58="No","",Calculation!AG58*Calculation!G58*Calculation!I58*Calculation!J58*Calculation!L58*Calculation!N58*Calculation!O58*Calculation!S58*Calculation!V58*Calculation!W58*Calculation!Z58)</f>
        <v/>
      </c>
      <c r="N58" s="7" t="str">
        <f>IF('Used data'!I58="No","",Calculation!AH58*Calculation!G58*Calculation!I58*Calculation!J58*Calculation!L58*Calculation!N58*Calculation!O58*Calculation!T58*Calculation!V58*Calculation!W58*Calculation!AA58)</f>
        <v/>
      </c>
      <c r="O58" s="7" t="str">
        <f>IF('Used data'!I58="No","",Calculation!AI58*Calculation!G58*Calculation!I58*Calculation!J58*Calculation!L58*Calculation!N58*Calculation!O58*Calculation!U58*Calculation!V58*Calculation!W58*Calculation!AB58)</f>
        <v/>
      </c>
      <c r="P58" s="7" t="str">
        <f>IF('Used data'!I58="No","",SUM(M58:O58))</f>
        <v/>
      </c>
      <c r="Q58" s="9" t="str">
        <f>IF('Used data'!I58="No","",SUM(I58:J58)*740934+M58*29492829+N58*4654307+O58*608667)</f>
        <v/>
      </c>
    </row>
    <row r="59" spans="1:17" x14ac:dyDescent="0.3">
      <c r="A59" s="4" t="str">
        <f>IF('Input data'!A65="","",'Input data'!A65)</f>
        <v/>
      </c>
      <c r="B59" s="4" t="str">
        <f>IF('Input data'!B65="","",'Input data'!B65)</f>
        <v/>
      </c>
      <c r="C59" s="4" t="str">
        <f>IF('Input data'!C65="","",'Input data'!C65)</f>
        <v/>
      </c>
      <c r="D59" s="4" t="str">
        <f>IF('Input data'!D65="","",'Input data'!D65)</f>
        <v/>
      </c>
      <c r="E59" s="4" t="str">
        <f>IF('Input data'!E65="","",'Input data'!E65)</f>
        <v/>
      </c>
      <c r="F59" s="4" t="str">
        <f>IF('Input data'!F65="","",'Input data'!F65)</f>
        <v/>
      </c>
      <c r="G59" s="20" t="str">
        <f>IF('Input data'!G65=0,"",'Input data'!G65)</f>
        <v/>
      </c>
      <c r="H59" s="9" t="str">
        <f>IF('Input data'!H65="","",'Input data'!H65)</f>
        <v/>
      </c>
      <c r="I59" s="7" t="str">
        <f>IF('Used data'!I59="No","",Calculation!AD59*Calculation!G59*Calculation!I59*Calculation!J59*Calculation!L59*Calculation!N59*Calculation!O59*Calculation!Q59*Calculation!V59*Calculation!W59*Calculation!X59)</f>
        <v/>
      </c>
      <c r="J59" s="7" t="str">
        <f>IF('Used data'!I59="No","",Calculation!AE59*Calculation!G59*Calculation!I59*Calculation!K59*Calculation!M59*Calculation!N59*Calculation!O59*Calculation!P59*Calculation!R59*Calculation!V59*Calculation!W59*Calculation!Y59)</f>
        <v/>
      </c>
      <c r="K59" s="7" t="str">
        <f>IF('Used data'!I59="No","",Calculation!AF59*Calculation!G59*Calculation!I59*Calculation!K59*Calculation!M59*Calculation!N59*Calculation!O59*Calculation!P59*Calculation!R59*Calculation!V59*Calculation!W59*Calculation!Y59)</f>
        <v/>
      </c>
      <c r="L59" s="7" t="str">
        <f>IF('Used data'!I59="No","",SUM(I59:K59))</f>
        <v/>
      </c>
      <c r="M59" s="7" t="str">
        <f>IF('Used data'!I59="No","",Calculation!AG59*Calculation!G59*Calculation!I59*Calculation!J59*Calculation!L59*Calculation!N59*Calculation!O59*Calculation!S59*Calculation!V59*Calculation!W59*Calculation!Z59)</f>
        <v/>
      </c>
      <c r="N59" s="7" t="str">
        <f>IF('Used data'!I59="No","",Calculation!AH59*Calculation!G59*Calculation!I59*Calculation!J59*Calculation!L59*Calculation!N59*Calculation!O59*Calculation!T59*Calculation!V59*Calculation!W59*Calculation!AA59)</f>
        <v/>
      </c>
      <c r="O59" s="7" t="str">
        <f>IF('Used data'!I59="No","",Calculation!AI59*Calculation!G59*Calculation!I59*Calculation!J59*Calculation!L59*Calculation!N59*Calculation!O59*Calculation!U59*Calculation!V59*Calculation!W59*Calculation!AB59)</f>
        <v/>
      </c>
      <c r="P59" s="7" t="str">
        <f>IF('Used data'!I59="No","",SUM(M59:O59))</f>
        <v/>
      </c>
      <c r="Q59" s="9" t="str">
        <f>IF('Used data'!I59="No","",SUM(I59:J59)*740934+M59*29492829+N59*4654307+O59*608667)</f>
        <v/>
      </c>
    </row>
    <row r="60" spans="1:17" x14ac:dyDescent="0.3">
      <c r="A60" s="4" t="str">
        <f>IF('Input data'!A66="","",'Input data'!A66)</f>
        <v/>
      </c>
      <c r="B60" s="4" t="str">
        <f>IF('Input data'!B66="","",'Input data'!B66)</f>
        <v/>
      </c>
      <c r="C60" s="4" t="str">
        <f>IF('Input data'!C66="","",'Input data'!C66)</f>
        <v/>
      </c>
      <c r="D60" s="4" t="str">
        <f>IF('Input data'!D66="","",'Input data'!D66)</f>
        <v/>
      </c>
      <c r="E60" s="4" t="str">
        <f>IF('Input data'!E66="","",'Input data'!E66)</f>
        <v/>
      </c>
      <c r="F60" s="4" t="str">
        <f>IF('Input data'!F66="","",'Input data'!F66)</f>
        <v/>
      </c>
      <c r="G60" s="20" t="str">
        <f>IF('Input data'!G66=0,"",'Input data'!G66)</f>
        <v/>
      </c>
      <c r="H60" s="9" t="str">
        <f>IF('Input data'!H66="","",'Input data'!H66)</f>
        <v/>
      </c>
      <c r="I60" s="7" t="str">
        <f>IF('Used data'!I60="No","",Calculation!AD60*Calculation!G60*Calculation!I60*Calculation!J60*Calculation!L60*Calculation!N60*Calculation!O60*Calculation!Q60*Calculation!V60*Calculation!W60*Calculation!X60)</f>
        <v/>
      </c>
      <c r="J60" s="7" t="str">
        <f>IF('Used data'!I60="No","",Calculation!AE60*Calculation!G60*Calculation!I60*Calculation!K60*Calculation!M60*Calculation!N60*Calculation!O60*Calculation!P60*Calculation!R60*Calculation!V60*Calculation!W60*Calculation!Y60)</f>
        <v/>
      </c>
      <c r="K60" s="7" t="str">
        <f>IF('Used data'!I60="No","",Calculation!AF60*Calculation!G60*Calculation!I60*Calculation!K60*Calculation!M60*Calculation!N60*Calculation!O60*Calculation!P60*Calculation!R60*Calculation!V60*Calculation!W60*Calculation!Y60)</f>
        <v/>
      </c>
      <c r="L60" s="7" t="str">
        <f>IF('Used data'!I60="No","",SUM(I60:K60))</f>
        <v/>
      </c>
      <c r="M60" s="7" t="str">
        <f>IF('Used data'!I60="No","",Calculation!AG60*Calculation!G60*Calculation!I60*Calculation!J60*Calculation!L60*Calculation!N60*Calculation!O60*Calculation!S60*Calculation!V60*Calculation!W60*Calculation!Z60)</f>
        <v/>
      </c>
      <c r="N60" s="7" t="str">
        <f>IF('Used data'!I60="No","",Calculation!AH60*Calculation!G60*Calculation!I60*Calculation!J60*Calculation!L60*Calculation!N60*Calculation!O60*Calculation!T60*Calculation!V60*Calculation!W60*Calculation!AA60)</f>
        <v/>
      </c>
      <c r="O60" s="7" t="str">
        <f>IF('Used data'!I60="No","",Calculation!AI60*Calculation!G60*Calculation!I60*Calculation!J60*Calculation!L60*Calculation!N60*Calculation!O60*Calculation!U60*Calculation!V60*Calculation!W60*Calculation!AB60)</f>
        <v/>
      </c>
      <c r="P60" s="7" t="str">
        <f>IF('Used data'!I60="No","",SUM(M60:O60))</f>
        <v/>
      </c>
      <c r="Q60" s="9" t="str">
        <f>IF('Used data'!I60="No","",SUM(I60:J60)*740934+M60*29492829+N60*4654307+O60*608667)</f>
        <v/>
      </c>
    </row>
    <row r="61" spans="1:17" x14ac:dyDescent="0.3">
      <c r="A61" s="4" t="str">
        <f>IF('Input data'!A67="","",'Input data'!A67)</f>
        <v/>
      </c>
      <c r="B61" s="4" t="str">
        <f>IF('Input data'!B67="","",'Input data'!B67)</f>
        <v/>
      </c>
      <c r="C61" s="4" t="str">
        <f>IF('Input data'!C67="","",'Input data'!C67)</f>
        <v/>
      </c>
      <c r="D61" s="4" t="str">
        <f>IF('Input data'!D67="","",'Input data'!D67)</f>
        <v/>
      </c>
      <c r="E61" s="4" t="str">
        <f>IF('Input data'!E67="","",'Input data'!E67)</f>
        <v/>
      </c>
      <c r="F61" s="4" t="str">
        <f>IF('Input data'!F67="","",'Input data'!F67)</f>
        <v/>
      </c>
      <c r="G61" s="20" t="str">
        <f>IF('Input data'!G67=0,"",'Input data'!G67)</f>
        <v/>
      </c>
      <c r="H61" s="9" t="str">
        <f>IF('Input data'!H67="","",'Input data'!H67)</f>
        <v/>
      </c>
      <c r="I61" s="7" t="str">
        <f>IF('Used data'!I61="No","",Calculation!AD61*Calculation!G61*Calculation!I61*Calculation!J61*Calculation!L61*Calculation!N61*Calculation!O61*Calculation!Q61*Calculation!V61*Calculation!W61*Calculation!X61)</f>
        <v/>
      </c>
      <c r="J61" s="7" t="str">
        <f>IF('Used data'!I61="No","",Calculation!AE61*Calculation!G61*Calculation!I61*Calculation!K61*Calculation!M61*Calculation!N61*Calculation!O61*Calculation!P61*Calculation!R61*Calculation!V61*Calculation!W61*Calculation!Y61)</f>
        <v/>
      </c>
      <c r="K61" s="7" t="str">
        <f>IF('Used data'!I61="No","",Calculation!AF61*Calculation!G61*Calculation!I61*Calculation!K61*Calculation!M61*Calculation!N61*Calculation!O61*Calculation!P61*Calculation!R61*Calculation!V61*Calculation!W61*Calculation!Y61)</f>
        <v/>
      </c>
      <c r="L61" s="7" t="str">
        <f>IF('Used data'!I61="No","",SUM(I61:K61))</f>
        <v/>
      </c>
      <c r="M61" s="7" t="str">
        <f>IF('Used data'!I61="No","",Calculation!AG61*Calculation!G61*Calculation!I61*Calculation!J61*Calculation!L61*Calculation!N61*Calculation!O61*Calculation!S61*Calculation!V61*Calculation!W61*Calculation!Z61)</f>
        <v/>
      </c>
      <c r="N61" s="7" t="str">
        <f>IF('Used data'!I61="No","",Calculation!AH61*Calculation!G61*Calculation!I61*Calculation!J61*Calculation!L61*Calculation!N61*Calculation!O61*Calculation!T61*Calculation!V61*Calculation!W61*Calculation!AA61)</f>
        <v/>
      </c>
      <c r="O61" s="7" t="str">
        <f>IF('Used data'!I61="No","",Calculation!AI61*Calculation!G61*Calculation!I61*Calculation!J61*Calculation!L61*Calculation!N61*Calculation!O61*Calculation!U61*Calculation!V61*Calculation!W61*Calculation!AB61)</f>
        <v/>
      </c>
      <c r="P61" s="7" t="str">
        <f>IF('Used data'!I61="No","",SUM(M61:O61))</f>
        <v/>
      </c>
      <c r="Q61" s="9" t="str">
        <f>IF('Used data'!I61="No","",SUM(I61:J61)*740934+M61*29492829+N61*4654307+O61*608667)</f>
        <v/>
      </c>
    </row>
    <row r="62" spans="1:17" x14ac:dyDescent="0.3">
      <c r="A62" s="4" t="str">
        <f>IF('Input data'!A68="","",'Input data'!A68)</f>
        <v/>
      </c>
      <c r="B62" s="4" t="str">
        <f>IF('Input data'!B68="","",'Input data'!B68)</f>
        <v/>
      </c>
      <c r="C62" s="4" t="str">
        <f>IF('Input data'!C68="","",'Input data'!C68)</f>
        <v/>
      </c>
      <c r="D62" s="4" t="str">
        <f>IF('Input data'!D68="","",'Input data'!D68)</f>
        <v/>
      </c>
      <c r="E62" s="4" t="str">
        <f>IF('Input data'!E68="","",'Input data'!E68)</f>
        <v/>
      </c>
      <c r="F62" s="4" t="str">
        <f>IF('Input data'!F68="","",'Input data'!F68)</f>
        <v/>
      </c>
      <c r="G62" s="20" t="str">
        <f>IF('Input data'!G68=0,"",'Input data'!G68)</f>
        <v/>
      </c>
      <c r="H62" s="9" t="str">
        <f>IF('Input data'!H68="","",'Input data'!H68)</f>
        <v/>
      </c>
      <c r="I62" s="7" t="str">
        <f>IF('Used data'!I62="No","",Calculation!AD62*Calculation!G62*Calculation!I62*Calculation!J62*Calculation!L62*Calculation!N62*Calculation!O62*Calculation!Q62*Calculation!V62*Calculation!W62*Calculation!X62)</f>
        <v/>
      </c>
      <c r="J62" s="7" t="str">
        <f>IF('Used data'!I62="No","",Calculation!AE62*Calculation!G62*Calculation!I62*Calculation!K62*Calculation!M62*Calculation!N62*Calculation!O62*Calculation!P62*Calculation!R62*Calculation!V62*Calculation!W62*Calculation!Y62)</f>
        <v/>
      </c>
      <c r="K62" s="7" t="str">
        <f>IF('Used data'!I62="No","",Calculation!AF62*Calculation!G62*Calculation!I62*Calculation!K62*Calculation!M62*Calculation!N62*Calculation!O62*Calculation!P62*Calculation!R62*Calculation!V62*Calculation!W62*Calculation!Y62)</f>
        <v/>
      </c>
      <c r="L62" s="7" t="str">
        <f>IF('Used data'!I62="No","",SUM(I62:K62))</f>
        <v/>
      </c>
      <c r="M62" s="7" t="str">
        <f>IF('Used data'!I62="No","",Calculation!AG62*Calculation!G62*Calculation!I62*Calculation!J62*Calculation!L62*Calculation!N62*Calculation!O62*Calculation!S62*Calculation!V62*Calculation!W62*Calculation!Z62)</f>
        <v/>
      </c>
      <c r="N62" s="7" t="str">
        <f>IF('Used data'!I62="No","",Calculation!AH62*Calculation!G62*Calculation!I62*Calculation!J62*Calculation!L62*Calculation!N62*Calculation!O62*Calculation!T62*Calculation!V62*Calculation!W62*Calculation!AA62)</f>
        <v/>
      </c>
      <c r="O62" s="7" t="str">
        <f>IF('Used data'!I62="No","",Calculation!AI62*Calculation!G62*Calculation!I62*Calculation!J62*Calculation!L62*Calculation!N62*Calculation!O62*Calculation!U62*Calculation!V62*Calculation!W62*Calculation!AB62)</f>
        <v/>
      </c>
      <c r="P62" s="7" t="str">
        <f>IF('Used data'!I62="No","",SUM(M62:O62))</f>
        <v/>
      </c>
      <c r="Q62" s="9" t="str">
        <f>IF('Used data'!I62="No","",SUM(I62:J62)*740934+M62*29492829+N62*4654307+O62*608667)</f>
        <v/>
      </c>
    </row>
    <row r="63" spans="1:17" x14ac:dyDescent="0.3">
      <c r="A63" s="4" t="str">
        <f>IF('Input data'!A69="","",'Input data'!A69)</f>
        <v/>
      </c>
      <c r="B63" s="4" t="str">
        <f>IF('Input data'!B69="","",'Input data'!B69)</f>
        <v/>
      </c>
      <c r="C63" s="4" t="str">
        <f>IF('Input data'!C69="","",'Input data'!C69)</f>
        <v/>
      </c>
      <c r="D63" s="4" t="str">
        <f>IF('Input data'!D69="","",'Input data'!D69)</f>
        <v/>
      </c>
      <c r="E63" s="4" t="str">
        <f>IF('Input data'!E69="","",'Input data'!E69)</f>
        <v/>
      </c>
      <c r="F63" s="4" t="str">
        <f>IF('Input data'!F69="","",'Input data'!F69)</f>
        <v/>
      </c>
      <c r="G63" s="20" t="str">
        <f>IF('Input data'!G69=0,"",'Input data'!G69)</f>
        <v/>
      </c>
      <c r="H63" s="9" t="str">
        <f>IF('Input data'!H69="","",'Input data'!H69)</f>
        <v/>
      </c>
      <c r="I63" s="7" t="str">
        <f>IF('Used data'!I63="No","",Calculation!AD63*Calculation!G63*Calculation!I63*Calculation!J63*Calculation!L63*Calculation!N63*Calculation!O63*Calculation!Q63*Calculation!V63*Calculation!W63*Calculation!X63)</f>
        <v/>
      </c>
      <c r="J63" s="7" t="str">
        <f>IF('Used data'!I63="No","",Calculation!AE63*Calculation!G63*Calculation!I63*Calculation!K63*Calculation!M63*Calculation!N63*Calculation!O63*Calculation!P63*Calculation!R63*Calculation!V63*Calculation!W63*Calculation!Y63)</f>
        <v/>
      </c>
      <c r="K63" s="7" t="str">
        <f>IF('Used data'!I63="No","",Calculation!AF63*Calculation!G63*Calculation!I63*Calculation!K63*Calculation!M63*Calculation!N63*Calculation!O63*Calculation!P63*Calculation!R63*Calculation!V63*Calculation!W63*Calculation!Y63)</f>
        <v/>
      </c>
      <c r="L63" s="7" t="str">
        <f>IF('Used data'!I63="No","",SUM(I63:K63))</f>
        <v/>
      </c>
      <c r="M63" s="7" t="str">
        <f>IF('Used data'!I63="No","",Calculation!AG63*Calculation!G63*Calculation!I63*Calculation!J63*Calculation!L63*Calculation!N63*Calculation!O63*Calculation!S63*Calculation!V63*Calculation!W63*Calculation!Z63)</f>
        <v/>
      </c>
      <c r="N63" s="7" t="str">
        <f>IF('Used data'!I63="No","",Calculation!AH63*Calculation!G63*Calculation!I63*Calculation!J63*Calculation!L63*Calculation!N63*Calculation!O63*Calculation!T63*Calculation!V63*Calculation!W63*Calculation!AA63)</f>
        <v/>
      </c>
      <c r="O63" s="7" t="str">
        <f>IF('Used data'!I63="No","",Calculation!AI63*Calculation!G63*Calculation!I63*Calculation!J63*Calculation!L63*Calculation!N63*Calculation!O63*Calculation!U63*Calculation!V63*Calculation!W63*Calculation!AB63)</f>
        <v/>
      </c>
      <c r="P63" s="7" t="str">
        <f>IF('Used data'!I63="No","",SUM(M63:O63))</f>
        <v/>
      </c>
      <c r="Q63" s="9" t="str">
        <f>IF('Used data'!I63="No","",SUM(I63:J63)*740934+M63*29492829+N63*4654307+O63*608667)</f>
        <v/>
      </c>
    </row>
    <row r="64" spans="1:17" x14ac:dyDescent="0.3">
      <c r="A64" s="4" t="str">
        <f>IF('Input data'!A70="","",'Input data'!A70)</f>
        <v/>
      </c>
      <c r="B64" s="4" t="str">
        <f>IF('Input data'!B70="","",'Input data'!B70)</f>
        <v/>
      </c>
      <c r="C64" s="4" t="str">
        <f>IF('Input data'!C70="","",'Input data'!C70)</f>
        <v/>
      </c>
      <c r="D64" s="4" t="str">
        <f>IF('Input data'!D70="","",'Input data'!D70)</f>
        <v/>
      </c>
      <c r="E64" s="4" t="str">
        <f>IF('Input data'!E70="","",'Input data'!E70)</f>
        <v/>
      </c>
      <c r="F64" s="4" t="str">
        <f>IF('Input data'!F70="","",'Input data'!F70)</f>
        <v/>
      </c>
      <c r="G64" s="20" t="str">
        <f>IF('Input data'!G70=0,"",'Input data'!G70)</f>
        <v/>
      </c>
      <c r="H64" s="9" t="str">
        <f>IF('Input data'!H70="","",'Input data'!H70)</f>
        <v/>
      </c>
      <c r="I64" s="7" t="str">
        <f>IF('Used data'!I64="No","",Calculation!AD64*Calculation!G64*Calculation!I64*Calculation!J64*Calculation!L64*Calculation!N64*Calculation!O64*Calculation!Q64*Calculation!V64*Calculation!W64*Calculation!X64)</f>
        <v/>
      </c>
      <c r="J64" s="7" t="str">
        <f>IF('Used data'!I64="No","",Calculation!AE64*Calculation!G64*Calculation!I64*Calculation!K64*Calculation!M64*Calculation!N64*Calculation!O64*Calculation!P64*Calculation!R64*Calculation!V64*Calculation!W64*Calculation!Y64)</f>
        <v/>
      </c>
      <c r="K64" s="7" t="str">
        <f>IF('Used data'!I64="No","",Calculation!AF64*Calculation!G64*Calculation!I64*Calculation!K64*Calculation!M64*Calculation!N64*Calculation!O64*Calculation!P64*Calculation!R64*Calculation!V64*Calculation!W64*Calculation!Y64)</f>
        <v/>
      </c>
      <c r="L64" s="7" t="str">
        <f>IF('Used data'!I64="No","",SUM(I64:K64))</f>
        <v/>
      </c>
      <c r="M64" s="7" t="str">
        <f>IF('Used data'!I64="No","",Calculation!AG64*Calculation!G64*Calculation!I64*Calculation!J64*Calculation!L64*Calculation!N64*Calculation!O64*Calculation!S64*Calculation!V64*Calculation!W64*Calculation!Z64)</f>
        <v/>
      </c>
      <c r="N64" s="7" t="str">
        <f>IF('Used data'!I64="No","",Calculation!AH64*Calculation!G64*Calculation!I64*Calculation!J64*Calculation!L64*Calculation!N64*Calculation!O64*Calculation!T64*Calculation!V64*Calculation!W64*Calculation!AA64)</f>
        <v/>
      </c>
      <c r="O64" s="7" t="str">
        <f>IF('Used data'!I64="No","",Calculation!AI64*Calculation!G64*Calculation!I64*Calculation!J64*Calculation!L64*Calculation!N64*Calculation!O64*Calculation!U64*Calculation!V64*Calculation!W64*Calculation!AB64)</f>
        <v/>
      </c>
      <c r="P64" s="7" t="str">
        <f>IF('Used data'!I64="No","",SUM(M64:O64))</f>
        <v/>
      </c>
      <c r="Q64" s="9" t="str">
        <f>IF('Used data'!I64="No","",SUM(I64:J64)*740934+M64*29492829+N64*4654307+O64*608667)</f>
        <v/>
      </c>
    </row>
    <row r="65" spans="1:17" x14ac:dyDescent="0.3">
      <c r="A65" s="4" t="str">
        <f>IF('Input data'!A71="","",'Input data'!A71)</f>
        <v/>
      </c>
      <c r="B65" s="4" t="str">
        <f>IF('Input data'!B71="","",'Input data'!B71)</f>
        <v/>
      </c>
      <c r="C65" s="4" t="str">
        <f>IF('Input data'!C71="","",'Input data'!C71)</f>
        <v/>
      </c>
      <c r="D65" s="4" t="str">
        <f>IF('Input data'!D71="","",'Input data'!D71)</f>
        <v/>
      </c>
      <c r="E65" s="4" t="str">
        <f>IF('Input data'!E71="","",'Input data'!E71)</f>
        <v/>
      </c>
      <c r="F65" s="4" t="str">
        <f>IF('Input data'!F71="","",'Input data'!F71)</f>
        <v/>
      </c>
      <c r="G65" s="20" t="str">
        <f>IF('Input data'!G71=0,"",'Input data'!G71)</f>
        <v/>
      </c>
      <c r="H65" s="9" t="str">
        <f>IF('Input data'!H71="","",'Input data'!H71)</f>
        <v/>
      </c>
      <c r="I65" s="7" t="str">
        <f>IF('Used data'!I65="No","",Calculation!AD65*Calculation!G65*Calculation!I65*Calculation!J65*Calculation!L65*Calculation!N65*Calculation!O65*Calculation!Q65*Calculation!V65*Calculation!W65*Calculation!X65)</f>
        <v/>
      </c>
      <c r="J65" s="7" t="str">
        <f>IF('Used data'!I65="No","",Calculation!AE65*Calculation!G65*Calculation!I65*Calculation!K65*Calculation!M65*Calculation!N65*Calculation!O65*Calculation!P65*Calculation!R65*Calculation!V65*Calculation!W65*Calculation!Y65)</f>
        <v/>
      </c>
      <c r="K65" s="7" t="str">
        <f>IF('Used data'!I65="No","",Calculation!AF65*Calculation!G65*Calculation!I65*Calculation!K65*Calculation!M65*Calculation!N65*Calculation!O65*Calculation!P65*Calculation!R65*Calculation!V65*Calculation!W65*Calculation!Y65)</f>
        <v/>
      </c>
      <c r="L65" s="7" t="str">
        <f>IF('Used data'!I65="No","",SUM(I65:K65))</f>
        <v/>
      </c>
      <c r="M65" s="7" t="str">
        <f>IF('Used data'!I65="No","",Calculation!AG65*Calculation!G65*Calculation!I65*Calculation!J65*Calculation!L65*Calculation!N65*Calculation!O65*Calculation!S65*Calculation!V65*Calculation!W65*Calculation!Z65)</f>
        <v/>
      </c>
      <c r="N65" s="7" t="str">
        <f>IF('Used data'!I65="No","",Calculation!AH65*Calculation!G65*Calculation!I65*Calculation!J65*Calculation!L65*Calculation!N65*Calculation!O65*Calculation!T65*Calculation!V65*Calculation!W65*Calculation!AA65)</f>
        <v/>
      </c>
      <c r="O65" s="7" t="str">
        <f>IF('Used data'!I65="No","",Calculation!AI65*Calculation!G65*Calculation!I65*Calculation!J65*Calculation!L65*Calculation!N65*Calculation!O65*Calculation!U65*Calculation!V65*Calculation!W65*Calculation!AB65)</f>
        <v/>
      </c>
      <c r="P65" s="7" t="str">
        <f>IF('Used data'!I65="No","",SUM(M65:O65))</f>
        <v/>
      </c>
      <c r="Q65" s="9" t="str">
        <f>IF('Used data'!I65="No","",SUM(I65:J65)*740934+M65*29492829+N65*4654307+O65*608667)</f>
        <v/>
      </c>
    </row>
    <row r="66" spans="1:17" x14ac:dyDescent="0.3">
      <c r="A66" s="4" t="str">
        <f>IF('Input data'!A72="","",'Input data'!A72)</f>
        <v/>
      </c>
      <c r="B66" s="4" t="str">
        <f>IF('Input data'!B72="","",'Input data'!B72)</f>
        <v/>
      </c>
      <c r="C66" s="4" t="str">
        <f>IF('Input data'!C72="","",'Input data'!C72)</f>
        <v/>
      </c>
      <c r="D66" s="4" t="str">
        <f>IF('Input data'!D72="","",'Input data'!D72)</f>
        <v/>
      </c>
      <c r="E66" s="4" t="str">
        <f>IF('Input data'!E72="","",'Input data'!E72)</f>
        <v/>
      </c>
      <c r="F66" s="4" t="str">
        <f>IF('Input data'!F72="","",'Input data'!F72)</f>
        <v/>
      </c>
      <c r="G66" s="20" t="str">
        <f>IF('Input data'!G72=0,"",'Input data'!G72)</f>
        <v/>
      </c>
      <c r="H66" s="9" t="str">
        <f>IF('Input data'!H72="","",'Input data'!H72)</f>
        <v/>
      </c>
      <c r="I66" s="7" t="str">
        <f>IF('Used data'!I66="No","",Calculation!AD66*Calculation!G66*Calculation!I66*Calculation!J66*Calculation!L66*Calculation!N66*Calculation!O66*Calculation!Q66*Calculation!V66*Calculation!W66*Calculation!X66)</f>
        <v/>
      </c>
      <c r="J66" s="7" t="str">
        <f>IF('Used data'!I66="No","",Calculation!AE66*Calculation!G66*Calculation!I66*Calculation!K66*Calculation!M66*Calculation!N66*Calculation!O66*Calculation!P66*Calculation!R66*Calculation!V66*Calculation!W66*Calculation!Y66)</f>
        <v/>
      </c>
      <c r="K66" s="7" t="str">
        <f>IF('Used data'!I66="No","",Calculation!AF66*Calculation!G66*Calculation!I66*Calculation!K66*Calculation!M66*Calculation!N66*Calculation!O66*Calculation!P66*Calculation!R66*Calculation!V66*Calculation!W66*Calculation!Y66)</f>
        <v/>
      </c>
      <c r="L66" s="7" t="str">
        <f>IF('Used data'!I66="No","",SUM(I66:K66))</f>
        <v/>
      </c>
      <c r="M66" s="7" t="str">
        <f>IF('Used data'!I66="No","",Calculation!AG66*Calculation!G66*Calculation!I66*Calculation!J66*Calculation!L66*Calculation!N66*Calculation!O66*Calculation!S66*Calculation!V66*Calculation!W66*Calculation!Z66)</f>
        <v/>
      </c>
      <c r="N66" s="7" t="str">
        <f>IF('Used data'!I66="No","",Calculation!AH66*Calculation!G66*Calculation!I66*Calculation!J66*Calculation!L66*Calculation!N66*Calculation!O66*Calculation!T66*Calculation!V66*Calculation!W66*Calculation!AA66)</f>
        <v/>
      </c>
      <c r="O66" s="7" t="str">
        <f>IF('Used data'!I66="No","",Calculation!AI66*Calculation!G66*Calculation!I66*Calculation!J66*Calculation!L66*Calculation!N66*Calculation!O66*Calculation!U66*Calculation!V66*Calculation!W66*Calculation!AB66)</f>
        <v/>
      </c>
      <c r="P66" s="7" t="str">
        <f>IF('Used data'!I66="No","",SUM(M66:O66))</f>
        <v/>
      </c>
      <c r="Q66" s="9" t="str">
        <f>IF('Used data'!I66="No","",SUM(I66:J66)*740934+M66*29492829+N66*4654307+O66*608667)</f>
        <v/>
      </c>
    </row>
    <row r="67" spans="1:17" x14ac:dyDescent="0.3">
      <c r="A67" s="4" t="str">
        <f>IF('Input data'!A73="","",'Input data'!A73)</f>
        <v/>
      </c>
      <c r="B67" s="4" t="str">
        <f>IF('Input data'!B73="","",'Input data'!B73)</f>
        <v/>
      </c>
      <c r="C67" s="4" t="str">
        <f>IF('Input data'!C73="","",'Input data'!C73)</f>
        <v/>
      </c>
      <c r="D67" s="4" t="str">
        <f>IF('Input data'!D73="","",'Input data'!D73)</f>
        <v/>
      </c>
      <c r="E67" s="4" t="str">
        <f>IF('Input data'!E73="","",'Input data'!E73)</f>
        <v/>
      </c>
      <c r="F67" s="4" t="str">
        <f>IF('Input data'!F73="","",'Input data'!F73)</f>
        <v/>
      </c>
      <c r="G67" s="20" t="str">
        <f>IF('Input data'!G73=0,"",'Input data'!G73)</f>
        <v/>
      </c>
      <c r="H67" s="9" t="str">
        <f>IF('Input data'!H73="","",'Input data'!H73)</f>
        <v/>
      </c>
      <c r="I67" s="7" t="str">
        <f>IF('Used data'!I67="No","",Calculation!AD67*Calculation!G67*Calculation!I67*Calculation!J67*Calculation!L67*Calculation!N67*Calculation!O67*Calculation!Q67*Calculation!V67*Calculation!W67*Calculation!X67)</f>
        <v/>
      </c>
      <c r="J67" s="7" t="str">
        <f>IF('Used data'!I67="No","",Calculation!AE67*Calculation!G67*Calculation!I67*Calculation!K67*Calculation!M67*Calculation!N67*Calculation!O67*Calculation!P67*Calculation!R67*Calculation!V67*Calculation!W67*Calculation!Y67)</f>
        <v/>
      </c>
      <c r="K67" s="7" t="str">
        <f>IF('Used data'!I67="No","",Calculation!AF67*Calculation!G67*Calculation!I67*Calculation!K67*Calculation!M67*Calculation!N67*Calculation!O67*Calculation!P67*Calculation!R67*Calculation!V67*Calculation!W67*Calculation!Y67)</f>
        <v/>
      </c>
      <c r="L67" s="7" t="str">
        <f>IF('Used data'!I67="No","",SUM(I67:K67))</f>
        <v/>
      </c>
      <c r="M67" s="7" t="str">
        <f>IF('Used data'!I67="No","",Calculation!AG67*Calculation!G67*Calculation!I67*Calculation!J67*Calculation!L67*Calculation!N67*Calculation!O67*Calculation!S67*Calculation!V67*Calculation!W67*Calculation!Z67)</f>
        <v/>
      </c>
      <c r="N67" s="7" t="str">
        <f>IF('Used data'!I67="No","",Calculation!AH67*Calculation!G67*Calculation!I67*Calculation!J67*Calculation!L67*Calculation!N67*Calculation!O67*Calculation!T67*Calculation!V67*Calculation!W67*Calculation!AA67)</f>
        <v/>
      </c>
      <c r="O67" s="7" t="str">
        <f>IF('Used data'!I67="No","",Calculation!AI67*Calculation!G67*Calculation!I67*Calculation!J67*Calculation!L67*Calculation!N67*Calculation!O67*Calculation!U67*Calculation!V67*Calculation!W67*Calculation!AB67)</f>
        <v/>
      </c>
      <c r="P67" s="7" t="str">
        <f>IF('Used data'!I67="No","",SUM(M67:O67))</f>
        <v/>
      </c>
      <c r="Q67" s="9" t="str">
        <f>IF('Used data'!I67="No","",SUM(I67:J67)*740934+M67*29492829+N67*4654307+O67*608667)</f>
        <v/>
      </c>
    </row>
    <row r="68" spans="1:17" x14ac:dyDescent="0.3">
      <c r="A68" s="4" t="str">
        <f>IF('Input data'!A74="","",'Input data'!A74)</f>
        <v/>
      </c>
      <c r="B68" s="4" t="str">
        <f>IF('Input data'!B74="","",'Input data'!B74)</f>
        <v/>
      </c>
      <c r="C68" s="4" t="str">
        <f>IF('Input data'!C74="","",'Input data'!C74)</f>
        <v/>
      </c>
      <c r="D68" s="4" t="str">
        <f>IF('Input data'!D74="","",'Input data'!D74)</f>
        <v/>
      </c>
      <c r="E68" s="4" t="str">
        <f>IF('Input data'!E74="","",'Input data'!E74)</f>
        <v/>
      </c>
      <c r="F68" s="4" t="str">
        <f>IF('Input data'!F74="","",'Input data'!F74)</f>
        <v/>
      </c>
      <c r="G68" s="20" t="str">
        <f>IF('Input data'!G74=0,"",'Input data'!G74)</f>
        <v/>
      </c>
      <c r="H68" s="9" t="str">
        <f>IF('Input data'!H74="","",'Input data'!H74)</f>
        <v/>
      </c>
      <c r="I68" s="7" t="str">
        <f>IF('Used data'!I68="No","",Calculation!AD68*Calculation!G68*Calculation!I68*Calculation!J68*Calculation!L68*Calculation!N68*Calculation!O68*Calculation!Q68*Calculation!V68*Calculation!W68*Calculation!X68)</f>
        <v/>
      </c>
      <c r="J68" s="7" t="str">
        <f>IF('Used data'!I68="No","",Calculation!AE68*Calculation!G68*Calculation!I68*Calculation!K68*Calculation!M68*Calculation!N68*Calculation!O68*Calculation!P68*Calculation!R68*Calculation!V68*Calculation!W68*Calculation!Y68)</f>
        <v/>
      </c>
      <c r="K68" s="7" t="str">
        <f>IF('Used data'!I68="No","",Calculation!AF68*Calculation!G68*Calculation!I68*Calculation!K68*Calculation!M68*Calculation!N68*Calculation!O68*Calculation!P68*Calculation!R68*Calculation!V68*Calculation!W68*Calculation!Y68)</f>
        <v/>
      </c>
      <c r="L68" s="7" t="str">
        <f>IF('Used data'!I68="No","",SUM(I68:K68))</f>
        <v/>
      </c>
      <c r="M68" s="7" t="str">
        <f>IF('Used data'!I68="No","",Calculation!AG68*Calculation!G68*Calculation!I68*Calculation!J68*Calculation!L68*Calculation!N68*Calculation!O68*Calculation!S68*Calculation!V68*Calculation!W68*Calculation!Z68)</f>
        <v/>
      </c>
      <c r="N68" s="7" t="str">
        <f>IF('Used data'!I68="No","",Calculation!AH68*Calculation!G68*Calculation!I68*Calculation!J68*Calculation!L68*Calculation!N68*Calculation!O68*Calculation!T68*Calculation!V68*Calculation!W68*Calculation!AA68)</f>
        <v/>
      </c>
      <c r="O68" s="7" t="str">
        <f>IF('Used data'!I68="No","",Calculation!AI68*Calculation!G68*Calculation!I68*Calculation!J68*Calculation!L68*Calculation!N68*Calculation!O68*Calculation!U68*Calculation!V68*Calculation!W68*Calculation!AB68)</f>
        <v/>
      </c>
      <c r="P68" s="7" t="str">
        <f>IF('Used data'!I68="No","",SUM(M68:O68))</f>
        <v/>
      </c>
      <c r="Q68" s="9" t="str">
        <f>IF('Used data'!I68="No","",SUM(I68:J68)*740934+M68*29492829+N68*4654307+O68*608667)</f>
        <v/>
      </c>
    </row>
    <row r="69" spans="1:17" x14ac:dyDescent="0.3">
      <c r="A69" s="4" t="str">
        <f>IF('Input data'!A75="","",'Input data'!A75)</f>
        <v/>
      </c>
      <c r="B69" s="4" t="str">
        <f>IF('Input data'!B75="","",'Input data'!B75)</f>
        <v/>
      </c>
      <c r="C69" s="4" t="str">
        <f>IF('Input data'!C75="","",'Input data'!C75)</f>
        <v/>
      </c>
      <c r="D69" s="4" t="str">
        <f>IF('Input data'!D75="","",'Input data'!D75)</f>
        <v/>
      </c>
      <c r="E69" s="4" t="str">
        <f>IF('Input data'!E75="","",'Input data'!E75)</f>
        <v/>
      </c>
      <c r="F69" s="4" t="str">
        <f>IF('Input data'!F75="","",'Input data'!F75)</f>
        <v/>
      </c>
      <c r="G69" s="20" t="str">
        <f>IF('Input data'!G75=0,"",'Input data'!G75)</f>
        <v/>
      </c>
      <c r="H69" s="9" t="str">
        <f>IF('Input data'!H75="","",'Input data'!H75)</f>
        <v/>
      </c>
      <c r="I69" s="7" t="str">
        <f>IF('Used data'!I69="No","",Calculation!AD69*Calculation!G69*Calculation!I69*Calculation!J69*Calculation!L69*Calculation!N69*Calculation!O69*Calculation!Q69*Calculation!V69*Calculation!W69*Calculation!X69)</f>
        <v/>
      </c>
      <c r="J69" s="7" t="str">
        <f>IF('Used data'!I69="No","",Calculation!AE69*Calculation!G69*Calculation!I69*Calculation!K69*Calculation!M69*Calculation!N69*Calculation!O69*Calculation!P69*Calculation!R69*Calculation!V69*Calculation!W69*Calculation!Y69)</f>
        <v/>
      </c>
      <c r="K69" s="7" t="str">
        <f>IF('Used data'!I69="No","",Calculation!AF69*Calculation!G69*Calculation!I69*Calculation!K69*Calculation!M69*Calculation!N69*Calculation!O69*Calculation!P69*Calculation!R69*Calculation!V69*Calculation!W69*Calculation!Y69)</f>
        <v/>
      </c>
      <c r="L69" s="7" t="str">
        <f>IF('Used data'!I69="No","",SUM(I69:K69))</f>
        <v/>
      </c>
      <c r="M69" s="7" t="str">
        <f>IF('Used data'!I69="No","",Calculation!AG69*Calculation!G69*Calculation!I69*Calculation!J69*Calculation!L69*Calculation!N69*Calculation!O69*Calculation!S69*Calculation!V69*Calculation!W69*Calculation!Z69)</f>
        <v/>
      </c>
      <c r="N69" s="7" t="str">
        <f>IF('Used data'!I69="No","",Calculation!AH69*Calculation!G69*Calculation!I69*Calculation!J69*Calculation!L69*Calculation!N69*Calculation!O69*Calculation!T69*Calculation!V69*Calculation!W69*Calculation!AA69)</f>
        <v/>
      </c>
      <c r="O69" s="7" t="str">
        <f>IF('Used data'!I69="No","",Calculation!AI69*Calculation!G69*Calculation!I69*Calculation!J69*Calculation!L69*Calculation!N69*Calculation!O69*Calculation!U69*Calculation!V69*Calculation!W69*Calculation!AB69)</f>
        <v/>
      </c>
      <c r="P69" s="7" t="str">
        <f>IF('Used data'!I69="No","",SUM(M69:O69))</f>
        <v/>
      </c>
      <c r="Q69" s="9" t="str">
        <f>IF('Used data'!I69="No","",SUM(I69:J69)*740934+M69*29492829+N69*4654307+O69*608667)</f>
        <v/>
      </c>
    </row>
    <row r="70" spans="1:17" x14ac:dyDescent="0.3">
      <c r="A70" s="4" t="str">
        <f>IF('Input data'!A76="","",'Input data'!A76)</f>
        <v/>
      </c>
      <c r="B70" s="4" t="str">
        <f>IF('Input data'!B76="","",'Input data'!B76)</f>
        <v/>
      </c>
      <c r="C70" s="4" t="str">
        <f>IF('Input data'!C76="","",'Input data'!C76)</f>
        <v/>
      </c>
      <c r="D70" s="4" t="str">
        <f>IF('Input data'!D76="","",'Input data'!D76)</f>
        <v/>
      </c>
      <c r="E70" s="4" t="str">
        <f>IF('Input data'!E76="","",'Input data'!E76)</f>
        <v/>
      </c>
      <c r="F70" s="4" t="str">
        <f>IF('Input data'!F76="","",'Input data'!F76)</f>
        <v/>
      </c>
      <c r="G70" s="20" t="str">
        <f>IF('Input data'!G76=0,"",'Input data'!G76)</f>
        <v/>
      </c>
      <c r="H70" s="9" t="str">
        <f>IF('Input data'!H76="","",'Input data'!H76)</f>
        <v/>
      </c>
      <c r="I70" s="7" t="str">
        <f>IF('Used data'!I70="No","",Calculation!AD70*Calculation!G70*Calculation!I70*Calculation!J70*Calculation!L70*Calculation!N70*Calculation!O70*Calculation!Q70*Calculation!V70*Calculation!W70*Calculation!X70)</f>
        <v/>
      </c>
      <c r="J70" s="7" t="str">
        <f>IF('Used data'!I70="No","",Calculation!AE70*Calculation!G70*Calculation!I70*Calculation!K70*Calculation!M70*Calculation!N70*Calculation!O70*Calculation!P70*Calculation!R70*Calculation!V70*Calculation!W70*Calculation!Y70)</f>
        <v/>
      </c>
      <c r="K70" s="7" t="str">
        <f>IF('Used data'!I70="No","",Calculation!AF70*Calculation!G70*Calculation!I70*Calculation!K70*Calculation!M70*Calculation!N70*Calculation!O70*Calculation!P70*Calculation!R70*Calculation!V70*Calculation!W70*Calculation!Y70)</f>
        <v/>
      </c>
      <c r="L70" s="7" t="str">
        <f>IF('Used data'!I70="No","",SUM(I70:K70))</f>
        <v/>
      </c>
      <c r="M70" s="7" t="str">
        <f>IF('Used data'!I70="No","",Calculation!AG70*Calculation!G70*Calculation!I70*Calculation!J70*Calculation!L70*Calculation!N70*Calculation!O70*Calculation!S70*Calculation!V70*Calculation!W70*Calculation!Z70)</f>
        <v/>
      </c>
      <c r="N70" s="7" t="str">
        <f>IF('Used data'!I70="No","",Calculation!AH70*Calculation!G70*Calculation!I70*Calculation!J70*Calculation!L70*Calculation!N70*Calculation!O70*Calculation!T70*Calculation!V70*Calculation!W70*Calculation!AA70)</f>
        <v/>
      </c>
      <c r="O70" s="7" t="str">
        <f>IF('Used data'!I70="No","",Calculation!AI70*Calculation!G70*Calculation!I70*Calculation!J70*Calculation!L70*Calculation!N70*Calculation!O70*Calculation!U70*Calculation!V70*Calculation!W70*Calculation!AB70)</f>
        <v/>
      </c>
      <c r="P70" s="7" t="str">
        <f>IF('Used data'!I70="No","",SUM(M70:O70))</f>
        <v/>
      </c>
      <c r="Q70" s="9" t="str">
        <f>IF('Used data'!I70="No","",SUM(I70:J70)*740934+M70*29492829+N70*4654307+O70*608667)</f>
        <v/>
      </c>
    </row>
    <row r="71" spans="1:17" x14ac:dyDescent="0.3">
      <c r="A71" s="4" t="str">
        <f>IF('Input data'!A77="","",'Input data'!A77)</f>
        <v/>
      </c>
      <c r="B71" s="4" t="str">
        <f>IF('Input data'!B77="","",'Input data'!B77)</f>
        <v/>
      </c>
      <c r="C71" s="4" t="str">
        <f>IF('Input data'!C77="","",'Input data'!C77)</f>
        <v/>
      </c>
      <c r="D71" s="4" t="str">
        <f>IF('Input data'!D77="","",'Input data'!D77)</f>
        <v/>
      </c>
      <c r="E71" s="4" t="str">
        <f>IF('Input data'!E77="","",'Input data'!E77)</f>
        <v/>
      </c>
      <c r="F71" s="4" t="str">
        <f>IF('Input data'!F77="","",'Input data'!F77)</f>
        <v/>
      </c>
      <c r="G71" s="20" t="str">
        <f>IF('Input data'!G77=0,"",'Input data'!G77)</f>
        <v/>
      </c>
      <c r="H71" s="9" t="str">
        <f>IF('Input data'!H77="","",'Input data'!H77)</f>
        <v/>
      </c>
      <c r="I71" s="7" t="str">
        <f>IF('Used data'!I71="No","",Calculation!AD71*Calculation!G71*Calculation!I71*Calculation!J71*Calculation!L71*Calculation!N71*Calculation!O71*Calculation!Q71*Calculation!V71*Calculation!W71*Calculation!X71)</f>
        <v/>
      </c>
      <c r="J71" s="7" t="str">
        <f>IF('Used data'!I71="No","",Calculation!AE71*Calculation!G71*Calculation!I71*Calculation!K71*Calculation!M71*Calculation!N71*Calculation!O71*Calculation!P71*Calculation!R71*Calculation!V71*Calculation!W71*Calculation!Y71)</f>
        <v/>
      </c>
      <c r="K71" s="7" t="str">
        <f>IF('Used data'!I71="No","",Calculation!AF71*Calculation!G71*Calculation!I71*Calculation!K71*Calculation!M71*Calculation!N71*Calculation!O71*Calculation!P71*Calculation!R71*Calculation!V71*Calculation!W71*Calculation!Y71)</f>
        <v/>
      </c>
      <c r="L71" s="7" t="str">
        <f>IF('Used data'!I71="No","",SUM(I71:K71))</f>
        <v/>
      </c>
      <c r="M71" s="7" t="str">
        <f>IF('Used data'!I71="No","",Calculation!AG71*Calculation!G71*Calculation!I71*Calculation!J71*Calculation!L71*Calculation!N71*Calculation!O71*Calculation!S71*Calculation!V71*Calculation!W71*Calculation!Z71)</f>
        <v/>
      </c>
      <c r="N71" s="7" t="str">
        <f>IF('Used data'!I71="No","",Calculation!AH71*Calculation!G71*Calculation!I71*Calculation!J71*Calculation!L71*Calculation!N71*Calculation!O71*Calculation!T71*Calculation!V71*Calculation!W71*Calculation!AA71)</f>
        <v/>
      </c>
      <c r="O71" s="7" t="str">
        <f>IF('Used data'!I71="No","",Calculation!AI71*Calculation!G71*Calculation!I71*Calculation!J71*Calculation!L71*Calculation!N71*Calculation!O71*Calculation!U71*Calculation!V71*Calculation!W71*Calculation!AB71)</f>
        <v/>
      </c>
      <c r="P71" s="7" t="str">
        <f>IF('Used data'!I71="No","",SUM(M71:O71))</f>
        <v/>
      </c>
      <c r="Q71" s="9" t="str">
        <f>IF('Used data'!I71="No","",SUM(I71:J71)*740934+M71*29492829+N71*4654307+O71*608667)</f>
        <v/>
      </c>
    </row>
    <row r="72" spans="1:17" x14ac:dyDescent="0.3">
      <c r="A72" s="4" t="str">
        <f>IF('Input data'!A78="","",'Input data'!A78)</f>
        <v/>
      </c>
      <c r="B72" s="4" t="str">
        <f>IF('Input data'!B78="","",'Input data'!B78)</f>
        <v/>
      </c>
      <c r="C72" s="4" t="str">
        <f>IF('Input data'!C78="","",'Input data'!C78)</f>
        <v/>
      </c>
      <c r="D72" s="4" t="str">
        <f>IF('Input data'!D78="","",'Input data'!D78)</f>
        <v/>
      </c>
      <c r="E72" s="4" t="str">
        <f>IF('Input data'!E78="","",'Input data'!E78)</f>
        <v/>
      </c>
      <c r="F72" s="4" t="str">
        <f>IF('Input data'!F78="","",'Input data'!F78)</f>
        <v/>
      </c>
      <c r="G72" s="20" t="str">
        <f>IF('Input data'!G78=0,"",'Input data'!G78)</f>
        <v/>
      </c>
      <c r="H72" s="9" t="str">
        <f>IF('Input data'!H78="","",'Input data'!H78)</f>
        <v/>
      </c>
      <c r="I72" s="7" t="str">
        <f>IF('Used data'!I72="No","",Calculation!AD72*Calculation!G72*Calculation!I72*Calculation!J72*Calculation!L72*Calculation!N72*Calculation!O72*Calculation!Q72*Calculation!V72*Calculation!W72*Calculation!X72)</f>
        <v/>
      </c>
      <c r="J72" s="7" t="str">
        <f>IF('Used data'!I72="No","",Calculation!AE72*Calculation!G72*Calculation!I72*Calculation!K72*Calculation!M72*Calculation!N72*Calculation!O72*Calculation!P72*Calculation!R72*Calculation!V72*Calculation!W72*Calculation!Y72)</f>
        <v/>
      </c>
      <c r="K72" s="7" t="str">
        <f>IF('Used data'!I72="No","",Calculation!AF72*Calculation!G72*Calculation!I72*Calculation!K72*Calculation!M72*Calculation!N72*Calculation!O72*Calculation!P72*Calculation!R72*Calculation!V72*Calculation!W72*Calculation!Y72)</f>
        <v/>
      </c>
      <c r="L72" s="7" t="str">
        <f>IF('Used data'!I72="No","",SUM(I72:K72))</f>
        <v/>
      </c>
      <c r="M72" s="7" t="str">
        <f>IF('Used data'!I72="No","",Calculation!AG72*Calculation!G72*Calculation!I72*Calculation!J72*Calculation!L72*Calculation!N72*Calculation!O72*Calculation!S72*Calculation!V72*Calculation!W72*Calculation!Z72)</f>
        <v/>
      </c>
      <c r="N72" s="7" t="str">
        <f>IF('Used data'!I72="No","",Calculation!AH72*Calculation!G72*Calculation!I72*Calculation!J72*Calculation!L72*Calculation!N72*Calculation!O72*Calculation!T72*Calculation!V72*Calculation!W72*Calculation!AA72)</f>
        <v/>
      </c>
      <c r="O72" s="7" t="str">
        <f>IF('Used data'!I72="No","",Calculation!AI72*Calculation!G72*Calculation!I72*Calculation!J72*Calculation!L72*Calculation!N72*Calculation!O72*Calculation!U72*Calculation!V72*Calculation!W72*Calculation!AB72)</f>
        <v/>
      </c>
      <c r="P72" s="7" t="str">
        <f>IF('Used data'!I72="No","",SUM(M72:O72))</f>
        <v/>
      </c>
      <c r="Q72" s="9" t="str">
        <f>IF('Used data'!I72="No","",SUM(I72:J72)*740934+M72*29492829+N72*4654307+O72*608667)</f>
        <v/>
      </c>
    </row>
    <row r="73" spans="1:17" x14ac:dyDescent="0.3">
      <c r="A73" s="4" t="str">
        <f>IF('Input data'!A79="","",'Input data'!A79)</f>
        <v/>
      </c>
      <c r="B73" s="4" t="str">
        <f>IF('Input data'!B79="","",'Input data'!B79)</f>
        <v/>
      </c>
      <c r="C73" s="4" t="str">
        <f>IF('Input data'!C79="","",'Input data'!C79)</f>
        <v/>
      </c>
      <c r="D73" s="4" t="str">
        <f>IF('Input data'!D79="","",'Input data'!D79)</f>
        <v/>
      </c>
      <c r="E73" s="4" t="str">
        <f>IF('Input data'!E79="","",'Input data'!E79)</f>
        <v/>
      </c>
      <c r="F73" s="4" t="str">
        <f>IF('Input data'!F79="","",'Input data'!F79)</f>
        <v/>
      </c>
      <c r="G73" s="20" t="str">
        <f>IF('Input data'!G79=0,"",'Input data'!G79)</f>
        <v/>
      </c>
      <c r="H73" s="9" t="str">
        <f>IF('Input data'!H79="","",'Input data'!H79)</f>
        <v/>
      </c>
      <c r="I73" s="7" t="str">
        <f>IF('Used data'!I73="No","",Calculation!AD73*Calculation!G73*Calculation!I73*Calculation!J73*Calculation!L73*Calculation!N73*Calculation!O73*Calculation!Q73*Calculation!V73*Calculation!W73*Calculation!X73)</f>
        <v/>
      </c>
      <c r="J73" s="7" t="str">
        <f>IF('Used data'!I73="No","",Calculation!AE73*Calculation!G73*Calculation!I73*Calculation!K73*Calculation!M73*Calculation!N73*Calculation!O73*Calculation!P73*Calculation!R73*Calculation!V73*Calculation!W73*Calculation!Y73)</f>
        <v/>
      </c>
      <c r="K73" s="7" t="str">
        <f>IF('Used data'!I73="No","",Calculation!AF73*Calculation!G73*Calculation!I73*Calculation!K73*Calculation!M73*Calculation!N73*Calculation!O73*Calculation!P73*Calculation!R73*Calculation!V73*Calculation!W73*Calculation!Y73)</f>
        <v/>
      </c>
      <c r="L73" s="7" t="str">
        <f>IF('Used data'!I73="No","",SUM(I73:K73))</f>
        <v/>
      </c>
      <c r="M73" s="7" t="str">
        <f>IF('Used data'!I73="No","",Calculation!AG73*Calculation!G73*Calculation!I73*Calculation!J73*Calculation!L73*Calculation!N73*Calculation!O73*Calculation!S73*Calculation!V73*Calculation!W73*Calculation!Z73)</f>
        <v/>
      </c>
      <c r="N73" s="7" t="str">
        <f>IF('Used data'!I73="No","",Calculation!AH73*Calculation!G73*Calculation!I73*Calculation!J73*Calculation!L73*Calculation!N73*Calculation!O73*Calculation!T73*Calculation!V73*Calculation!W73*Calculation!AA73)</f>
        <v/>
      </c>
      <c r="O73" s="7" t="str">
        <f>IF('Used data'!I73="No","",Calculation!AI73*Calculation!G73*Calculation!I73*Calculation!J73*Calculation!L73*Calculation!N73*Calculation!O73*Calculation!U73*Calculation!V73*Calculation!W73*Calculation!AB73)</f>
        <v/>
      </c>
      <c r="P73" s="7" t="str">
        <f>IF('Used data'!I73="No","",SUM(M73:O73))</f>
        <v/>
      </c>
      <c r="Q73" s="9" t="str">
        <f>IF('Used data'!I73="No","",SUM(I73:J73)*740934+M73*29492829+N73*4654307+O73*608667)</f>
        <v/>
      </c>
    </row>
    <row r="74" spans="1:17" x14ac:dyDescent="0.3">
      <c r="A74" s="4" t="str">
        <f>IF('Input data'!A80="","",'Input data'!A80)</f>
        <v/>
      </c>
      <c r="B74" s="4" t="str">
        <f>IF('Input data'!B80="","",'Input data'!B80)</f>
        <v/>
      </c>
      <c r="C74" s="4" t="str">
        <f>IF('Input data'!C80="","",'Input data'!C80)</f>
        <v/>
      </c>
      <c r="D74" s="4" t="str">
        <f>IF('Input data'!D80="","",'Input data'!D80)</f>
        <v/>
      </c>
      <c r="E74" s="4" t="str">
        <f>IF('Input data'!E80="","",'Input data'!E80)</f>
        <v/>
      </c>
      <c r="F74" s="4" t="str">
        <f>IF('Input data'!F80="","",'Input data'!F80)</f>
        <v/>
      </c>
      <c r="G74" s="20" t="str">
        <f>IF('Input data'!G80=0,"",'Input data'!G80)</f>
        <v/>
      </c>
      <c r="H74" s="9" t="str">
        <f>IF('Input data'!H80="","",'Input data'!H80)</f>
        <v/>
      </c>
      <c r="I74" s="7" t="str">
        <f>IF('Used data'!I74="No","",Calculation!AD74*Calculation!G74*Calculation!I74*Calculation!J74*Calculation!L74*Calculation!N74*Calculation!O74*Calculation!Q74*Calculation!V74*Calculation!W74*Calculation!X74)</f>
        <v/>
      </c>
      <c r="J74" s="7" t="str">
        <f>IF('Used data'!I74="No","",Calculation!AE74*Calculation!G74*Calculation!I74*Calculation!K74*Calculation!M74*Calculation!N74*Calculation!O74*Calculation!P74*Calculation!R74*Calculation!V74*Calculation!W74*Calculation!Y74)</f>
        <v/>
      </c>
      <c r="K74" s="7" t="str">
        <f>IF('Used data'!I74="No","",Calculation!AF74*Calculation!G74*Calculation!I74*Calculation!K74*Calculation!M74*Calculation!N74*Calculation!O74*Calculation!P74*Calculation!R74*Calculation!V74*Calculation!W74*Calculation!Y74)</f>
        <v/>
      </c>
      <c r="L74" s="7" t="str">
        <f>IF('Used data'!I74="No","",SUM(I74:K74))</f>
        <v/>
      </c>
      <c r="M74" s="7" t="str">
        <f>IF('Used data'!I74="No","",Calculation!AG74*Calculation!G74*Calculation!I74*Calculation!J74*Calculation!L74*Calculation!N74*Calculation!O74*Calculation!S74*Calculation!V74*Calculation!W74*Calculation!Z74)</f>
        <v/>
      </c>
      <c r="N74" s="7" t="str">
        <f>IF('Used data'!I74="No","",Calculation!AH74*Calculation!G74*Calculation!I74*Calculation!J74*Calculation!L74*Calculation!N74*Calculation!O74*Calculation!T74*Calculation!V74*Calculation!W74*Calculation!AA74)</f>
        <v/>
      </c>
      <c r="O74" s="7" t="str">
        <f>IF('Used data'!I74="No","",Calculation!AI74*Calculation!G74*Calculation!I74*Calculation!J74*Calculation!L74*Calculation!N74*Calculation!O74*Calculation!U74*Calculation!V74*Calculation!W74*Calculation!AB74)</f>
        <v/>
      </c>
      <c r="P74" s="7" t="str">
        <f>IF('Used data'!I74="No","",SUM(M74:O74))</f>
        <v/>
      </c>
      <c r="Q74" s="9" t="str">
        <f>IF('Used data'!I74="No","",SUM(I74:J74)*740934+M74*29492829+N74*4654307+O74*608667)</f>
        <v/>
      </c>
    </row>
    <row r="75" spans="1:17" x14ac:dyDescent="0.3">
      <c r="A75" s="4" t="str">
        <f>IF('Input data'!A81="","",'Input data'!A81)</f>
        <v/>
      </c>
      <c r="B75" s="4" t="str">
        <f>IF('Input data'!B81="","",'Input data'!B81)</f>
        <v/>
      </c>
      <c r="C75" s="4" t="str">
        <f>IF('Input data'!C81="","",'Input data'!C81)</f>
        <v/>
      </c>
      <c r="D75" s="4" t="str">
        <f>IF('Input data'!D81="","",'Input data'!D81)</f>
        <v/>
      </c>
      <c r="E75" s="4" t="str">
        <f>IF('Input data'!E81="","",'Input data'!E81)</f>
        <v/>
      </c>
      <c r="F75" s="4" t="str">
        <f>IF('Input data'!F81="","",'Input data'!F81)</f>
        <v/>
      </c>
      <c r="G75" s="20" t="str">
        <f>IF('Input data'!G81=0,"",'Input data'!G81)</f>
        <v/>
      </c>
      <c r="H75" s="9" t="str">
        <f>IF('Input data'!H81="","",'Input data'!H81)</f>
        <v/>
      </c>
      <c r="I75" s="7" t="str">
        <f>IF('Used data'!I75="No","",Calculation!AD75*Calculation!G75*Calculation!I75*Calculation!J75*Calculation!L75*Calculation!N75*Calculation!O75*Calculation!Q75*Calculation!V75*Calculation!W75*Calculation!X75)</f>
        <v/>
      </c>
      <c r="J75" s="7" t="str">
        <f>IF('Used data'!I75="No","",Calculation!AE75*Calculation!G75*Calculation!I75*Calculation!K75*Calculation!M75*Calculation!N75*Calculation!O75*Calculation!P75*Calculation!R75*Calculation!V75*Calculation!W75*Calculation!Y75)</f>
        <v/>
      </c>
      <c r="K75" s="7" t="str">
        <f>IF('Used data'!I75="No","",Calculation!AF75*Calculation!G75*Calculation!I75*Calculation!K75*Calculation!M75*Calculation!N75*Calculation!O75*Calculation!P75*Calculation!R75*Calculation!V75*Calculation!W75*Calculation!Y75)</f>
        <v/>
      </c>
      <c r="L75" s="7" t="str">
        <f>IF('Used data'!I75="No","",SUM(I75:K75))</f>
        <v/>
      </c>
      <c r="M75" s="7" t="str">
        <f>IF('Used data'!I75="No","",Calculation!AG75*Calculation!G75*Calculation!I75*Calculation!J75*Calculation!L75*Calculation!N75*Calculation!O75*Calculation!S75*Calculation!V75*Calculation!W75*Calculation!Z75)</f>
        <v/>
      </c>
      <c r="N75" s="7" t="str">
        <f>IF('Used data'!I75="No","",Calculation!AH75*Calculation!G75*Calculation!I75*Calculation!J75*Calculation!L75*Calculation!N75*Calculation!O75*Calculation!T75*Calculation!V75*Calculation!W75*Calculation!AA75)</f>
        <v/>
      </c>
      <c r="O75" s="7" t="str">
        <f>IF('Used data'!I75="No","",Calculation!AI75*Calculation!G75*Calculation!I75*Calculation!J75*Calculation!L75*Calculation!N75*Calculation!O75*Calculation!U75*Calculation!V75*Calculation!W75*Calculation!AB75)</f>
        <v/>
      </c>
      <c r="P75" s="7" t="str">
        <f>IF('Used data'!I75="No","",SUM(M75:O75))</f>
        <v/>
      </c>
      <c r="Q75" s="9" t="str">
        <f>IF('Used data'!I75="No","",SUM(I75:J75)*740934+M75*29492829+N75*4654307+O75*608667)</f>
        <v/>
      </c>
    </row>
    <row r="76" spans="1:17" x14ac:dyDescent="0.3">
      <c r="A76" s="4" t="str">
        <f>IF('Input data'!A82="","",'Input data'!A82)</f>
        <v/>
      </c>
      <c r="B76" s="4" t="str">
        <f>IF('Input data'!B82="","",'Input data'!B82)</f>
        <v/>
      </c>
      <c r="C76" s="4" t="str">
        <f>IF('Input data'!C82="","",'Input data'!C82)</f>
        <v/>
      </c>
      <c r="D76" s="4" t="str">
        <f>IF('Input data'!D82="","",'Input data'!D82)</f>
        <v/>
      </c>
      <c r="E76" s="4" t="str">
        <f>IF('Input data'!E82="","",'Input data'!E82)</f>
        <v/>
      </c>
      <c r="F76" s="4" t="str">
        <f>IF('Input data'!F82="","",'Input data'!F82)</f>
        <v/>
      </c>
      <c r="G76" s="20" t="str">
        <f>IF('Input data'!G82=0,"",'Input data'!G82)</f>
        <v/>
      </c>
      <c r="H76" s="9" t="str">
        <f>IF('Input data'!H82="","",'Input data'!H82)</f>
        <v/>
      </c>
      <c r="I76" s="7" t="str">
        <f>IF('Used data'!I76="No","",Calculation!AD76*Calculation!G76*Calculation!I76*Calculation!J76*Calculation!L76*Calculation!N76*Calculation!O76*Calculation!Q76*Calculation!V76*Calculation!W76*Calculation!X76)</f>
        <v/>
      </c>
      <c r="J76" s="7" t="str">
        <f>IF('Used data'!I76="No","",Calculation!AE76*Calculation!G76*Calculation!I76*Calculation!K76*Calculation!M76*Calculation!N76*Calculation!O76*Calculation!P76*Calculation!R76*Calculation!V76*Calculation!W76*Calculation!Y76)</f>
        <v/>
      </c>
      <c r="K76" s="7" t="str">
        <f>IF('Used data'!I76="No","",Calculation!AF76*Calculation!G76*Calculation!I76*Calculation!K76*Calculation!M76*Calculation!N76*Calculation!O76*Calculation!P76*Calculation!R76*Calculation!V76*Calculation!W76*Calculation!Y76)</f>
        <v/>
      </c>
      <c r="L76" s="7" t="str">
        <f>IF('Used data'!I76="No","",SUM(I76:K76))</f>
        <v/>
      </c>
      <c r="M76" s="7" t="str">
        <f>IF('Used data'!I76="No","",Calculation!AG76*Calculation!G76*Calculation!I76*Calculation!J76*Calculation!L76*Calculation!N76*Calculation!O76*Calculation!S76*Calculation!V76*Calculation!W76*Calculation!Z76)</f>
        <v/>
      </c>
      <c r="N76" s="7" t="str">
        <f>IF('Used data'!I76="No","",Calculation!AH76*Calculation!G76*Calculation!I76*Calculation!J76*Calculation!L76*Calculation!N76*Calculation!O76*Calculation!T76*Calculation!V76*Calculation!W76*Calculation!AA76)</f>
        <v/>
      </c>
      <c r="O76" s="7" t="str">
        <f>IF('Used data'!I76="No","",Calculation!AI76*Calculation!G76*Calculation!I76*Calculation!J76*Calculation!L76*Calculation!N76*Calculation!O76*Calculation!U76*Calculation!V76*Calculation!W76*Calculation!AB76)</f>
        <v/>
      </c>
      <c r="P76" s="7" t="str">
        <f>IF('Used data'!I76="No","",SUM(M76:O76))</f>
        <v/>
      </c>
      <c r="Q76" s="9" t="str">
        <f>IF('Used data'!I76="No","",SUM(I76:J76)*740934+M76*29492829+N76*4654307+O76*608667)</f>
        <v/>
      </c>
    </row>
    <row r="77" spans="1:17" x14ac:dyDescent="0.3">
      <c r="A77" s="4" t="str">
        <f>IF('Input data'!A83="","",'Input data'!A83)</f>
        <v/>
      </c>
      <c r="B77" s="4" t="str">
        <f>IF('Input data'!B83="","",'Input data'!B83)</f>
        <v/>
      </c>
      <c r="C77" s="4" t="str">
        <f>IF('Input data'!C83="","",'Input data'!C83)</f>
        <v/>
      </c>
      <c r="D77" s="4" t="str">
        <f>IF('Input data'!D83="","",'Input data'!D83)</f>
        <v/>
      </c>
      <c r="E77" s="4" t="str">
        <f>IF('Input data'!E83="","",'Input data'!E83)</f>
        <v/>
      </c>
      <c r="F77" s="4" t="str">
        <f>IF('Input data'!F83="","",'Input data'!F83)</f>
        <v/>
      </c>
      <c r="G77" s="20" t="str">
        <f>IF('Input data'!G83=0,"",'Input data'!G83)</f>
        <v/>
      </c>
      <c r="H77" s="9" t="str">
        <f>IF('Input data'!H83="","",'Input data'!H83)</f>
        <v/>
      </c>
      <c r="I77" s="7" t="str">
        <f>IF('Used data'!I77="No","",Calculation!AD77*Calculation!G77*Calculation!I77*Calculation!J77*Calculation!L77*Calculation!N77*Calculation!O77*Calculation!Q77*Calculation!V77*Calculation!W77*Calculation!X77)</f>
        <v/>
      </c>
      <c r="J77" s="7" t="str">
        <f>IF('Used data'!I77="No","",Calculation!AE77*Calculation!G77*Calculation!I77*Calculation!K77*Calculation!M77*Calculation!N77*Calculation!O77*Calculation!P77*Calculation!R77*Calculation!V77*Calculation!W77*Calculation!Y77)</f>
        <v/>
      </c>
      <c r="K77" s="7" t="str">
        <f>IF('Used data'!I77="No","",Calculation!AF77*Calculation!G77*Calculation!I77*Calculation!K77*Calculation!M77*Calculation!N77*Calculation!O77*Calculation!P77*Calculation!R77*Calculation!V77*Calculation!W77*Calculation!Y77)</f>
        <v/>
      </c>
      <c r="L77" s="7" t="str">
        <f>IF('Used data'!I77="No","",SUM(I77:K77))</f>
        <v/>
      </c>
      <c r="M77" s="7" t="str">
        <f>IF('Used data'!I77="No","",Calculation!AG77*Calculation!G77*Calculation!I77*Calculation!J77*Calculation!L77*Calculation!N77*Calculation!O77*Calculation!S77*Calculation!V77*Calculation!W77*Calculation!Z77)</f>
        <v/>
      </c>
      <c r="N77" s="7" t="str">
        <f>IF('Used data'!I77="No","",Calculation!AH77*Calculation!G77*Calculation!I77*Calculation!J77*Calculation!L77*Calculation!N77*Calculation!O77*Calculation!T77*Calculation!V77*Calculation!W77*Calculation!AA77)</f>
        <v/>
      </c>
      <c r="O77" s="7" t="str">
        <f>IF('Used data'!I77="No","",Calculation!AI77*Calculation!G77*Calculation!I77*Calculation!J77*Calculation!L77*Calculation!N77*Calculation!O77*Calculation!U77*Calculation!V77*Calculation!W77*Calculation!AB77)</f>
        <v/>
      </c>
      <c r="P77" s="7" t="str">
        <f>IF('Used data'!I77="No","",SUM(M77:O77))</f>
        <v/>
      </c>
      <c r="Q77" s="9" t="str">
        <f>IF('Used data'!I77="No","",SUM(I77:J77)*740934+M77*29492829+N77*4654307+O77*608667)</f>
        <v/>
      </c>
    </row>
    <row r="78" spans="1:17" x14ac:dyDescent="0.3">
      <c r="A78" s="4" t="str">
        <f>IF('Input data'!A84="","",'Input data'!A84)</f>
        <v/>
      </c>
      <c r="B78" s="4" t="str">
        <f>IF('Input data'!B84="","",'Input data'!B84)</f>
        <v/>
      </c>
      <c r="C78" s="4" t="str">
        <f>IF('Input data'!C84="","",'Input data'!C84)</f>
        <v/>
      </c>
      <c r="D78" s="4" t="str">
        <f>IF('Input data'!D84="","",'Input data'!D84)</f>
        <v/>
      </c>
      <c r="E78" s="4" t="str">
        <f>IF('Input data'!E84="","",'Input data'!E84)</f>
        <v/>
      </c>
      <c r="F78" s="4" t="str">
        <f>IF('Input data'!F84="","",'Input data'!F84)</f>
        <v/>
      </c>
      <c r="G78" s="20" t="str">
        <f>IF('Input data'!G84=0,"",'Input data'!G84)</f>
        <v/>
      </c>
      <c r="H78" s="9" t="str">
        <f>IF('Input data'!H84="","",'Input data'!H84)</f>
        <v/>
      </c>
      <c r="I78" s="7" t="str">
        <f>IF('Used data'!I78="No","",Calculation!AD78*Calculation!G78*Calculation!I78*Calculation!J78*Calculation!L78*Calculation!N78*Calculation!O78*Calculation!Q78*Calculation!V78*Calculation!W78*Calculation!X78)</f>
        <v/>
      </c>
      <c r="J78" s="7" t="str">
        <f>IF('Used data'!I78="No","",Calculation!AE78*Calculation!G78*Calculation!I78*Calculation!K78*Calculation!M78*Calculation!N78*Calculation!O78*Calculation!P78*Calculation!R78*Calculation!V78*Calculation!W78*Calculation!Y78)</f>
        <v/>
      </c>
      <c r="K78" s="7" t="str">
        <f>IF('Used data'!I78="No","",Calculation!AF78*Calculation!G78*Calculation!I78*Calculation!K78*Calculation!M78*Calculation!N78*Calculation!O78*Calculation!P78*Calculation!R78*Calculation!V78*Calculation!W78*Calculation!Y78)</f>
        <v/>
      </c>
      <c r="L78" s="7" t="str">
        <f>IF('Used data'!I78="No","",SUM(I78:K78))</f>
        <v/>
      </c>
      <c r="M78" s="7" t="str">
        <f>IF('Used data'!I78="No","",Calculation!AG78*Calculation!G78*Calculation!I78*Calculation!J78*Calculation!L78*Calculation!N78*Calculation!O78*Calculation!S78*Calculation!V78*Calculation!W78*Calculation!Z78)</f>
        <v/>
      </c>
      <c r="N78" s="7" t="str">
        <f>IF('Used data'!I78="No","",Calculation!AH78*Calculation!G78*Calculation!I78*Calculation!J78*Calculation!L78*Calculation!N78*Calculation!O78*Calculation!T78*Calculation!V78*Calculation!W78*Calculation!AA78)</f>
        <v/>
      </c>
      <c r="O78" s="7" t="str">
        <f>IF('Used data'!I78="No","",Calculation!AI78*Calculation!G78*Calculation!I78*Calculation!J78*Calculation!L78*Calculation!N78*Calculation!O78*Calculation!U78*Calculation!V78*Calculation!W78*Calculation!AB78)</f>
        <v/>
      </c>
      <c r="P78" s="7" t="str">
        <f>IF('Used data'!I78="No","",SUM(M78:O78))</f>
        <v/>
      </c>
      <c r="Q78" s="9" t="str">
        <f>IF('Used data'!I78="No","",SUM(I78:J78)*740934+M78*29492829+N78*4654307+O78*608667)</f>
        <v/>
      </c>
    </row>
    <row r="79" spans="1:17" x14ac:dyDescent="0.3">
      <c r="A79" s="4" t="str">
        <f>IF('Input data'!A85="","",'Input data'!A85)</f>
        <v/>
      </c>
      <c r="B79" s="4" t="str">
        <f>IF('Input data'!B85="","",'Input data'!B85)</f>
        <v/>
      </c>
      <c r="C79" s="4" t="str">
        <f>IF('Input data'!C85="","",'Input data'!C85)</f>
        <v/>
      </c>
      <c r="D79" s="4" t="str">
        <f>IF('Input data'!D85="","",'Input data'!D85)</f>
        <v/>
      </c>
      <c r="E79" s="4" t="str">
        <f>IF('Input data'!E85="","",'Input data'!E85)</f>
        <v/>
      </c>
      <c r="F79" s="4" t="str">
        <f>IF('Input data'!F85="","",'Input data'!F85)</f>
        <v/>
      </c>
      <c r="G79" s="20" t="str">
        <f>IF('Input data'!G85=0,"",'Input data'!G85)</f>
        <v/>
      </c>
      <c r="H79" s="9" t="str">
        <f>IF('Input data'!H85="","",'Input data'!H85)</f>
        <v/>
      </c>
      <c r="I79" s="7" t="str">
        <f>IF('Used data'!I79="No","",Calculation!AD79*Calculation!G79*Calculation!I79*Calculation!J79*Calculation!L79*Calculation!N79*Calculation!O79*Calculation!Q79*Calculation!V79*Calculation!W79*Calculation!X79)</f>
        <v/>
      </c>
      <c r="J79" s="7" t="str">
        <f>IF('Used data'!I79="No","",Calculation!AE79*Calculation!G79*Calculation!I79*Calculation!K79*Calculation!M79*Calculation!N79*Calculation!O79*Calculation!P79*Calculation!R79*Calculation!V79*Calculation!W79*Calculation!Y79)</f>
        <v/>
      </c>
      <c r="K79" s="7" t="str">
        <f>IF('Used data'!I79="No","",Calculation!AF79*Calculation!G79*Calculation!I79*Calculation!K79*Calculation!M79*Calculation!N79*Calculation!O79*Calculation!P79*Calculation!R79*Calculation!V79*Calculation!W79*Calculation!Y79)</f>
        <v/>
      </c>
      <c r="L79" s="7" t="str">
        <f>IF('Used data'!I79="No","",SUM(I79:K79))</f>
        <v/>
      </c>
      <c r="M79" s="7" t="str">
        <f>IF('Used data'!I79="No","",Calculation!AG79*Calculation!G79*Calculation!I79*Calculation!J79*Calculation!L79*Calculation!N79*Calculation!O79*Calculation!S79*Calculation!V79*Calculation!W79*Calculation!Z79)</f>
        <v/>
      </c>
      <c r="N79" s="7" t="str">
        <f>IF('Used data'!I79="No","",Calculation!AH79*Calculation!G79*Calculation!I79*Calculation!J79*Calculation!L79*Calculation!N79*Calculation!O79*Calculation!T79*Calculation!V79*Calculation!W79*Calculation!AA79)</f>
        <v/>
      </c>
      <c r="O79" s="7" t="str">
        <f>IF('Used data'!I79="No","",Calculation!AI79*Calculation!G79*Calculation!I79*Calculation!J79*Calculation!L79*Calculation!N79*Calculation!O79*Calculation!U79*Calculation!V79*Calculation!W79*Calculation!AB79)</f>
        <v/>
      </c>
      <c r="P79" s="7" t="str">
        <f>IF('Used data'!I79="No","",SUM(M79:O79))</f>
        <v/>
      </c>
      <c r="Q79" s="9" t="str">
        <f>IF('Used data'!I79="No","",SUM(I79:J79)*740934+M79*29492829+N79*4654307+O79*608667)</f>
        <v/>
      </c>
    </row>
    <row r="80" spans="1:17" x14ac:dyDescent="0.3">
      <c r="A80" s="4" t="str">
        <f>IF('Input data'!A86="","",'Input data'!A86)</f>
        <v/>
      </c>
      <c r="B80" s="4" t="str">
        <f>IF('Input data'!B86="","",'Input data'!B86)</f>
        <v/>
      </c>
      <c r="C80" s="4" t="str">
        <f>IF('Input data'!C86="","",'Input data'!C86)</f>
        <v/>
      </c>
      <c r="D80" s="4" t="str">
        <f>IF('Input data'!D86="","",'Input data'!D86)</f>
        <v/>
      </c>
      <c r="E80" s="4" t="str">
        <f>IF('Input data'!E86="","",'Input data'!E86)</f>
        <v/>
      </c>
      <c r="F80" s="4" t="str">
        <f>IF('Input data'!F86="","",'Input data'!F86)</f>
        <v/>
      </c>
      <c r="G80" s="20" t="str">
        <f>IF('Input data'!G86=0,"",'Input data'!G86)</f>
        <v/>
      </c>
      <c r="H80" s="9" t="str">
        <f>IF('Input data'!H86="","",'Input data'!H86)</f>
        <v/>
      </c>
      <c r="I80" s="7" t="str">
        <f>IF('Used data'!I80="No","",Calculation!AD80*Calculation!G80*Calculation!I80*Calculation!J80*Calculation!L80*Calculation!N80*Calculation!O80*Calculation!Q80*Calculation!V80*Calculation!W80*Calculation!X80)</f>
        <v/>
      </c>
      <c r="J80" s="7" t="str">
        <f>IF('Used data'!I80="No","",Calculation!AE80*Calculation!G80*Calculation!I80*Calculation!K80*Calculation!M80*Calculation!N80*Calculation!O80*Calculation!P80*Calculation!R80*Calculation!V80*Calculation!W80*Calculation!Y80)</f>
        <v/>
      </c>
      <c r="K80" s="7" t="str">
        <f>IF('Used data'!I80="No","",Calculation!AF80*Calculation!G80*Calculation!I80*Calculation!K80*Calculation!M80*Calculation!N80*Calculation!O80*Calculation!P80*Calculation!R80*Calculation!V80*Calculation!W80*Calculation!Y80)</f>
        <v/>
      </c>
      <c r="L80" s="7" t="str">
        <f>IF('Used data'!I80="No","",SUM(I80:K80))</f>
        <v/>
      </c>
      <c r="M80" s="7" t="str">
        <f>IF('Used data'!I80="No","",Calculation!AG80*Calculation!G80*Calculation!I80*Calculation!J80*Calculation!L80*Calculation!N80*Calculation!O80*Calculation!S80*Calculation!V80*Calculation!W80*Calculation!Z80)</f>
        <v/>
      </c>
      <c r="N80" s="7" t="str">
        <f>IF('Used data'!I80="No","",Calculation!AH80*Calculation!G80*Calculation!I80*Calculation!J80*Calculation!L80*Calculation!N80*Calculation!O80*Calculation!T80*Calculation!V80*Calculation!W80*Calculation!AA80)</f>
        <v/>
      </c>
      <c r="O80" s="7" t="str">
        <f>IF('Used data'!I80="No","",Calculation!AI80*Calculation!G80*Calculation!I80*Calculation!J80*Calculation!L80*Calculation!N80*Calculation!O80*Calculation!U80*Calculation!V80*Calculation!W80*Calculation!AB80)</f>
        <v/>
      </c>
      <c r="P80" s="7" t="str">
        <f>IF('Used data'!I80="No","",SUM(M80:O80))</f>
        <v/>
      </c>
      <c r="Q80" s="9" t="str">
        <f>IF('Used data'!I80="No","",SUM(I80:J80)*740934+M80*29492829+N80*4654307+O80*608667)</f>
        <v/>
      </c>
    </row>
    <row r="81" spans="1:17" x14ac:dyDescent="0.3">
      <c r="A81" s="4" t="str">
        <f>IF('Input data'!A87="","",'Input data'!A87)</f>
        <v/>
      </c>
      <c r="B81" s="4" t="str">
        <f>IF('Input data'!B87="","",'Input data'!B87)</f>
        <v/>
      </c>
      <c r="C81" s="4" t="str">
        <f>IF('Input data'!C87="","",'Input data'!C87)</f>
        <v/>
      </c>
      <c r="D81" s="4" t="str">
        <f>IF('Input data'!D87="","",'Input data'!D87)</f>
        <v/>
      </c>
      <c r="E81" s="4" t="str">
        <f>IF('Input data'!E87="","",'Input data'!E87)</f>
        <v/>
      </c>
      <c r="F81" s="4" t="str">
        <f>IF('Input data'!F87="","",'Input data'!F87)</f>
        <v/>
      </c>
      <c r="G81" s="20" t="str">
        <f>IF('Input data'!G87=0,"",'Input data'!G87)</f>
        <v/>
      </c>
      <c r="H81" s="9" t="str">
        <f>IF('Input data'!H87="","",'Input data'!H87)</f>
        <v/>
      </c>
      <c r="I81" s="7" t="str">
        <f>IF('Used data'!I81="No","",Calculation!AD81*Calculation!G81*Calculation!I81*Calculation!J81*Calculation!L81*Calculation!N81*Calculation!O81*Calculation!Q81*Calculation!V81*Calculation!W81*Calculation!X81)</f>
        <v/>
      </c>
      <c r="J81" s="7" t="str">
        <f>IF('Used data'!I81="No","",Calculation!AE81*Calculation!G81*Calculation!I81*Calculation!K81*Calculation!M81*Calculation!N81*Calculation!O81*Calculation!P81*Calculation!R81*Calculation!V81*Calculation!W81*Calculation!Y81)</f>
        <v/>
      </c>
      <c r="K81" s="7" t="str">
        <f>IF('Used data'!I81="No","",Calculation!AF81*Calculation!G81*Calculation!I81*Calculation!K81*Calculation!M81*Calculation!N81*Calculation!O81*Calculation!P81*Calculation!R81*Calculation!V81*Calculation!W81*Calculation!Y81)</f>
        <v/>
      </c>
      <c r="L81" s="7" t="str">
        <f>IF('Used data'!I81="No","",SUM(I81:K81))</f>
        <v/>
      </c>
      <c r="M81" s="7" t="str">
        <f>IF('Used data'!I81="No","",Calculation!AG81*Calculation!G81*Calculation!I81*Calculation!J81*Calculation!L81*Calculation!N81*Calculation!O81*Calculation!S81*Calculation!V81*Calculation!W81*Calculation!Z81)</f>
        <v/>
      </c>
      <c r="N81" s="7" t="str">
        <f>IF('Used data'!I81="No","",Calculation!AH81*Calculation!G81*Calculation!I81*Calculation!J81*Calculation!L81*Calculation!N81*Calculation!O81*Calculation!T81*Calculation!V81*Calculation!W81*Calculation!AA81)</f>
        <v/>
      </c>
      <c r="O81" s="7" t="str">
        <f>IF('Used data'!I81="No","",Calculation!AI81*Calculation!G81*Calculation!I81*Calculation!J81*Calculation!L81*Calculation!N81*Calculation!O81*Calculation!U81*Calculation!V81*Calculation!W81*Calculation!AB81)</f>
        <v/>
      </c>
      <c r="P81" s="7" t="str">
        <f>IF('Used data'!I81="No","",SUM(M81:O81))</f>
        <v/>
      </c>
      <c r="Q81" s="9" t="str">
        <f>IF('Used data'!I81="No","",SUM(I81:J81)*740934+M81*29492829+N81*4654307+O81*608667)</f>
        <v/>
      </c>
    </row>
    <row r="82" spans="1:17" x14ac:dyDescent="0.3">
      <c r="A82" s="4" t="str">
        <f>IF('Input data'!A88="","",'Input data'!A88)</f>
        <v/>
      </c>
      <c r="B82" s="4" t="str">
        <f>IF('Input data'!B88="","",'Input data'!B88)</f>
        <v/>
      </c>
      <c r="C82" s="4" t="str">
        <f>IF('Input data'!C88="","",'Input data'!C88)</f>
        <v/>
      </c>
      <c r="D82" s="4" t="str">
        <f>IF('Input data'!D88="","",'Input data'!D88)</f>
        <v/>
      </c>
      <c r="E82" s="4" t="str">
        <f>IF('Input data'!E88="","",'Input data'!E88)</f>
        <v/>
      </c>
      <c r="F82" s="4" t="str">
        <f>IF('Input data'!F88="","",'Input data'!F88)</f>
        <v/>
      </c>
      <c r="G82" s="20" t="str">
        <f>IF('Input data'!G88=0,"",'Input data'!G88)</f>
        <v/>
      </c>
      <c r="H82" s="9" t="str">
        <f>IF('Input data'!H88="","",'Input data'!H88)</f>
        <v/>
      </c>
      <c r="I82" s="7" t="str">
        <f>IF('Used data'!I82="No","",Calculation!AD82*Calculation!G82*Calculation!I82*Calculation!J82*Calculation!L82*Calculation!N82*Calculation!O82*Calculation!Q82*Calculation!V82*Calculation!W82*Calculation!X82)</f>
        <v/>
      </c>
      <c r="J82" s="7" t="str">
        <f>IF('Used data'!I82="No","",Calculation!AE82*Calculation!G82*Calculation!I82*Calculation!K82*Calculation!M82*Calculation!N82*Calculation!O82*Calculation!P82*Calculation!R82*Calculation!V82*Calculation!W82*Calculation!Y82)</f>
        <v/>
      </c>
      <c r="K82" s="7" t="str">
        <f>IF('Used data'!I82="No","",Calculation!AF82*Calculation!G82*Calculation!I82*Calculation!K82*Calculation!M82*Calculation!N82*Calculation!O82*Calculation!P82*Calculation!R82*Calculation!V82*Calculation!W82*Calculation!Y82)</f>
        <v/>
      </c>
      <c r="L82" s="7" t="str">
        <f>IF('Used data'!I82="No","",SUM(I82:K82))</f>
        <v/>
      </c>
      <c r="M82" s="7" t="str">
        <f>IF('Used data'!I82="No","",Calculation!AG82*Calculation!G82*Calculation!I82*Calculation!J82*Calculation!L82*Calculation!N82*Calculation!O82*Calculation!S82*Calculation!V82*Calculation!W82*Calculation!Z82)</f>
        <v/>
      </c>
      <c r="N82" s="7" t="str">
        <f>IF('Used data'!I82="No","",Calculation!AH82*Calculation!G82*Calculation!I82*Calculation!J82*Calculation!L82*Calculation!N82*Calculation!O82*Calculation!T82*Calculation!V82*Calculation!W82*Calculation!AA82)</f>
        <v/>
      </c>
      <c r="O82" s="7" t="str">
        <f>IF('Used data'!I82="No","",Calculation!AI82*Calculation!G82*Calculation!I82*Calculation!J82*Calculation!L82*Calculation!N82*Calculation!O82*Calculation!U82*Calculation!V82*Calculation!W82*Calculation!AB82)</f>
        <v/>
      </c>
      <c r="P82" s="7" t="str">
        <f>IF('Used data'!I82="No","",SUM(M82:O82))</f>
        <v/>
      </c>
      <c r="Q82" s="9" t="str">
        <f>IF('Used data'!I82="No","",SUM(I82:J82)*740934+M82*29492829+N82*4654307+O82*608667)</f>
        <v/>
      </c>
    </row>
    <row r="83" spans="1:17" x14ac:dyDescent="0.3">
      <c r="A83" s="4" t="str">
        <f>IF('Input data'!A89="","",'Input data'!A89)</f>
        <v/>
      </c>
      <c r="B83" s="4" t="str">
        <f>IF('Input data'!B89="","",'Input data'!B89)</f>
        <v/>
      </c>
      <c r="C83" s="4" t="str">
        <f>IF('Input data'!C89="","",'Input data'!C89)</f>
        <v/>
      </c>
      <c r="D83" s="4" t="str">
        <f>IF('Input data'!D89="","",'Input data'!D89)</f>
        <v/>
      </c>
      <c r="E83" s="4" t="str">
        <f>IF('Input data'!E89="","",'Input data'!E89)</f>
        <v/>
      </c>
      <c r="F83" s="4" t="str">
        <f>IF('Input data'!F89="","",'Input data'!F89)</f>
        <v/>
      </c>
      <c r="G83" s="20" t="str">
        <f>IF('Input data'!G89=0,"",'Input data'!G89)</f>
        <v/>
      </c>
      <c r="H83" s="9" t="str">
        <f>IF('Input data'!H89="","",'Input data'!H89)</f>
        <v/>
      </c>
      <c r="I83" s="7" t="str">
        <f>IF('Used data'!I83="No","",Calculation!AD83*Calculation!G83*Calculation!I83*Calculation!J83*Calculation!L83*Calculation!N83*Calculation!O83*Calculation!Q83*Calculation!V83*Calculation!W83*Calculation!X83)</f>
        <v/>
      </c>
      <c r="J83" s="7" t="str">
        <f>IF('Used data'!I83="No","",Calculation!AE83*Calculation!G83*Calculation!I83*Calculation!K83*Calculation!M83*Calculation!N83*Calculation!O83*Calculation!P83*Calculation!R83*Calculation!V83*Calculation!W83*Calculation!Y83)</f>
        <v/>
      </c>
      <c r="K83" s="7" t="str">
        <f>IF('Used data'!I83="No","",Calculation!AF83*Calculation!G83*Calculation!I83*Calculation!K83*Calculation!M83*Calculation!N83*Calculation!O83*Calculation!P83*Calculation!R83*Calculation!V83*Calculation!W83*Calculation!Y83)</f>
        <v/>
      </c>
      <c r="L83" s="7" t="str">
        <f>IF('Used data'!I83="No","",SUM(I83:K83))</f>
        <v/>
      </c>
      <c r="M83" s="7" t="str">
        <f>IF('Used data'!I83="No","",Calculation!AG83*Calculation!G83*Calculation!I83*Calculation!J83*Calculation!L83*Calculation!N83*Calculation!O83*Calculation!S83*Calculation!V83*Calculation!W83*Calculation!Z83)</f>
        <v/>
      </c>
      <c r="N83" s="7" t="str">
        <f>IF('Used data'!I83="No","",Calculation!AH83*Calculation!G83*Calculation!I83*Calculation!J83*Calculation!L83*Calculation!N83*Calculation!O83*Calculation!T83*Calculation!V83*Calculation!W83*Calculation!AA83)</f>
        <v/>
      </c>
      <c r="O83" s="7" t="str">
        <f>IF('Used data'!I83="No","",Calculation!AI83*Calculation!G83*Calculation!I83*Calculation!J83*Calculation!L83*Calculation!N83*Calculation!O83*Calculation!U83*Calculation!V83*Calculation!W83*Calculation!AB83)</f>
        <v/>
      </c>
      <c r="P83" s="7" t="str">
        <f>IF('Used data'!I83="No","",SUM(M83:O83))</f>
        <v/>
      </c>
      <c r="Q83" s="9" t="str">
        <f>IF('Used data'!I83="No","",SUM(I83:J83)*740934+M83*29492829+N83*4654307+O83*608667)</f>
        <v/>
      </c>
    </row>
    <row r="84" spans="1:17" x14ac:dyDescent="0.3">
      <c r="A84" s="4" t="str">
        <f>IF('Input data'!A90="","",'Input data'!A90)</f>
        <v/>
      </c>
      <c r="B84" s="4" t="str">
        <f>IF('Input data'!B90="","",'Input data'!B90)</f>
        <v/>
      </c>
      <c r="C84" s="4" t="str">
        <f>IF('Input data'!C90="","",'Input data'!C90)</f>
        <v/>
      </c>
      <c r="D84" s="4" t="str">
        <f>IF('Input data'!D90="","",'Input data'!D90)</f>
        <v/>
      </c>
      <c r="E84" s="4" t="str">
        <f>IF('Input data'!E90="","",'Input data'!E90)</f>
        <v/>
      </c>
      <c r="F84" s="4" t="str">
        <f>IF('Input data'!F90="","",'Input data'!F90)</f>
        <v/>
      </c>
      <c r="G84" s="20" t="str">
        <f>IF('Input data'!G90=0,"",'Input data'!G90)</f>
        <v/>
      </c>
      <c r="H84" s="9" t="str">
        <f>IF('Input data'!H90="","",'Input data'!H90)</f>
        <v/>
      </c>
      <c r="I84" s="7" t="str">
        <f>IF('Used data'!I84="No","",Calculation!AD84*Calculation!G84*Calculation!I84*Calculation!J84*Calculation!L84*Calculation!N84*Calculation!O84*Calculation!Q84*Calculation!V84*Calculation!W84*Calculation!X84)</f>
        <v/>
      </c>
      <c r="J84" s="7" t="str">
        <f>IF('Used data'!I84="No","",Calculation!AE84*Calculation!G84*Calculation!I84*Calculation!K84*Calculation!M84*Calculation!N84*Calculation!O84*Calculation!P84*Calculation!R84*Calculation!V84*Calculation!W84*Calculation!Y84)</f>
        <v/>
      </c>
      <c r="K84" s="7" t="str">
        <f>IF('Used data'!I84="No","",Calculation!AF84*Calculation!G84*Calculation!I84*Calculation!K84*Calculation!M84*Calculation!N84*Calculation!O84*Calculation!P84*Calculation!R84*Calculation!V84*Calculation!W84*Calculation!Y84)</f>
        <v/>
      </c>
      <c r="L84" s="7" t="str">
        <f>IF('Used data'!I84="No","",SUM(I84:K84))</f>
        <v/>
      </c>
      <c r="M84" s="7" t="str">
        <f>IF('Used data'!I84="No","",Calculation!AG84*Calculation!G84*Calculation!I84*Calculation!J84*Calculation!L84*Calculation!N84*Calculation!O84*Calculation!S84*Calculation!V84*Calculation!W84*Calculation!Z84)</f>
        <v/>
      </c>
      <c r="N84" s="7" t="str">
        <f>IF('Used data'!I84="No","",Calculation!AH84*Calculation!G84*Calculation!I84*Calculation!J84*Calculation!L84*Calculation!N84*Calculation!O84*Calculation!T84*Calculation!V84*Calculation!W84*Calculation!AA84)</f>
        <v/>
      </c>
      <c r="O84" s="7" t="str">
        <f>IF('Used data'!I84="No","",Calculation!AI84*Calculation!G84*Calculation!I84*Calculation!J84*Calculation!L84*Calculation!N84*Calculation!O84*Calculation!U84*Calculation!V84*Calculation!W84*Calculation!AB84)</f>
        <v/>
      </c>
      <c r="P84" s="7" t="str">
        <f>IF('Used data'!I84="No","",SUM(M84:O84))</f>
        <v/>
      </c>
      <c r="Q84" s="9" t="str">
        <f>IF('Used data'!I84="No","",SUM(I84:J84)*740934+M84*29492829+N84*4654307+O84*608667)</f>
        <v/>
      </c>
    </row>
    <row r="85" spans="1:17" x14ac:dyDescent="0.3">
      <c r="A85" s="4" t="str">
        <f>IF('Input data'!A91="","",'Input data'!A91)</f>
        <v/>
      </c>
      <c r="B85" s="4" t="str">
        <f>IF('Input data'!B91="","",'Input data'!B91)</f>
        <v/>
      </c>
      <c r="C85" s="4" t="str">
        <f>IF('Input data'!C91="","",'Input data'!C91)</f>
        <v/>
      </c>
      <c r="D85" s="4" t="str">
        <f>IF('Input data'!D91="","",'Input data'!D91)</f>
        <v/>
      </c>
      <c r="E85" s="4" t="str">
        <f>IF('Input data'!E91="","",'Input data'!E91)</f>
        <v/>
      </c>
      <c r="F85" s="4" t="str">
        <f>IF('Input data'!F91="","",'Input data'!F91)</f>
        <v/>
      </c>
      <c r="G85" s="20" t="str">
        <f>IF('Input data'!G91=0,"",'Input data'!G91)</f>
        <v/>
      </c>
      <c r="H85" s="9" t="str">
        <f>IF('Input data'!H91="","",'Input data'!H91)</f>
        <v/>
      </c>
      <c r="I85" s="7" t="str">
        <f>IF('Used data'!I85="No","",Calculation!AD85*Calculation!G85*Calculation!I85*Calculation!J85*Calculation!L85*Calculation!N85*Calculation!O85*Calculation!Q85*Calculation!V85*Calculation!W85*Calculation!X85)</f>
        <v/>
      </c>
      <c r="J85" s="7" t="str">
        <f>IF('Used data'!I85="No","",Calculation!AE85*Calculation!G85*Calculation!I85*Calculation!K85*Calculation!M85*Calculation!N85*Calculation!O85*Calculation!P85*Calculation!R85*Calculation!V85*Calculation!W85*Calculation!Y85)</f>
        <v/>
      </c>
      <c r="K85" s="7" t="str">
        <f>IF('Used data'!I85="No","",Calculation!AF85*Calculation!G85*Calculation!I85*Calculation!K85*Calculation!M85*Calculation!N85*Calculation!O85*Calculation!P85*Calculation!R85*Calculation!V85*Calculation!W85*Calculation!Y85)</f>
        <v/>
      </c>
      <c r="L85" s="7" t="str">
        <f>IF('Used data'!I85="No","",SUM(I85:K85))</f>
        <v/>
      </c>
      <c r="M85" s="7" t="str">
        <f>IF('Used data'!I85="No","",Calculation!AG85*Calculation!G85*Calculation!I85*Calculation!J85*Calculation!L85*Calculation!N85*Calculation!O85*Calculation!S85*Calculation!V85*Calculation!W85*Calculation!Z85)</f>
        <v/>
      </c>
      <c r="N85" s="7" t="str">
        <f>IF('Used data'!I85="No","",Calculation!AH85*Calculation!G85*Calculation!I85*Calculation!J85*Calculation!L85*Calculation!N85*Calculation!O85*Calculation!T85*Calculation!V85*Calculation!W85*Calculation!AA85)</f>
        <v/>
      </c>
      <c r="O85" s="7" t="str">
        <f>IF('Used data'!I85="No","",Calculation!AI85*Calculation!G85*Calculation!I85*Calculation!J85*Calculation!L85*Calculation!N85*Calculation!O85*Calculation!U85*Calculation!V85*Calculation!W85*Calculation!AB85)</f>
        <v/>
      </c>
      <c r="P85" s="7" t="str">
        <f>IF('Used data'!I85="No","",SUM(M85:O85))</f>
        <v/>
      </c>
      <c r="Q85" s="9" t="str">
        <f>IF('Used data'!I85="No","",SUM(I85:J85)*740934+M85*29492829+N85*4654307+O85*608667)</f>
        <v/>
      </c>
    </row>
    <row r="86" spans="1:17" x14ac:dyDescent="0.3">
      <c r="A86" s="4" t="str">
        <f>IF('Input data'!A92="","",'Input data'!A92)</f>
        <v/>
      </c>
      <c r="B86" s="4" t="str">
        <f>IF('Input data'!B92="","",'Input data'!B92)</f>
        <v/>
      </c>
      <c r="C86" s="4" t="str">
        <f>IF('Input data'!C92="","",'Input data'!C92)</f>
        <v/>
      </c>
      <c r="D86" s="4" t="str">
        <f>IF('Input data'!D92="","",'Input data'!D92)</f>
        <v/>
      </c>
      <c r="E86" s="4" t="str">
        <f>IF('Input data'!E92="","",'Input data'!E92)</f>
        <v/>
      </c>
      <c r="F86" s="4" t="str">
        <f>IF('Input data'!F92="","",'Input data'!F92)</f>
        <v/>
      </c>
      <c r="G86" s="20" t="str">
        <f>IF('Input data'!G92=0,"",'Input data'!G92)</f>
        <v/>
      </c>
      <c r="H86" s="9" t="str">
        <f>IF('Input data'!H92="","",'Input data'!H92)</f>
        <v/>
      </c>
      <c r="I86" s="7" t="str">
        <f>IF('Used data'!I86="No","",Calculation!AD86*Calculation!G86*Calculation!I86*Calculation!J86*Calculation!L86*Calculation!N86*Calculation!O86*Calculation!Q86*Calculation!V86*Calculation!W86*Calculation!X86)</f>
        <v/>
      </c>
      <c r="J86" s="7" t="str">
        <f>IF('Used data'!I86="No","",Calculation!AE86*Calculation!G86*Calculation!I86*Calculation!K86*Calculation!M86*Calculation!N86*Calculation!O86*Calculation!P86*Calculation!R86*Calculation!V86*Calculation!W86*Calculation!Y86)</f>
        <v/>
      </c>
      <c r="K86" s="7" t="str">
        <f>IF('Used data'!I86="No","",Calculation!AF86*Calculation!G86*Calculation!I86*Calculation!K86*Calculation!M86*Calculation!N86*Calculation!O86*Calculation!P86*Calculation!R86*Calculation!V86*Calculation!W86*Calculation!Y86)</f>
        <v/>
      </c>
      <c r="L86" s="7" t="str">
        <f>IF('Used data'!I86="No","",SUM(I86:K86))</f>
        <v/>
      </c>
      <c r="M86" s="7" t="str">
        <f>IF('Used data'!I86="No","",Calculation!AG86*Calculation!G86*Calculation!I86*Calculation!J86*Calculation!L86*Calculation!N86*Calculation!O86*Calculation!S86*Calculation!V86*Calculation!W86*Calculation!Z86)</f>
        <v/>
      </c>
      <c r="N86" s="7" t="str">
        <f>IF('Used data'!I86="No","",Calculation!AH86*Calculation!G86*Calculation!I86*Calculation!J86*Calculation!L86*Calculation!N86*Calculation!O86*Calculation!T86*Calculation!V86*Calculation!W86*Calculation!AA86)</f>
        <v/>
      </c>
      <c r="O86" s="7" t="str">
        <f>IF('Used data'!I86="No","",Calculation!AI86*Calculation!G86*Calculation!I86*Calculation!J86*Calculation!L86*Calculation!N86*Calculation!O86*Calculation!U86*Calculation!V86*Calculation!W86*Calculation!AB86)</f>
        <v/>
      </c>
      <c r="P86" s="7" t="str">
        <f>IF('Used data'!I86="No","",SUM(M86:O86))</f>
        <v/>
      </c>
      <c r="Q86" s="9" t="str">
        <f>IF('Used data'!I86="No","",SUM(I86:J86)*740934+M86*29492829+N86*4654307+O86*608667)</f>
        <v/>
      </c>
    </row>
    <row r="87" spans="1:17" x14ac:dyDescent="0.3">
      <c r="A87" s="4" t="str">
        <f>IF('Input data'!A93="","",'Input data'!A93)</f>
        <v/>
      </c>
      <c r="B87" s="4" t="str">
        <f>IF('Input data'!B93="","",'Input data'!B93)</f>
        <v/>
      </c>
      <c r="C87" s="4" t="str">
        <f>IF('Input data'!C93="","",'Input data'!C93)</f>
        <v/>
      </c>
      <c r="D87" s="4" t="str">
        <f>IF('Input data'!D93="","",'Input data'!D93)</f>
        <v/>
      </c>
      <c r="E87" s="4" t="str">
        <f>IF('Input data'!E93="","",'Input data'!E93)</f>
        <v/>
      </c>
      <c r="F87" s="4" t="str">
        <f>IF('Input data'!F93="","",'Input data'!F93)</f>
        <v/>
      </c>
      <c r="G87" s="20" t="str">
        <f>IF('Input data'!G93=0,"",'Input data'!G93)</f>
        <v/>
      </c>
      <c r="H87" s="9" t="str">
        <f>IF('Input data'!H93="","",'Input data'!H93)</f>
        <v/>
      </c>
      <c r="I87" s="7" t="str">
        <f>IF('Used data'!I87="No","",Calculation!AD87*Calculation!G87*Calculation!I87*Calculation!J87*Calculation!L87*Calculation!N87*Calculation!O87*Calculation!Q87*Calculation!V87*Calculation!W87*Calculation!X87)</f>
        <v/>
      </c>
      <c r="J87" s="7" t="str">
        <f>IF('Used data'!I87="No","",Calculation!AE87*Calculation!G87*Calculation!I87*Calculation!K87*Calculation!M87*Calculation!N87*Calculation!O87*Calculation!P87*Calculation!R87*Calculation!V87*Calculation!W87*Calculation!Y87)</f>
        <v/>
      </c>
      <c r="K87" s="7" t="str">
        <f>IF('Used data'!I87="No","",Calculation!AF87*Calculation!G87*Calculation!I87*Calculation!K87*Calculation!M87*Calculation!N87*Calculation!O87*Calculation!P87*Calculation!R87*Calculation!V87*Calculation!W87*Calculation!Y87)</f>
        <v/>
      </c>
      <c r="L87" s="7" t="str">
        <f>IF('Used data'!I87="No","",SUM(I87:K87))</f>
        <v/>
      </c>
      <c r="M87" s="7" t="str">
        <f>IF('Used data'!I87="No","",Calculation!AG87*Calculation!G87*Calculation!I87*Calculation!J87*Calculation!L87*Calculation!N87*Calculation!O87*Calculation!S87*Calculation!V87*Calculation!W87*Calculation!Z87)</f>
        <v/>
      </c>
      <c r="N87" s="7" t="str">
        <f>IF('Used data'!I87="No","",Calculation!AH87*Calculation!G87*Calculation!I87*Calculation!J87*Calculation!L87*Calculation!N87*Calculation!O87*Calculation!T87*Calculation!V87*Calculation!W87*Calculation!AA87)</f>
        <v/>
      </c>
      <c r="O87" s="7" t="str">
        <f>IF('Used data'!I87="No","",Calculation!AI87*Calculation!G87*Calculation!I87*Calculation!J87*Calculation!L87*Calculation!N87*Calculation!O87*Calculation!U87*Calculation!V87*Calculation!W87*Calculation!AB87)</f>
        <v/>
      </c>
      <c r="P87" s="7" t="str">
        <f>IF('Used data'!I87="No","",SUM(M87:O87))</f>
        <v/>
      </c>
      <c r="Q87" s="9" t="str">
        <f>IF('Used data'!I87="No","",SUM(I87:J87)*740934+M87*29492829+N87*4654307+O87*608667)</f>
        <v/>
      </c>
    </row>
    <row r="88" spans="1:17" x14ac:dyDescent="0.3">
      <c r="A88" s="4" t="str">
        <f>IF('Input data'!A94="","",'Input data'!A94)</f>
        <v/>
      </c>
      <c r="B88" s="4" t="str">
        <f>IF('Input data'!B94="","",'Input data'!B94)</f>
        <v/>
      </c>
      <c r="C88" s="4" t="str">
        <f>IF('Input data'!C94="","",'Input data'!C94)</f>
        <v/>
      </c>
      <c r="D88" s="4" t="str">
        <f>IF('Input data'!D94="","",'Input data'!D94)</f>
        <v/>
      </c>
      <c r="E88" s="4" t="str">
        <f>IF('Input data'!E94="","",'Input data'!E94)</f>
        <v/>
      </c>
      <c r="F88" s="4" t="str">
        <f>IF('Input data'!F94="","",'Input data'!F94)</f>
        <v/>
      </c>
      <c r="G88" s="20" t="str">
        <f>IF('Input data'!G94=0,"",'Input data'!G94)</f>
        <v/>
      </c>
      <c r="H88" s="9" t="str">
        <f>IF('Input data'!H94="","",'Input data'!H94)</f>
        <v/>
      </c>
      <c r="I88" s="7" t="str">
        <f>IF('Used data'!I88="No","",Calculation!AD88*Calculation!G88*Calculation!I88*Calculation!J88*Calculation!L88*Calculation!N88*Calculation!O88*Calculation!Q88*Calculation!V88*Calculation!W88*Calculation!X88)</f>
        <v/>
      </c>
      <c r="J88" s="7" t="str">
        <f>IF('Used data'!I88="No","",Calculation!AE88*Calculation!G88*Calculation!I88*Calculation!K88*Calculation!M88*Calculation!N88*Calculation!O88*Calculation!P88*Calculation!R88*Calculation!V88*Calculation!W88*Calculation!Y88)</f>
        <v/>
      </c>
      <c r="K88" s="7" t="str">
        <f>IF('Used data'!I88="No","",Calculation!AF88*Calculation!G88*Calculation!I88*Calculation!K88*Calculation!M88*Calculation!N88*Calculation!O88*Calculation!P88*Calculation!R88*Calculation!V88*Calculation!W88*Calculation!Y88)</f>
        <v/>
      </c>
      <c r="L88" s="7" t="str">
        <f>IF('Used data'!I88="No","",SUM(I88:K88))</f>
        <v/>
      </c>
      <c r="M88" s="7" t="str">
        <f>IF('Used data'!I88="No","",Calculation!AG88*Calculation!G88*Calculation!I88*Calculation!J88*Calculation!L88*Calculation!N88*Calculation!O88*Calculation!S88*Calculation!V88*Calculation!W88*Calculation!Z88)</f>
        <v/>
      </c>
      <c r="N88" s="7" t="str">
        <f>IF('Used data'!I88="No","",Calculation!AH88*Calculation!G88*Calculation!I88*Calculation!J88*Calculation!L88*Calculation!N88*Calculation!O88*Calculation!T88*Calculation!V88*Calculation!W88*Calculation!AA88)</f>
        <v/>
      </c>
      <c r="O88" s="7" t="str">
        <f>IF('Used data'!I88="No","",Calculation!AI88*Calculation!G88*Calculation!I88*Calculation!J88*Calculation!L88*Calculation!N88*Calculation!O88*Calculation!U88*Calculation!V88*Calculation!W88*Calculation!AB88)</f>
        <v/>
      </c>
      <c r="P88" s="7" t="str">
        <f>IF('Used data'!I88="No","",SUM(M88:O88))</f>
        <v/>
      </c>
      <c r="Q88" s="9" t="str">
        <f>IF('Used data'!I88="No","",SUM(I88:J88)*740934+M88*29492829+N88*4654307+O88*608667)</f>
        <v/>
      </c>
    </row>
    <row r="89" spans="1:17" x14ac:dyDescent="0.3">
      <c r="A89" s="4" t="str">
        <f>IF('Input data'!A95="","",'Input data'!A95)</f>
        <v/>
      </c>
      <c r="B89" s="4" t="str">
        <f>IF('Input data'!B95="","",'Input data'!B95)</f>
        <v/>
      </c>
      <c r="C89" s="4" t="str">
        <f>IF('Input data'!C95="","",'Input data'!C95)</f>
        <v/>
      </c>
      <c r="D89" s="4" t="str">
        <f>IF('Input data'!D95="","",'Input data'!D95)</f>
        <v/>
      </c>
      <c r="E89" s="4" t="str">
        <f>IF('Input data'!E95="","",'Input data'!E95)</f>
        <v/>
      </c>
      <c r="F89" s="4" t="str">
        <f>IF('Input data'!F95="","",'Input data'!F95)</f>
        <v/>
      </c>
      <c r="G89" s="20" t="str">
        <f>IF('Input data'!G95=0,"",'Input data'!G95)</f>
        <v/>
      </c>
      <c r="H89" s="9" t="str">
        <f>IF('Input data'!H95="","",'Input data'!H95)</f>
        <v/>
      </c>
      <c r="I89" s="7" t="str">
        <f>IF('Used data'!I89="No","",Calculation!AD89*Calculation!G89*Calculation!I89*Calculation!J89*Calculation!L89*Calculation!N89*Calculation!O89*Calculation!Q89*Calculation!V89*Calculation!W89*Calculation!X89)</f>
        <v/>
      </c>
      <c r="J89" s="7" t="str">
        <f>IF('Used data'!I89="No","",Calculation!AE89*Calculation!G89*Calculation!I89*Calculation!K89*Calculation!M89*Calculation!N89*Calculation!O89*Calculation!P89*Calculation!R89*Calculation!V89*Calculation!W89*Calculation!Y89)</f>
        <v/>
      </c>
      <c r="K89" s="7" t="str">
        <f>IF('Used data'!I89="No","",Calculation!AF89*Calculation!G89*Calculation!I89*Calculation!K89*Calculation!M89*Calculation!N89*Calculation!O89*Calculation!P89*Calculation!R89*Calculation!V89*Calculation!W89*Calculation!Y89)</f>
        <v/>
      </c>
      <c r="L89" s="7" t="str">
        <f>IF('Used data'!I89="No","",SUM(I89:K89))</f>
        <v/>
      </c>
      <c r="M89" s="7" t="str">
        <f>IF('Used data'!I89="No","",Calculation!AG89*Calculation!G89*Calculation!I89*Calculation!J89*Calculation!L89*Calculation!N89*Calculation!O89*Calculation!S89*Calculation!V89*Calculation!W89*Calculation!Z89)</f>
        <v/>
      </c>
      <c r="N89" s="7" t="str">
        <f>IF('Used data'!I89="No","",Calculation!AH89*Calculation!G89*Calculation!I89*Calculation!J89*Calculation!L89*Calculation!N89*Calculation!O89*Calculation!T89*Calculation!V89*Calculation!W89*Calculation!AA89)</f>
        <v/>
      </c>
      <c r="O89" s="7" t="str">
        <f>IF('Used data'!I89="No","",Calculation!AI89*Calculation!G89*Calculation!I89*Calculation!J89*Calculation!L89*Calculation!N89*Calculation!O89*Calculation!U89*Calculation!V89*Calculation!W89*Calculation!AB89)</f>
        <v/>
      </c>
      <c r="P89" s="7" t="str">
        <f>IF('Used data'!I89="No","",SUM(M89:O89))</f>
        <v/>
      </c>
      <c r="Q89" s="9" t="str">
        <f>IF('Used data'!I89="No","",SUM(I89:J89)*740934+M89*29492829+N89*4654307+O89*608667)</f>
        <v/>
      </c>
    </row>
    <row r="90" spans="1:17" x14ac:dyDescent="0.3">
      <c r="A90" s="4" t="str">
        <f>IF('Input data'!A96="","",'Input data'!A96)</f>
        <v/>
      </c>
      <c r="B90" s="4" t="str">
        <f>IF('Input data'!B96="","",'Input data'!B96)</f>
        <v/>
      </c>
      <c r="C90" s="4" t="str">
        <f>IF('Input data'!C96="","",'Input data'!C96)</f>
        <v/>
      </c>
      <c r="D90" s="4" t="str">
        <f>IF('Input data'!D96="","",'Input data'!D96)</f>
        <v/>
      </c>
      <c r="E90" s="4" t="str">
        <f>IF('Input data'!E96="","",'Input data'!E96)</f>
        <v/>
      </c>
      <c r="F90" s="4" t="str">
        <f>IF('Input data'!F96="","",'Input data'!F96)</f>
        <v/>
      </c>
      <c r="G90" s="20" t="str">
        <f>IF('Input data'!G96=0,"",'Input data'!G96)</f>
        <v/>
      </c>
      <c r="H90" s="9" t="str">
        <f>IF('Input data'!H96="","",'Input data'!H96)</f>
        <v/>
      </c>
      <c r="I90" s="7" t="str">
        <f>IF('Used data'!I90="No","",Calculation!AD90*Calculation!G90*Calculation!I90*Calculation!J90*Calculation!L90*Calculation!N90*Calculation!O90*Calculation!Q90*Calculation!V90*Calculation!W90*Calculation!X90)</f>
        <v/>
      </c>
      <c r="J90" s="7" t="str">
        <f>IF('Used data'!I90="No","",Calculation!AE90*Calculation!G90*Calculation!I90*Calculation!K90*Calculation!M90*Calculation!N90*Calculation!O90*Calculation!P90*Calculation!R90*Calculation!V90*Calculation!W90*Calculation!Y90)</f>
        <v/>
      </c>
      <c r="K90" s="7" t="str">
        <f>IF('Used data'!I90="No","",Calculation!AF90*Calculation!G90*Calculation!I90*Calculation!K90*Calculation!M90*Calculation!N90*Calculation!O90*Calculation!P90*Calculation!R90*Calculation!V90*Calculation!W90*Calculation!Y90)</f>
        <v/>
      </c>
      <c r="L90" s="7" t="str">
        <f>IF('Used data'!I90="No","",SUM(I90:K90))</f>
        <v/>
      </c>
      <c r="M90" s="7" t="str">
        <f>IF('Used data'!I90="No","",Calculation!AG90*Calculation!G90*Calculation!I90*Calculation!J90*Calculation!L90*Calculation!N90*Calculation!O90*Calculation!S90*Calculation!V90*Calculation!W90*Calculation!Z90)</f>
        <v/>
      </c>
      <c r="N90" s="7" t="str">
        <f>IF('Used data'!I90="No","",Calculation!AH90*Calculation!G90*Calculation!I90*Calculation!J90*Calculation!L90*Calculation!N90*Calculation!O90*Calculation!T90*Calculation!V90*Calculation!W90*Calculation!AA90)</f>
        <v/>
      </c>
      <c r="O90" s="7" t="str">
        <f>IF('Used data'!I90="No","",Calculation!AI90*Calculation!G90*Calculation!I90*Calculation!J90*Calculation!L90*Calculation!N90*Calculation!O90*Calculation!U90*Calculation!V90*Calculation!W90*Calculation!AB90)</f>
        <v/>
      </c>
      <c r="P90" s="7" t="str">
        <f>IF('Used data'!I90="No","",SUM(M90:O90))</f>
        <v/>
      </c>
      <c r="Q90" s="9" t="str">
        <f>IF('Used data'!I90="No","",SUM(I90:J90)*740934+M90*29492829+N90*4654307+O90*608667)</f>
        <v/>
      </c>
    </row>
    <row r="91" spans="1:17" x14ac:dyDescent="0.3">
      <c r="A91" s="4" t="str">
        <f>IF('Input data'!A97="","",'Input data'!A97)</f>
        <v/>
      </c>
      <c r="B91" s="4" t="str">
        <f>IF('Input data'!B97="","",'Input data'!B97)</f>
        <v/>
      </c>
      <c r="C91" s="4" t="str">
        <f>IF('Input data'!C97="","",'Input data'!C97)</f>
        <v/>
      </c>
      <c r="D91" s="4" t="str">
        <f>IF('Input data'!D97="","",'Input data'!D97)</f>
        <v/>
      </c>
      <c r="E91" s="4" t="str">
        <f>IF('Input data'!E97="","",'Input data'!E97)</f>
        <v/>
      </c>
      <c r="F91" s="4" t="str">
        <f>IF('Input data'!F97="","",'Input data'!F97)</f>
        <v/>
      </c>
      <c r="G91" s="20" t="str">
        <f>IF('Input data'!G97=0,"",'Input data'!G97)</f>
        <v/>
      </c>
      <c r="H91" s="9" t="str">
        <f>IF('Input data'!H97="","",'Input data'!H97)</f>
        <v/>
      </c>
      <c r="I91" s="7" t="str">
        <f>IF('Used data'!I91="No","",Calculation!AD91*Calculation!G91*Calculation!I91*Calculation!J91*Calculation!L91*Calculation!N91*Calculation!O91*Calculation!Q91*Calculation!V91*Calculation!W91*Calculation!X91)</f>
        <v/>
      </c>
      <c r="J91" s="7" t="str">
        <f>IF('Used data'!I91="No","",Calculation!AE91*Calculation!G91*Calculation!I91*Calculation!K91*Calculation!M91*Calculation!N91*Calculation!O91*Calculation!P91*Calculation!R91*Calculation!V91*Calculation!W91*Calculation!Y91)</f>
        <v/>
      </c>
      <c r="K91" s="7" t="str">
        <f>IF('Used data'!I91="No","",Calculation!AF91*Calculation!G91*Calculation!I91*Calculation!K91*Calculation!M91*Calculation!N91*Calculation!O91*Calculation!P91*Calculation!R91*Calculation!V91*Calculation!W91*Calculation!Y91)</f>
        <v/>
      </c>
      <c r="L91" s="7" t="str">
        <f>IF('Used data'!I91="No","",SUM(I91:K91))</f>
        <v/>
      </c>
      <c r="M91" s="7" t="str">
        <f>IF('Used data'!I91="No","",Calculation!AG91*Calculation!G91*Calculation!I91*Calculation!J91*Calculation!L91*Calculation!N91*Calculation!O91*Calculation!S91*Calculation!V91*Calculation!W91*Calculation!Z91)</f>
        <v/>
      </c>
      <c r="N91" s="7" t="str">
        <f>IF('Used data'!I91="No","",Calculation!AH91*Calculation!G91*Calculation!I91*Calculation!J91*Calculation!L91*Calculation!N91*Calculation!O91*Calculation!T91*Calculation!V91*Calculation!W91*Calculation!AA91)</f>
        <v/>
      </c>
      <c r="O91" s="7" t="str">
        <f>IF('Used data'!I91="No","",Calculation!AI91*Calculation!G91*Calculation!I91*Calculation!J91*Calculation!L91*Calculation!N91*Calculation!O91*Calculation!U91*Calculation!V91*Calculation!W91*Calculation!AB91)</f>
        <v/>
      </c>
      <c r="P91" s="7" t="str">
        <f>IF('Used data'!I91="No","",SUM(M91:O91))</f>
        <v/>
      </c>
      <c r="Q91" s="9" t="str">
        <f>IF('Used data'!I91="No","",SUM(I91:J91)*740934+M91*29492829+N91*4654307+O91*608667)</f>
        <v/>
      </c>
    </row>
    <row r="92" spans="1:17" x14ac:dyDescent="0.3">
      <c r="A92" s="4" t="str">
        <f>IF('Input data'!A98="","",'Input data'!A98)</f>
        <v/>
      </c>
      <c r="B92" s="4" t="str">
        <f>IF('Input data'!B98="","",'Input data'!B98)</f>
        <v/>
      </c>
      <c r="C92" s="4" t="str">
        <f>IF('Input data'!C98="","",'Input data'!C98)</f>
        <v/>
      </c>
      <c r="D92" s="4" t="str">
        <f>IF('Input data'!D98="","",'Input data'!D98)</f>
        <v/>
      </c>
      <c r="E92" s="4" t="str">
        <f>IF('Input data'!E98="","",'Input data'!E98)</f>
        <v/>
      </c>
      <c r="F92" s="4" t="str">
        <f>IF('Input data'!F98="","",'Input data'!F98)</f>
        <v/>
      </c>
      <c r="G92" s="20" t="str">
        <f>IF('Input data'!G98=0,"",'Input data'!G98)</f>
        <v/>
      </c>
      <c r="H92" s="9" t="str">
        <f>IF('Input data'!H98="","",'Input data'!H98)</f>
        <v/>
      </c>
      <c r="I92" s="7" t="str">
        <f>IF('Used data'!I92="No","",Calculation!AD92*Calculation!G92*Calculation!I92*Calculation!J92*Calculation!L92*Calculation!N92*Calculation!O92*Calculation!Q92*Calculation!V92*Calculation!W92*Calculation!X92)</f>
        <v/>
      </c>
      <c r="J92" s="7" t="str">
        <f>IF('Used data'!I92="No","",Calculation!AE92*Calculation!G92*Calculation!I92*Calculation!K92*Calculation!M92*Calculation!N92*Calculation!O92*Calculation!P92*Calculation!R92*Calculation!V92*Calculation!W92*Calculation!Y92)</f>
        <v/>
      </c>
      <c r="K92" s="7" t="str">
        <f>IF('Used data'!I92="No","",Calculation!AF92*Calculation!G92*Calculation!I92*Calculation!K92*Calculation!M92*Calculation!N92*Calculation!O92*Calculation!P92*Calculation!R92*Calculation!V92*Calculation!W92*Calculation!Y92)</f>
        <v/>
      </c>
      <c r="L92" s="7" t="str">
        <f>IF('Used data'!I92="No","",SUM(I92:K92))</f>
        <v/>
      </c>
      <c r="M92" s="7" t="str">
        <f>IF('Used data'!I92="No","",Calculation!AG92*Calculation!G92*Calculation!I92*Calculation!J92*Calculation!L92*Calculation!N92*Calculation!O92*Calculation!S92*Calculation!V92*Calculation!W92*Calculation!Z92)</f>
        <v/>
      </c>
      <c r="N92" s="7" t="str">
        <f>IF('Used data'!I92="No","",Calculation!AH92*Calculation!G92*Calculation!I92*Calculation!J92*Calculation!L92*Calculation!N92*Calculation!O92*Calculation!T92*Calculation!V92*Calculation!W92*Calculation!AA92)</f>
        <v/>
      </c>
      <c r="O92" s="7" t="str">
        <f>IF('Used data'!I92="No","",Calculation!AI92*Calculation!G92*Calculation!I92*Calculation!J92*Calculation!L92*Calculation!N92*Calculation!O92*Calculation!U92*Calculation!V92*Calculation!W92*Calculation!AB92)</f>
        <v/>
      </c>
      <c r="P92" s="7" t="str">
        <f>IF('Used data'!I92="No","",SUM(M92:O92))</f>
        <v/>
      </c>
      <c r="Q92" s="9" t="str">
        <f>IF('Used data'!I92="No","",SUM(I92:J92)*740934+M92*29492829+N92*4654307+O92*608667)</f>
        <v/>
      </c>
    </row>
    <row r="93" spans="1:17" x14ac:dyDescent="0.3">
      <c r="A93" s="4" t="str">
        <f>IF('Input data'!A99="","",'Input data'!A99)</f>
        <v/>
      </c>
      <c r="B93" s="4" t="str">
        <f>IF('Input data'!B99="","",'Input data'!B99)</f>
        <v/>
      </c>
      <c r="C93" s="4" t="str">
        <f>IF('Input data'!C99="","",'Input data'!C99)</f>
        <v/>
      </c>
      <c r="D93" s="4" t="str">
        <f>IF('Input data'!D99="","",'Input data'!D99)</f>
        <v/>
      </c>
      <c r="E93" s="4" t="str">
        <f>IF('Input data'!E99="","",'Input data'!E99)</f>
        <v/>
      </c>
      <c r="F93" s="4" t="str">
        <f>IF('Input data'!F99="","",'Input data'!F99)</f>
        <v/>
      </c>
      <c r="G93" s="20" t="str">
        <f>IF('Input data'!G99=0,"",'Input data'!G99)</f>
        <v/>
      </c>
      <c r="H93" s="9" t="str">
        <f>IF('Input data'!H99="","",'Input data'!H99)</f>
        <v/>
      </c>
      <c r="I93" s="7" t="str">
        <f>IF('Used data'!I93="No","",Calculation!AD93*Calculation!G93*Calculation!I93*Calculation!J93*Calculation!L93*Calculation!N93*Calculation!O93*Calculation!Q93*Calculation!V93*Calculation!W93*Calculation!X93)</f>
        <v/>
      </c>
      <c r="J93" s="7" t="str">
        <f>IF('Used data'!I93="No","",Calculation!AE93*Calculation!G93*Calculation!I93*Calculation!K93*Calculation!M93*Calculation!N93*Calculation!O93*Calculation!P93*Calculation!R93*Calculation!V93*Calculation!W93*Calculation!Y93)</f>
        <v/>
      </c>
      <c r="K93" s="7" t="str">
        <f>IF('Used data'!I93="No","",Calculation!AF93*Calculation!G93*Calculation!I93*Calculation!K93*Calculation!M93*Calculation!N93*Calculation!O93*Calculation!P93*Calculation!R93*Calculation!V93*Calculation!W93*Calculation!Y93)</f>
        <v/>
      </c>
      <c r="L93" s="7" t="str">
        <f>IF('Used data'!I93="No","",SUM(I93:K93))</f>
        <v/>
      </c>
      <c r="M93" s="7" t="str">
        <f>IF('Used data'!I93="No","",Calculation!AG93*Calculation!G93*Calculation!I93*Calculation!J93*Calculation!L93*Calculation!N93*Calculation!O93*Calculation!S93*Calculation!V93*Calculation!W93*Calculation!Z93)</f>
        <v/>
      </c>
      <c r="N93" s="7" t="str">
        <f>IF('Used data'!I93="No","",Calculation!AH93*Calculation!G93*Calculation!I93*Calculation!J93*Calculation!L93*Calculation!N93*Calculation!O93*Calculation!T93*Calculation!V93*Calculation!W93*Calculation!AA93)</f>
        <v/>
      </c>
      <c r="O93" s="7" t="str">
        <f>IF('Used data'!I93="No","",Calculation!AI93*Calculation!G93*Calculation!I93*Calculation!J93*Calculation!L93*Calculation!N93*Calculation!O93*Calculation!U93*Calculation!V93*Calculation!W93*Calculation!AB93)</f>
        <v/>
      </c>
      <c r="P93" s="7" t="str">
        <f>IF('Used data'!I93="No","",SUM(M93:O93))</f>
        <v/>
      </c>
      <c r="Q93" s="9" t="str">
        <f>IF('Used data'!I93="No","",SUM(I93:J93)*740934+M93*29492829+N93*4654307+O93*608667)</f>
        <v/>
      </c>
    </row>
    <row r="94" spans="1:17" x14ac:dyDescent="0.3">
      <c r="A94" s="4" t="str">
        <f>IF('Input data'!A100="","",'Input data'!A100)</f>
        <v/>
      </c>
      <c r="B94" s="4" t="str">
        <f>IF('Input data'!B100="","",'Input data'!B100)</f>
        <v/>
      </c>
      <c r="C94" s="4" t="str">
        <f>IF('Input data'!C100="","",'Input data'!C100)</f>
        <v/>
      </c>
      <c r="D94" s="4" t="str">
        <f>IF('Input data'!D100="","",'Input data'!D100)</f>
        <v/>
      </c>
      <c r="E94" s="4" t="str">
        <f>IF('Input data'!E100="","",'Input data'!E100)</f>
        <v/>
      </c>
      <c r="F94" s="4" t="str">
        <f>IF('Input data'!F100="","",'Input data'!F100)</f>
        <v/>
      </c>
      <c r="G94" s="20" t="str">
        <f>IF('Input data'!G100=0,"",'Input data'!G100)</f>
        <v/>
      </c>
      <c r="H94" s="9" t="str">
        <f>IF('Input data'!H100="","",'Input data'!H100)</f>
        <v/>
      </c>
      <c r="I94" s="7" t="str">
        <f>IF('Used data'!I94="No","",Calculation!AD94*Calculation!G94*Calculation!I94*Calculation!J94*Calculation!L94*Calculation!N94*Calculation!O94*Calculation!Q94*Calculation!V94*Calculation!W94*Calculation!X94)</f>
        <v/>
      </c>
      <c r="J94" s="7" t="str">
        <f>IF('Used data'!I94="No","",Calculation!AE94*Calculation!G94*Calculation!I94*Calculation!K94*Calculation!M94*Calculation!N94*Calculation!O94*Calculation!P94*Calculation!R94*Calculation!V94*Calculation!W94*Calculation!Y94)</f>
        <v/>
      </c>
      <c r="K94" s="7" t="str">
        <f>IF('Used data'!I94="No","",Calculation!AF94*Calculation!G94*Calculation!I94*Calculation!K94*Calculation!M94*Calculation!N94*Calculation!O94*Calculation!P94*Calculation!R94*Calculation!V94*Calculation!W94*Calculation!Y94)</f>
        <v/>
      </c>
      <c r="L94" s="7" t="str">
        <f>IF('Used data'!I94="No","",SUM(I94:K94))</f>
        <v/>
      </c>
      <c r="M94" s="7" t="str">
        <f>IF('Used data'!I94="No","",Calculation!AG94*Calculation!G94*Calculation!I94*Calculation!J94*Calculation!L94*Calculation!N94*Calculation!O94*Calculation!S94*Calculation!V94*Calculation!W94*Calculation!Z94)</f>
        <v/>
      </c>
      <c r="N94" s="7" t="str">
        <f>IF('Used data'!I94="No","",Calculation!AH94*Calculation!G94*Calculation!I94*Calculation!J94*Calculation!L94*Calculation!N94*Calculation!O94*Calculation!T94*Calculation!V94*Calculation!W94*Calculation!AA94)</f>
        <v/>
      </c>
      <c r="O94" s="7" t="str">
        <f>IF('Used data'!I94="No","",Calculation!AI94*Calculation!G94*Calculation!I94*Calculation!J94*Calculation!L94*Calculation!N94*Calculation!O94*Calculation!U94*Calculation!V94*Calculation!W94*Calculation!AB94)</f>
        <v/>
      </c>
      <c r="P94" s="7" t="str">
        <f>IF('Used data'!I94="No","",SUM(M94:O94))</f>
        <v/>
      </c>
      <c r="Q94" s="9" t="str">
        <f>IF('Used data'!I94="No","",SUM(I94:J94)*740934+M94*29492829+N94*4654307+O94*608667)</f>
        <v/>
      </c>
    </row>
    <row r="95" spans="1:17" x14ac:dyDescent="0.3">
      <c r="A95" s="4" t="str">
        <f>IF('Input data'!A101="","",'Input data'!A101)</f>
        <v/>
      </c>
      <c r="B95" s="4" t="str">
        <f>IF('Input data'!B101="","",'Input data'!B101)</f>
        <v/>
      </c>
      <c r="C95" s="4" t="str">
        <f>IF('Input data'!C101="","",'Input data'!C101)</f>
        <v/>
      </c>
      <c r="D95" s="4" t="str">
        <f>IF('Input data'!D101="","",'Input data'!D101)</f>
        <v/>
      </c>
      <c r="E95" s="4" t="str">
        <f>IF('Input data'!E101="","",'Input data'!E101)</f>
        <v/>
      </c>
      <c r="F95" s="4" t="str">
        <f>IF('Input data'!F101="","",'Input data'!F101)</f>
        <v/>
      </c>
      <c r="G95" s="20" t="str">
        <f>IF('Input data'!G101=0,"",'Input data'!G101)</f>
        <v/>
      </c>
      <c r="H95" s="9" t="str">
        <f>IF('Input data'!H101="","",'Input data'!H101)</f>
        <v/>
      </c>
      <c r="I95" s="7" t="str">
        <f>IF('Used data'!I95="No","",Calculation!AD95*Calculation!G95*Calculation!I95*Calculation!J95*Calculation!L95*Calculation!N95*Calculation!O95*Calculation!Q95*Calculation!V95*Calculation!W95*Calculation!X95)</f>
        <v/>
      </c>
      <c r="J95" s="7" t="str">
        <f>IF('Used data'!I95="No","",Calculation!AE95*Calculation!G95*Calculation!I95*Calculation!K95*Calculation!M95*Calculation!N95*Calculation!O95*Calculation!P95*Calculation!R95*Calculation!V95*Calculation!W95*Calculation!Y95)</f>
        <v/>
      </c>
      <c r="K95" s="7" t="str">
        <f>IF('Used data'!I95="No","",Calculation!AF95*Calculation!G95*Calculation!I95*Calculation!K95*Calculation!M95*Calculation!N95*Calculation!O95*Calculation!P95*Calculation!R95*Calculation!V95*Calculation!W95*Calculation!Y95)</f>
        <v/>
      </c>
      <c r="L95" s="7" t="str">
        <f>IF('Used data'!I95="No","",SUM(I95:K95))</f>
        <v/>
      </c>
      <c r="M95" s="7" t="str">
        <f>IF('Used data'!I95="No","",Calculation!AG95*Calculation!G95*Calculation!I95*Calculation!J95*Calculation!L95*Calculation!N95*Calculation!O95*Calculation!S95*Calculation!V95*Calculation!W95*Calculation!Z95)</f>
        <v/>
      </c>
      <c r="N95" s="7" t="str">
        <f>IF('Used data'!I95="No","",Calculation!AH95*Calculation!G95*Calculation!I95*Calculation!J95*Calculation!L95*Calculation!N95*Calculation!O95*Calculation!T95*Calculation!V95*Calculation!W95*Calculation!AA95)</f>
        <v/>
      </c>
      <c r="O95" s="7" t="str">
        <f>IF('Used data'!I95="No","",Calculation!AI95*Calculation!G95*Calculation!I95*Calculation!J95*Calculation!L95*Calculation!N95*Calculation!O95*Calculation!U95*Calculation!V95*Calculation!W95*Calculation!AB95)</f>
        <v/>
      </c>
      <c r="P95" s="7" t="str">
        <f>IF('Used data'!I95="No","",SUM(M95:O95))</f>
        <v/>
      </c>
      <c r="Q95" s="9" t="str">
        <f>IF('Used data'!I95="No","",SUM(I95:J95)*740934+M95*29492829+N95*4654307+O95*608667)</f>
        <v/>
      </c>
    </row>
    <row r="96" spans="1:17" x14ac:dyDescent="0.3">
      <c r="A96" s="4" t="str">
        <f>IF('Input data'!A102="","",'Input data'!A102)</f>
        <v/>
      </c>
      <c r="B96" s="4" t="str">
        <f>IF('Input data'!B102="","",'Input data'!B102)</f>
        <v/>
      </c>
      <c r="C96" s="4" t="str">
        <f>IF('Input data'!C102="","",'Input data'!C102)</f>
        <v/>
      </c>
      <c r="D96" s="4" t="str">
        <f>IF('Input data'!D102="","",'Input data'!D102)</f>
        <v/>
      </c>
      <c r="E96" s="4" t="str">
        <f>IF('Input data'!E102="","",'Input data'!E102)</f>
        <v/>
      </c>
      <c r="F96" s="4" t="str">
        <f>IF('Input data'!F102="","",'Input data'!F102)</f>
        <v/>
      </c>
      <c r="G96" s="20" t="str">
        <f>IF('Input data'!G102=0,"",'Input data'!G102)</f>
        <v/>
      </c>
      <c r="H96" s="9" t="str">
        <f>IF('Input data'!H102="","",'Input data'!H102)</f>
        <v/>
      </c>
      <c r="I96" s="7" t="str">
        <f>IF('Used data'!I96="No","",Calculation!AD96*Calculation!G96*Calculation!I96*Calculation!J96*Calculation!L96*Calculation!N96*Calculation!O96*Calculation!Q96*Calculation!V96*Calculation!W96*Calculation!X96)</f>
        <v/>
      </c>
      <c r="J96" s="7" t="str">
        <f>IF('Used data'!I96="No","",Calculation!AE96*Calculation!G96*Calculation!I96*Calculation!K96*Calculation!M96*Calculation!N96*Calculation!O96*Calculation!P96*Calculation!R96*Calculation!V96*Calculation!W96*Calculation!Y96)</f>
        <v/>
      </c>
      <c r="K96" s="7" t="str">
        <f>IF('Used data'!I96="No","",Calculation!AF96*Calculation!G96*Calculation!I96*Calculation!K96*Calculation!M96*Calculation!N96*Calculation!O96*Calculation!P96*Calculation!R96*Calculation!V96*Calculation!W96*Calculation!Y96)</f>
        <v/>
      </c>
      <c r="L96" s="7" t="str">
        <f>IF('Used data'!I96="No","",SUM(I96:K96))</f>
        <v/>
      </c>
      <c r="M96" s="7" t="str">
        <f>IF('Used data'!I96="No","",Calculation!AG96*Calculation!G96*Calculation!I96*Calculation!J96*Calculation!L96*Calculation!N96*Calculation!O96*Calculation!S96*Calculation!V96*Calculation!W96*Calculation!Z96)</f>
        <v/>
      </c>
      <c r="N96" s="7" t="str">
        <f>IF('Used data'!I96="No","",Calculation!AH96*Calculation!G96*Calculation!I96*Calculation!J96*Calculation!L96*Calculation!N96*Calculation!O96*Calculation!T96*Calculation!V96*Calculation!W96*Calculation!AA96)</f>
        <v/>
      </c>
      <c r="O96" s="7" t="str">
        <f>IF('Used data'!I96="No","",Calculation!AI96*Calculation!G96*Calculation!I96*Calculation!J96*Calculation!L96*Calculation!N96*Calculation!O96*Calculation!U96*Calculation!V96*Calculation!W96*Calculation!AB96)</f>
        <v/>
      </c>
      <c r="P96" s="7" t="str">
        <f>IF('Used data'!I96="No","",SUM(M96:O96))</f>
        <v/>
      </c>
      <c r="Q96" s="9" t="str">
        <f>IF('Used data'!I96="No","",SUM(I96:J96)*740934+M96*29492829+N96*4654307+O96*608667)</f>
        <v/>
      </c>
    </row>
    <row r="97" spans="1:17" x14ac:dyDescent="0.3">
      <c r="A97" s="4" t="str">
        <f>IF('Input data'!A103="","",'Input data'!A103)</f>
        <v/>
      </c>
      <c r="B97" s="4" t="str">
        <f>IF('Input data'!B103="","",'Input data'!B103)</f>
        <v/>
      </c>
      <c r="C97" s="4" t="str">
        <f>IF('Input data'!C103="","",'Input data'!C103)</f>
        <v/>
      </c>
      <c r="D97" s="4" t="str">
        <f>IF('Input data'!D103="","",'Input data'!D103)</f>
        <v/>
      </c>
      <c r="E97" s="4" t="str">
        <f>IF('Input data'!E103="","",'Input data'!E103)</f>
        <v/>
      </c>
      <c r="F97" s="4" t="str">
        <f>IF('Input data'!F103="","",'Input data'!F103)</f>
        <v/>
      </c>
      <c r="G97" s="20" t="str">
        <f>IF('Input data'!G103=0,"",'Input data'!G103)</f>
        <v/>
      </c>
      <c r="H97" s="9" t="str">
        <f>IF('Input data'!H103="","",'Input data'!H103)</f>
        <v/>
      </c>
      <c r="I97" s="7" t="str">
        <f>IF('Used data'!I97="No","",Calculation!AD97*Calculation!G97*Calculation!I97*Calculation!J97*Calculation!L97*Calculation!N97*Calculation!O97*Calculation!Q97*Calculation!V97*Calculation!W97*Calculation!X97)</f>
        <v/>
      </c>
      <c r="J97" s="7" t="str">
        <f>IF('Used data'!I97="No","",Calculation!AE97*Calculation!G97*Calculation!I97*Calculation!K97*Calculation!M97*Calculation!N97*Calculation!O97*Calculation!P97*Calculation!R97*Calculation!V97*Calculation!W97*Calculation!Y97)</f>
        <v/>
      </c>
      <c r="K97" s="7" t="str">
        <f>IF('Used data'!I97="No","",Calculation!AF97*Calculation!G97*Calculation!I97*Calculation!K97*Calculation!M97*Calculation!N97*Calculation!O97*Calculation!P97*Calculation!R97*Calculation!V97*Calculation!W97*Calculation!Y97)</f>
        <v/>
      </c>
      <c r="L97" s="7" t="str">
        <f>IF('Used data'!I97="No","",SUM(I97:K97))</f>
        <v/>
      </c>
      <c r="M97" s="7" t="str">
        <f>IF('Used data'!I97="No","",Calculation!AG97*Calculation!G97*Calculation!I97*Calculation!J97*Calculation!L97*Calculation!N97*Calculation!O97*Calculation!S97*Calculation!V97*Calculation!W97*Calculation!Z97)</f>
        <v/>
      </c>
      <c r="N97" s="7" t="str">
        <f>IF('Used data'!I97="No","",Calculation!AH97*Calculation!G97*Calculation!I97*Calculation!J97*Calculation!L97*Calculation!N97*Calculation!O97*Calculation!T97*Calculation!V97*Calculation!W97*Calculation!AA97)</f>
        <v/>
      </c>
      <c r="O97" s="7" t="str">
        <f>IF('Used data'!I97="No","",Calculation!AI97*Calculation!G97*Calculation!I97*Calculation!J97*Calculation!L97*Calculation!N97*Calculation!O97*Calculation!U97*Calculation!V97*Calculation!W97*Calculation!AB97)</f>
        <v/>
      </c>
      <c r="P97" s="7" t="str">
        <f>IF('Used data'!I97="No","",SUM(M97:O97))</f>
        <v/>
      </c>
      <c r="Q97" s="9" t="str">
        <f>IF('Used data'!I97="No","",SUM(I97:J97)*740934+M97*29492829+N97*4654307+O97*608667)</f>
        <v/>
      </c>
    </row>
    <row r="98" spans="1:17" x14ac:dyDescent="0.3">
      <c r="A98" s="4" t="str">
        <f>IF('Input data'!A104="","",'Input data'!A104)</f>
        <v/>
      </c>
      <c r="B98" s="4" t="str">
        <f>IF('Input data'!B104="","",'Input data'!B104)</f>
        <v/>
      </c>
      <c r="C98" s="4" t="str">
        <f>IF('Input data'!C104="","",'Input data'!C104)</f>
        <v/>
      </c>
      <c r="D98" s="4" t="str">
        <f>IF('Input data'!D104="","",'Input data'!D104)</f>
        <v/>
      </c>
      <c r="E98" s="4" t="str">
        <f>IF('Input data'!E104="","",'Input data'!E104)</f>
        <v/>
      </c>
      <c r="F98" s="4" t="str">
        <f>IF('Input data'!F104="","",'Input data'!F104)</f>
        <v/>
      </c>
      <c r="G98" s="20" t="str">
        <f>IF('Input data'!G104=0,"",'Input data'!G104)</f>
        <v/>
      </c>
      <c r="H98" s="9" t="str">
        <f>IF('Input data'!H104="","",'Input data'!H104)</f>
        <v/>
      </c>
      <c r="I98" s="7" t="str">
        <f>IF('Used data'!I98="No","",Calculation!AD98*Calculation!G98*Calculation!I98*Calculation!J98*Calculation!L98*Calculation!N98*Calculation!O98*Calculation!Q98*Calculation!V98*Calculation!W98*Calculation!X98)</f>
        <v/>
      </c>
      <c r="J98" s="7" t="str">
        <f>IF('Used data'!I98="No","",Calculation!AE98*Calculation!G98*Calculation!I98*Calculation!K98*Calculation!M98*Calculation!N98*Calculation!O98*Calculation!P98*Calculation!R98*Calculation!V98*Calculation!W98*Calculation!Y98)</f>
        <v/>
      </c>
      <c r="K98" s="7" t="str">
        <f>IF('Used data'!I98="No","",Calculation!AF98*Calculation!G98*Calculation!I98*Calculation!K98*Calculation!M98*Calculation!N98*Calculation!O98*Calculation!P98*Calculation!R98*Calculation!V98*Calculation!W98*Calculation!Y98)</f>
        <v/>
      </c>
      <c r="L98" s="7" t="str">
        <f>IF('Used data'!I98="No","",SUM(I98:K98))</f>
        <v/>
      </c>
      <c r="M98" s="7" t="str">
        <f>IF('Used data'!I98="No","",Calculation!AG98*Calculation!G98*Calculation!I98*Calculation!J98*Calculation!L98*Calculation!N98*Calculation!O98*Calculation!S98*Calculation!V98*Calculation!W98*Calculation!Z98)</f>
        <v/>
      </c>
      <c r="N98" s="7" t="str">
        <f>IF('Used data'!I98="No","",Calculation!AH98*Calculation!G98*Calculation!I98*Calculation!J98*Calculation!L98*Calculation!N98*Calculation!O98*Calculation!T98*Calculation!V98*Calculation!W98*Calculation!AA98)</f>
        <v/>
      </c>
      <c r="O98" s="7" t="str">
        <f>IF('Used data'!I98="No","",Calculation!AI98*Calculation!G98*Calculation!I98*Calculation!J98*Calculation!L98*Calculation!N98*Calculation!O98*Calculation!U98*Calculation!V98*Calculation!W98*Calculation!AB98)</f>
        <v/>
      </c>
      <c r="P98" s="7" t="str">
        <f>IF('Used data'!I98="No","",SUM(M98:O98))</f>
        <v/>
      </c>
      <c r="Q98" s="9" t="str">
        <f>IF('Used data'!I98="No","",SUM(I98:J98)*740934+M98*29492829+N98*4654307+O98*608667)</f>
        <v/>
      </c>
    </row>
    <row r="99" spans="1:17" x14ac:dyDescent="0.3">
      <c r="A99" s="4" t="str">
        <f>IF('Input data'!A105="","",'Input data'!A105)</f>
        <v/>
      </c>
      <c r="B99" s="4" t="str">
        <f>IF('Input data'!B105="","",'Input data'!B105)</f>
        <v/>
      </c>
      <c r="C99" s="4" t="str">
        <f>IF('Input data'!C105="","",'Input data'!C105)</f>
        <v/>
      </c>
      <c r="D99" s="4" t="str">
        <f>IF('Input data'!D105="","",'Input data'!D105)</f>
        <v/>
      </c>
      <c r="E99" s="4" t="str">
        <f>IF('Input data'!E105="","",'Input data'!E105)</f>
        <v/>
      </c>
      <c r="F99" s="4" t="str">
        <f>IF('Input data'!F105="","",'Input data'!F105)</f>
        <v/>
      </c>
      <c r="G99" s="20" t="str">
        <f>IF('Input data'!G105=0,"",'Input data'!G105)</f>
        <v/>
      </c>
      <c r="H99" s="9" t="str">
        <f>IF('Input data'!H105="","",'Input data'!H105)</f>
        <v/>
      </c>
      <c r="I99" s="7" t="str">
        <f>IF('Used data'!I99="No","",Calculation!AD99*Calculation!G99*Calculation!I99*Calculation!J99*Calculation!L99*Calculation!N99*Calculation!O99*Calculation!Q99*Calculation!V99*Calculation!W99*Calculation!X99)</f>
        <v/>
      </c>
      <c r="J99" s="7" t="str">
        <f>IF('Used data'!I99="No","",Calculation!AE99*Calculation!G99*Calculation!I99*Calculation!K99*Calculation!M99*Calculation!N99*Calculation!O99*Calculation!P99*Calculation!R99*Calculation!V99*Calculation!W99*Calculation!Y99)</f>
        <v/>
      </c>
      <c r="K99" s="7" t="str">
        <f>IF('Used data'!I99="No","",Calculation!AF99*Calculation!G99*Calculation!I99*Calculation!K99*Calculation!M99*Calculation!N99*Calculation!O99*Calculation!P99*Calculation!R99*Calculation!V99*Calculation!W99*Calculation!Y99)</f>
        <v/>
      </c>
      <c r="L99" s="7" t="str">
        <f>IF('Used data'!I99="No","",SUM(I99:K99))</f>
        <v/>
      </c>
      <c r="M99" s="7" t="str">
        <f>IF('Used data'!I99="No","",Calculation!AG99*Calculation!G99*Calculation!I99*Calculation!J99*Calculation!L99*Calculation!N99*Calculation!O99*Calculation!S99*Calculation!V99*Calculation!W99*Calculation!Z99)</f>
        <v/>
      </c>
      <c r="N99" s="7" t="str">
        <f>IF('Used data'!I99="No","",Calculation!AH99*Calculation!G99*Calculation!I99*Calculation!J99*Calculation!L99*Calculation!N99*Calculation!O99*Calculation!T99*Calculation!V99*Calculation!W99*Calculation!AA99)</f>
        <v/>
      </c>
      <c r="O99" s="7" t="str">
        <f>IF('Used data'!I99="No","",Calculation!AI99*Calculation!G99*Calculation!I99*Calculation!J99*Calculation!L99*Calculation!N99*Calculation!O99*Calculation!U99*Calculation!V99*Calculation!W99*Calculation!AB99)</f>
        <v/>
      </c>
      <c r="P99" s="7" t="str">
        <f>IF('Used data'!I99="No","",SUM(M99:O99))</f>
        <v/>
      </c>
      <c r="Q99" s="9" t="str">
        <f>IF('Used data'!I99="No","",SUM(I99:J99)*740934+M99*29492829+N99*4654307+O99*608667)</f>
        <v/>
      </c>
    </row>
    <row r="100" spans="1:17" x14ac:dyDescent="0.3">
      <c r="A100" s="4" t="str">
        <f>IF('Input data'!A106="","",'Input data'!A106)</f>
        <v/>
      </c>
      <c r="B100" s="4" t="str">
        <f>IF('Input data'!B106="","",'Input data'!B106)</f>
        <v/>
      </c>
      <c r="C100" s="4" t="str">
        <f>IF('Input data'!C106="","",'Input data'!C106)</f>
        <v/>
      </c>
      <c r="D100" s="4" t="str">
        <f>IF('Input data'!D106="","",'Input data'!D106)</f>
        <v/>
      </c>
      <c r="E100" s="4" t="str">
        <f>IF('Input data'!E106="","",'Input data'!E106)</f>
        <v/>
      </c>
      <c r="F100" s="4" t="str">
        <f>IF('Input data'!F106="","",'Input data'!F106)</f>
        <v/>
      </c>
      <c r="G100" s="20" t="str">
        <f>IF('Input data'!G106=0,"",'Input data'!G106)</f>
        <v/>
      </c>
      <c r="H100" s="9" t="str">
        <f>IF('Input data'!H106="","",'Input data'!H106)</f>
        <v/>
      </c>
      <c r="I100" s="7" t="str">
        <f>IF('Used data'!I100="No","",Calculation!AD100*Calculation!G100*Calculation!I100*Calculation!J100*Calculation!L100*Calculation!N100*Calculation!O100*Calculation!Q100*Calculation!V100*Calculation!W100*Calculation!X100)</f>
        <v/>
      </c>
      <c r="J100" s="7" t="str">
        <f>IF('Used data'!I100="No","",Calculation!AE100*Calculation!G100*Calculation!I100*Calculation!K100*Calculation!M100*Calculation!N100*Calculation!O100*Calculation!P100*Calculation!R100*Calculation!V100*Calculation!W100*Calculation!Y100)</f>
        <v/>
      </c>
      <c r="K100" s="7" t="str">
        <f>IF('Used data'!I100="No","",Calculation!AF100*Calculation!G100*Calculation!I100*Calculation!K100*Calculation!M100*Calculation!N100*Calculation!O100*Calculation!P100*Calculation!R100*Calculation!V100*Calculation!W100*Calculation!Y100)</f>
        <v/>
      </c>
      <c r="L100" s="7" t="str">
        <f>IF('Used data'!I100="No","",SUM(I100:K100))</f>
        <v/>
      </c>
      <c r="M100" s="7" t="str">
        <f>IF('Used data'!I100="No","",Calculation!AG100*Calculation!G100*Calculation!I100*Calculation!J100*Calculation!L100*Calculation!N100*Calculation!O100*Calculation!S100*Calculation!V100*Calculation!W100*Calculation!Z100)</f>
        <v/>
      </c>
      <c r="N100" s="7" t="str">
        <f>IF('Used data'!I100="No","",Calculation!AH100*Calculation!G100*Calculation!I100*Calculation!J100*Calculation!L100*Calculation!N100*Calculation!O100*Calculation!T100*Calculation!V100*Calculation!W100*Calculation!AA100)</f>
        <v/>
      </c>
      <c r="O100" s="7" t="str">
        <f>IF('Used data'!I100="No","",Calculation!AI100*Calculation!G100*Calculation!I100*Calculation!J100*Calculation!L100*Calculation!N100*Calculation!O100*Calculation!U100*Calculation!V100*Calculation!W100*Calculation!AB100)</f>
        <v/>
      </c>
      <c r="P100" s="7" t="str">
        <f>IF('Used data'!I100="No","",SUM(M100:O100))</f>
        <v/>
      </c>
      <c r="Q100" s="9" t="str">
        <f>IF('Used data'!I100="No","",SUM(I100:J100)*740934+M100*29492829+N100*4654307+O100*608667)</f>
        <v/>
      </c>
    </row>
    <row r="101" spans="1:17" x14ac:dyDescent="0.3">
      <c r="A101" s="4" t="str">
        <f>IF('Input data'!A107="","",'Input data'!A107)</f>
        <v/>
      </c>
      <c r="B101" s="4" t="str">
        <f>IF('Input data'!B107="","",'Input data'!B107)</f>
        <v/>
      </c>
      <c r="C101" s="4" t="str">
        <f>IF('Input data'!C107="","",'Input data'!C107)</f>
        <v/>
      </c>
      <c r="D101" s="4" t="str">
        <f>IF('Input data'!D107="","",'Input data'!D107)</f>
        <v/>
      </c>
      <c r="E101" s="4" t="str">
        <f>IF('Input data'!E107="","",'Input data'!E107)</f>
        <v/>
      </c>
      <c r="F101" s="4" t="str">
        <f>IF('Input data'!F107="","",'Input data'!F107)</f>
        <v/>
      </c>
      <c r="G101" s="20" t="str">
        <f>IF('Input data'!G107=0,"",'Input data'!G107)</f>
        <v/>
      </c>
      <c r="H101" s="9" t="str">
        <f>IF('Input data'!H107="","",'Input data'!H107)</f>
        <v/>
      </c>
      <c r="I101" s="7" t="str">
        <f>IF('Used data'!I101="No","",Calculation!AD101*Calculation!G101*Calculation!I101*Calculation!J101*Calculation!L101*Calculation!N101*Calculation!O101*Calculation!Q101*Calculation!V101*Calculation!W101*Calculation!X101)</f>
        <v/>
      </c>
      <c r="J101" s="7" t="str">
        <f>IF('Used data'!I101="No","",Calculation!AE101*Calculation!G101*Calculation!I101*Calculation!K101*Calculation!M101*Calculation!N101*Calculation!O101*Calculation!P101*Calculation!R101*Calculation!V101*Calculation!W101*Calculation!Y101)</f>
        <v/>
      </c>
      <c r="K101" s="7" t="str">
        <f>IF('Used data'!I101="No","",Calculation!AF101*Calculation!G101*Calculation!I101*Calculation!K101*Calculation!M101*Calculation!N101*Calculation!O101*Calculation!P101*Calculation!R101*Calculation!V101*Calculation!W101*Calculation!Y101)</f>
        <v/>
      </c>
      <c r="L101" s="7" t="str">
        <f>IF('Used data'!I101="No","",SUM(I101:K101))</f>
        <v/>
      </c>
      <c r="M101" s="7" t="str">
        <f>IF('Used data'!I101="No","",Calculation!AG101*Calculation!G101*Calculation!I101*Calculation!J101*Calculation!L101*Calculation!N101*Calculation!O101*Calculation!S101*Calculation!V101*Calculation!W101*Calculation!Z101)</f>
        <v/>
      </c>
      <c r="N101" s="7" t="str">
        <f>IF('Used data'!I101="No","",Calculation!AH101*Calculation!G101*Calculation!I101*Calculation!J101*Calculation!L101*Calculation!N101*Calculation!O101*Calculation!T101*Calculation!V101*Calculation!W101*Calculation!AA101)</f>
        <v/>
      </c>
      <c r="O101" s="7" t="str">
        <f>IF('Used data'!I101="No","",Calculation!AI101*Calculation!G101*Calculation!I101*Calculation!J101*Calculation!L101*Calculation!N101*Calculation!O101*Calculation!U101*Calculation!V101*Calculation!W101*Calculation!AB101)</f>
        <v/>
      </c>
      <c r="P101" s="7" t="str">
        <f>IF('Used data'!I101="No","",SUM(M101:O101))</f>
        <v/>
      </c>
      <c r="Q101" s="9" t="str">
        <f>IF('Used data'!I101="No","",SUM(I101:J101)*740934+M101*29492829+N101*4654307+O101*608667)</f>
        <v/>
      </c>
    </row>
    <row r="102" spans="1:17" x14ac:dyDescent="0.3">
      <c r="A102" s="4" t="str">
        <f>IF('Input data'!A108="","",'Input data'!A108)</f>
        <v/>
      </c>
      <c r="B102" s="4" t="str">
        <f>IF('Input data'!B108="","",'Input data'!B108)</f>
        <v/>
      </c>
      <c r="C102" s="4" t="str">
        <f>IF('Input data'!C108="","",'Input data'!C108)</f>
        <v/>
      </c>
      <c r="D102" s="4" t="str">
        <f>IF('Input data'!D108="","",'Input data'!D108)</f>
        <v/>
      </c>
      <c r="E102" s="4" t="str">
        <f>IF('Input data'!E108="","",'Input data'!E108)</f>
        <v/>
      </c>
      <c r="F102" s="4" t="str">
        <f>IF('Input data'!F108="","",'Input data'!F108)</f>
        <v/>
      </c>
      <c r="G102" s="20" t="str">
        <f>IF('Input data'!G108=0,"",'Input data'!G108)</f>
        <v/>
      </c>
      <c r="H102" s="9" t="str">
        <f>IF('Input data'!H108="","",'Input data'!H108)</f>
        <v/>
      </c>
      <c r="I102" s="7" t="str">
        <f>IF('Used data'!I102="No","",Calculation!AD102*Calculation!G102*Calculation!I102*Calculation!J102*Calculation!L102*Calculation!N102*Calculation!O102*Calculation!Q102*Calculation!V102*Calculation!W102*Calculation!X102)</f>
        <v/>
      </c>
      <c r="J102" s="7" t="str">
        <f>IF('Used data'!I102="No","",Calculation!AE102*Calculation!G102*Calculation!I102*Calculation!K102*Calculation!M102*Calculation!N102*Calculation!O102*Calculation!P102*Calculation!R102*Calculation!V102*Calculation!W102*Calculation!Y102)</f>
        <v/>
      </c>
      <c r="K102" s="7" t="str">
        <f>IF('Used data'!I102="No","",Calculation!AF102*Calculation!G102*Calculation!I102*Calculation!K102*Calculation!M102*Calculation!N102*Calculation!O102*Calculation!P102*Calculation!R102*Calculation!V102*Calculation!W102*Calculation!Y102)</f>
        <v/>
      </c>
      <c r="L102" s="7" t="str">
        <f>IF('Used data'!I102="No","",SUM(I102:K102))</f>
        <v/>
      </c>
      <c r="M102" s="7" t="str">
        <f>IF('Used data'!I102="No","",Calculation!AG102*Calculation!G102*Calculation!I102*Calculation!J102*Calculation!L102*Calculation!N102*Calculation!O102*Calculation!S102*Calculation!V102*Calculation!W102*Calculation!Z102)</f>
        <v/>
      </c>
      <c r="N102" s="7" t="str">
        <f>IF('Used data'!I102="No","",Calculation!AH102*Calculation!G102*Calculation!I102*Calculation!J102*Calculation!L102*Calculation!N102*Calculation!O102*Calculation!T102*Calculation!V102*Calculation!W102*Calculation!AA102)</f>
        <v/>
      </c>
      <c r="O102" s="7" t="str">
        <f>IF('Used data'!I102="No","",Calculation!AI102*Calculation!G102*Calculation!I102*Calculation!J102*Calculation!L102*Calculation!N102*Calculation!O102*Calculation!U102*Calculation!V102*Calculation!W102*Calculation!AB102)</f>
        <v/>
      </c>
      <c r="P102" s="7" t="str">
        <f>IF('Used data'!I102="No","",SUM(M102:O102))</f>
        <v/>
      </c>
      <c r="Q102" s="9" t="str">
        <f>IF('Used data'!I102="No","",SUM(I102:J102)*740934+M102*29492829+N102*4654307+O102*608667)</f>
        <v/>
      </c>
    </row>
    <row r="103" spans="1:17" x14ac:dyDescent="0.3">
      <c r="A103" s="4" t="str">
        <f>IF('Input data'!A109="","",'Input data'!A109)</f>
        <v/>
      </c>
      <c r="B103" s="4" t="str">
        <f>IF('Input data'!B109="","",'Input data'!B109)</f>
        <v/>
      </c>
      <c r="C103" s="4" t="str">
        <f>IF('Input data'!C109="","",'Input data'!C109)</f>
        <v/>
      </c>
      <c r="D103" s="4" t="str">
        <f>IF('Input data'!D109="","",'Input data'!D109)</f>
        <v/>
      </c>
      <c r="E103" s="4" t="str">
        <f>IF('Input data'!E109="","",'Input data'!E109)</f>
        <v/>
      </c>
      <c r="F103" s="4" t="str">
        <f>IF('Input data'!F109="","",'Input data'!F109)</f>
        <v/>
      </c>
      <c r="G103" s="20" t="str">
        <f>IF('Input data'!G109=0,"",'Input data'!G109)</f>
        <v/>
      </c>
      <c r="H103" s="9" t="str">
        <f>IF('Input data'!H109="","",'Input data'!H109)</f>
        <v/>
      </c>
      <c r="I103" s="7" t="str">
        <f>IF('Used data'!I103="No","",Calculation!AD103*Calculation!G103*Calculation!I103*Calculation!J103*Calculation!L103*Calculation!N103*Calculation!O103*Calculation!Q103*Calculation!V103*Calculation!W103*Calculation!X103)</f>
        <v/>
      </c>
      <c r="J103" s="7" t="str">
        <f>IF('Used data'!I103="No","",Calculation!AE103*Calculation!G103*Calculation!I103*Calculation!K103*Calculation!M103*Calculation!N103*Calculation!O103*Calculation!P103*Calculation!R103*Calculation!V103*Calculation!W103*Calculation!Y103)</f>
        <v/>
      </c>
      <c r="K103" s="7" t="str">
        <f>IF('Used data'!I103="No","",Calculation!AF103*Calculation!G103*Calculation!I103*Calculation!K103*Calculation!M103*Calculation!N103*Calculation!O103*Calculation!P103*Calculation!R103*Calculation!V103*Calculation!W103*Calculation!Y103)</f>
        <v/>
      </c>
      <c r="L103" s="7" t="str">
        <f>IF('Used data'!I103="No","",SUM(I103:K103))</f>
        <v/>
      </c>
      <c r="M103" s="7" t="str">
        <f>IF('Used data'!I103="No","",Calculation!AG103*Calculation!G103*Calculation!I103*Calculation!J103*Calculation!L103*Calculation!N103*Calculation!O103*Calculation!S103*Calculation!V103*Calculation!W103*Calculation!Z103)</f>
        <v/>
      </c>
      <c r="N103" s="7" t="str">
        <f>IF('Used data'!I103="No","",Calculation!AH103*Calculation!G103*Calculation!I103*Calculation!J103*Calculation!L103*Calculation!N103*Calculation!O103*Calculation!T103*Calculation!V103*Calculation!W103*Calculation!AA103)</f>
        <v/>
      </c>
      <c r="O103" s="7" t="str">
        <f>IF('Used data'!I103="No","",Calculation!AI103*Calculation!G103*Calculation!I103*Calculation!J103*Calculation!L103*Calculation!N103*Calculation!O103*Calculation!U103*Calculation!V103*Calculation!W103*Calculation!AB103)</f>
        <v/>
      </c>
      <c r="P103" s="7" t="str">
        <f>IF('Used data'!I103="No","",SUM(M103:O103))</f>
        <v/>
      </c>
      <c r="Q103" s="9" t="str">
        <f>IF('Used data'!I103="No","",SUM(I103:J103)*740934+M103*29492829+N103*4654307+O103*608667)</f>
        <v/>
      </c>
    </row>
    <row r="104" spans="1:17" x14ac:dyDescent="0.3">
      <c r="A104" s="4" t="str">
        <f>IF('Input data'!A110="","",'Input data'!A110)</f>
        <v/>
      </c>
      <c r="B104" s="4" t="str">
        <f>IF('Input data'!B110="","",'Input data'!B110)</f>
        <v/>
      </c>
      <c r="C104" s="4" t="str">
        <f>IF('Input data'!C110="","",'Input data'!C110)</f>
        <v/>
      </c>
      <c r="D104" s="4" t="str">
        <f>IF('Input data'!D110="","",'Input data'!D110)</f>
        <v/>
      </c>
      <c r="E104" s="4" t="str">
        <f>IF('Input data'!E110="","",'Input data'!E110)</f>
        <v/>
      </c>
      <c r="F104" s="4" t="str">
        <f>IF('Input data'!F110="","",'Input data'!F110)</f>
        <v/>
      </c>
      <c r="G104" s="20" t="str">
        <f>IF('Input data'!G110=0,"",'Input data'!G110)</f>
        <v/>
      </c>
      <c r="H104" s="9" t="str">
        <f>IF('Input data'!H110="","",'Input data'!H110)</f>
        <v/>
      </c>
      <c r="I104" s="7" t="str">
        <f>IF('Used data'!I104="No","",Calculation!AD104*Calculation!G104*Calculation!I104*Calculation!J104*Calculation!L104*Calculation!N104*Calculation!O104*Calculation!Q104*Calculation!V104*Calculation!W104*Calculation!X104)</f>
        <v/>
      </c>
      <c r="J104" s="7" t="str">
        <f>IF('Used data'!I104="No","",Calculation!AE104*Calculation!G104*Calculation!I104*Calculation!K104*Calculation!M104*Calculation!N104*Calculation!O104*Calculation!P104*Calculation!R104*Calculation!V104*Calculation!W104*Calculation!Y104)</f>
        <v/>
      </c>
      <c r="K104" s="7" t="str">
        <f>IF('Used data'!I104="No","",Calculation!AF104*Calculation!G104*Calculation!I104*Calculation!K104*Calculation!M104*Calculation!N104*Calculation!O104*Calculation!P104*Calculation!R104*Calculation!V104*Calculation!W104*Calculation!Y104)</f>
        <v/>
      </c>
      <c r="L104" s="7" t="str">
        <f>IF('Used data'!I104="No","",SUM(I104:K104))</f>
        <v/>
      </c>
      <c r="M104" s="7" t="str">
        <f>IF('Used data'!I104="No","",Calculation!AG104*Calculation!G104*Calculation!I104*Calculation!J104*Calculation!L104*Calculation!N104*Calculation!O104*Calculation!S104*Calculation!V104*Calculation!W104*Calculation!Z104)</f>
        <v/>
      </c>
      <c r="N104" s="7" t="str">
        <f>IF('Used data'!I104="No","",Calculation!AH104*Calculation!G104*Calculation!I104*Calculation!J104*Calculation!L104*Calculation!N104*Calculation!O104*Calculation!T104*Calculation!V104*Calculation!W104*Calculation!AA104)</f>
        <v/>
      </c>
      <c r="O104" s="7" t="str">
        <f>IF('Used data'!I104="No","",Calculation!AI104*Calculation!G104*Calculation!I104*Calculation!J104*Calculation!L104*Calculation!N104*Calculation!O104*Calculation!U104*Calculation!V104*Calculation!W104*Calculation!AB104)</f>
        <v/>
      </c>
      <c r="P104" s="7" t="str">
        <f>IF('Used data'!I104="No","",SUM(M104:O104))</f>
        <v/>
      </c>
      <c r="Q104" s="9" t="str">
        <f>IF('Used data'!I104="No","",SUM(I104:J104)*740934+M104*29492829+N104*4654307+O104*608667)</f>
        <v/>
      </c>
    </row>
    <row r="105" spans="1:17" x14ac:dyDescent="0.3">
      <c r="A105" s="4" t="str">
        <f>IF('Input data'!A111="","",'Input data'!A111)</f>
        <v/>
      </c>
      <c r="B105" s="4" t="str">
        <f>IF('Input data'!B111="","",'Input data'!B111)</f>
        <v/>
      </c>
      <c r="C105" s="4" t="str">
        <f>IF('Input data'!C111="","",'Input data'!C111)</f>
        <v/>
      </c>
      <c r="D105" s="4" t="str">
        <f>IF('Input data'!D111="","",'Input data'!D111)</f>
        <v/>
      </c>
      <c r="E105" s="4" t="str">
        <f>IF('Input data'!E111="","",'Input data'!E111)</f>
        <v/>
      </c>
      <c r="F105" s="4" t="str">
        <f>IF('Input data'!F111="","",'Input data'!F111)</f>
        <v/>
      </c>
      <c r="G105" s="20" t="str">
        <f>IF('Input data'!G111=0,"",'Input data'!G111)</f>
        <v/>
      </c>
      <c r="H105" s="9" t="str">
        <f>IF('Input data'!H111="","",'Input data'!H111)</f>
        <v/>
      </c>
      <c r="I105" s="7" t="str">
        <f>IF('Used data'!I105="No","",Calculation!AD105*Calculation!G105*Calculation!I105*Calculation!J105*Calculation!L105*Calculation!N105*Calculation!O105*Calculation!Q105*Calculation!V105*Calculation!W105*Calculation!X105)</f>
        <v/>
      </c>
      <c r="J105" s="7" t="str">
        <f>IF('Used data'!I105="No","",Calculation!AE105*Calculation!G105*Calculation!I105*Calculation!K105*Calculation!M105*Calculation!N105*Calculation!O105*Calculation!P105*Calculation!R105*Calculation!V105*Calculation!W105*Calculation!Y105)</f>
        <v/>
      </c>
      <c r="K105" s="7" t="str">
        <f>IF('Used data'!I105="No","",Calculation!AF105*Calculation!G105*Calculation!I105*Calculation!K105*Calculation!M105*Calculation!N105*Calculation!O105*Calculation!P105*Calculation!R105*Calculation!V105*Calculation!W105*Calculation!Y105)</f>
        <v/>
      </c>
      <c r="L105" s="7" t="str">
        <f>IF('Used data'!I105="No","",SUM(I105:K105))</f>
        <v/>
      </c>
      <c r="M105" s="7" t="str">
        <f>IF('Used data'!I105="No","",Calculation!AG105*Calculation!G105*Calculation!I105*Calculation!J105*Calculation!L105*Calculation!N105*Calculation!O105*Calculation!S105*Calculation!V105*Calculation!W105*Calculation!Z105)</f>
        <v/>
      </c>
      <c r="N105" s="7" t="str">
        <f>IF('Used data'!I105="No","",Calculation!AH105*Calculation!G105*Calculation!I105*Calculation!J105*Calculation!L105*Calculation!N105*Calculation!O105*Calculation!T105*Calculation!V105*Calculation!W105*Calculation!AA105)</f>
        <v/>
      </c>
      <c r="O105" s="7" t="str">
        <f>IF('Used data'!I105="No","",Calculation!AI105*Calculation!G105*Calculation!I105*Calculation!J105*Calculation!L105*Calculation!N105*Calculation!O105*Calculation!U105*Calculation!V105*Calculation!W105*Calculation!AB105)</f>
        <v/>
      </c>
      <c r="P105" s="7" t="str">
        <f>IF('Used data'!I105="No","",SUM(M105:O105))</f>
        <v/>
      </c>
      <c r="Q105" s="9" t="str">
        <f>IF('Used data'!I105="No","",SUM(I105:J105)*740934+M105*29492829+N105*4654307+O105*608667)</f>
        <v/>
      </c>
    </row>
    <row r="106" spans="1:17" x14ac:dyDescent="0.3">
      <c r="A106" s="4" t="str">
        <f>IF('Input data'!A112="","",'Input data'!A112)</f>
        <v/>
      </c>
      <c r="B106" s="4" t="str">
        <f>IF('Input data'!B112="","",'Input data'!B112)</f>
        <v/>
      </c>
      <c r="C106" s="4" t="str">
        <f>IF('Input data'!C112="","",'Input data'!C112)</f>
        <v/>
      </c>
      <c r="D106" s="4" t="str">
        <f>IF('Input data'!D112="","",'Input data'!D112)</f>
        <v/>
      </c>
      <c r="E106" s="4" t="str">
        <f>IF('Input data'!E112="","",'Input data'!E112)</f>
        <v/>
      </c>
      <c r="F106" s="4" t="str">
        <f>IF('Input data'!F112="","",'Input data'!F112)</f>
        <v/>
      </c>
      <c r="G106" s="20" t="str">
        <f>IF('Input data'!G112=0,"",'Input data'!G112)</f>
        <v/>
      </c>
      <c r="H106" s="9" t="str">
        <f>IF('Input data'!H112="","",'Input data'!H112)</f>
        <v/>
      </c>
      <c r="I106" s="7" t="str">
        <f>IF('Used data'!I106="No","",Calculation!AD106*Calculation!G106*Calculation!I106*Calculation!J106*Calculation!L106*Calculation!N106*Calculation!O106*Calculation!Q106*Calculation!V106*Calculation!W106*Calculation!X106)</f>
        <v/>
      </c>
      <c r="J106" s="7" t="str">
        <f>IF('Used data'!I106="No","",Calculation!AE106*Calculation!G106*Calculation!I106*Calculation!K106*Calculation!M106*Calculation!N106*Calculation!O106*Calculation!P106*Calculation!R106*Calculation!V106*Calculation!W106*Calculation!Y106)</f>
        <v/>
      </c>
      <c r="K106" s="7" t="str">
        <f>IF('Used data'!I106="No","",Calculation!AF106*Calculation!G106*Calculation!I106*Calculation!K106*Calculation!M106*Calculation!N106*Calculation!O106*Calculation!P106*Calculation!R106*Calculation!V106*Calculation!W106*Calculation!Y106)</f>
        <v/>
      </c>
      <c r="L106" s="7" t="str">
        <f>IF('Used data'!I106="No","",SUM(I106:K106))</f>
        <v/>
      </c>
      <c r="M106" s="7" t="str">
        <f>IF('Used data'!I106="No","",Calculation!AG106*Calculation!G106*Calculation!I106*Calculation!J106*Calculation!L106*Calculation!N106*Calculation!O106*Calculation!S106*Calculation!V106*Calculation!W106*Calculation!Z106)</f>
        <v/>
      </c>
      <c r="N106" s="7" t="str">
        <f>IF('Used data'!I106="No","",Calculation!AH106*Calculation!G106*Calculation!I106*Calculation!J106*Calculation!L106*Calculation!N106*Calculation!O106*Calculation!T106*Calculation!V106*Calculation!W106*Calculation!AA106)</f>
        <v/>
      </c>
      <c r="O106" s="7" t="str">
        <f>IF('Used data'!I106="No","",Calculation!AI106*Calculation!G106*Calculation!I106*Calculation!J106*Calculation!L106*Calculation!N106*Calculation!O106*Calculation!U106*Calculation!V106*Calculation!W106*Calculation!AB106)</f>
        <v/>
      </c>
      <c r="P106" s="7" t="str">
        <f>IF('Used data'!I106="No","",SUM(M106:O106))</f>
        <v/>
      </c>
      <c r="Q106" s="9" t="str">
        <f>IF('Used data'!I106="No","",SUM(I106:J106)*740934+M106*29492829+N106*4654307+O106*608667)</f>
        <v/>
      </c>
    </row>
    <row r="107" spans="1:17" x14ac:dyDescent="0.3">
      <c r="A107" s="4" t="str">
        <f>IF('Input data'!A113="","",'Input data'!A113)</f>
        <v/>
      </c>
      <c r="B107" s="4" t="str">
        <f>IF('Input data'!B113="","",'Input data'!B113)</f>
        <v/>
      </c>
      <c r="C107" s="4" t="str">
        <f>IF('Input data'!C113="","",'Input data'!C113)</f>
        <v/>
      </c>
      <c r="D107" s="4" t="str">
        <f>IF('Input data'!D113="","",'Input data'!D113)</f>
        <v/>
      </c>
      <c r="E107" s="4" t="str">
        <f>IF('Input data'!E113="","",'Input data'!E113)</f>
        <v/>
      </c>
      <c r="F107" s="4" t="str">
        <f>IF('Input data'!F113="","",'Input data'!F113)</f>
        <v/>
      </c>
      <c r="G107" s="20" t="str">
        <f>IF('Input data'!G113=0,"",'Input data'!G113)</f>
        <v/>
      </c>
      <c r="H107" s="9" t="str">
        <f>IF('Input data'!H113="","",'Input data'!H113)</f>
        <v/>
      </c>
      <c r="I107" s="7" t="str">
        <f>IF('Used data'!I107="No","",Calculation!AD107*Calculation!G107*Calculation!I107*Calculation!J107*Calculation!L107*Calculation!N107*Calculation!O107*Calculation!Q107*Calculation!V107*Calculation!W107*Calculation!X107)</f>
        <v/>
      </c>
      <c r="J107" s="7" t="str">
        <f>IF('Used data'!I107="No","",Calculation!AE107*Calculation!G107*Calculation!I107*Calculation!K107*Calculation!M107*Calculation!N107*Calculation!O107*Calculation!P107*Calculation!R107*Calculation!V107*Calculation!W107*Calculation!Y107)</f>
        <v/>
      </c>
      <c r="K107" s="7" t="str">
        <f>IF('Used data'!I107="No","",Calculation!AF107*Calculation!G107*Calculation!I107*Calculation!K107*Calculation!M107*Calculation!N107*Calculation!O107*Calculation!P107*Calculation!R107*Calculation!V107*Calculation!W107*Calculation!Y107)</f>
        <v/>
      </c>
      <c r="L107" s="7" t="str">
        <f>IF('Used data'!I107="No","",SUM(I107:K107))</f>
        <v/>
      </c>
      <c r="M107" s="7" t="str">
        <f>IF('Used data'!I107="No","",Calculation!AG107*Calculation!G107*Calculation!I107*Calculation!J107*Calculation!L107*Calculation!N107*Calculation!O107*Calculation!S107*Calculation!V107*Calculation!W107*Calculation!Z107)</f>
        <v/>
      </c>
      <c r="N107" s="7" t="str">
        <f>IF('Used data'!I107="No","",Calculation!AH107*Calculation!G107*Calculation!I107*Calculation!J107*Calculation!L107*Calculation!N107*Calculation!O107*Calculation!T107*Calculation!V107*Calculation!W107*Calculation!AA107)</f>
        <v/>
      </c>
      <c r="O107" s="7" t="str">
        <f>IF('Used data'!I107="No","",Calculation!AI107*Calculation!G107*Calculation!I107*Calculation!J107*Calculation!L107*Calculation!N107*Calculation!O107*Calculation!U107*Calculation!V107*Calculation!W107*Calculation!AB107)</f>
        <v/>
      </c>
      <c r="P107" s="7" t="str">
        <f>IF('Used data'!I107="No","",SUM(M107:O107))</f>
        <v/>
      </c>
      <c r="Q107" s="9" t="str">
        <f>IF('Used data'!I107="No","",SUM(I107:J107)*740934+M107*29492829+N107*4654307+O107*608667)</f>
        <v/>
      </c>
    </row>
    <row r="108" spans="1:17" x14ac:dyDescent="0.3">
      <c r="A108" s="4" t="str">
        <f>IF('Input data'!A114="","",'Input data'!A114)</f>
        <v/>
      </c>
      <c r="B108" s="4" t="str">
        <f>IF('Input data'!B114="","",'Input data'!B114)</f>
        <v/>
      </c>
      <c r="C108" s="4" t="str">
        <f>IF('Input data'!C114="","",'Input data'!C114)</f>
        <v/>
      </c>
      <c r="D108" s="4" t="str">
        <f>IF('Input data'!D114="","",'Input data'!D114)</f>
        <v/>
      </c>
      <c r="E108" s="4" t="str">
        <f>IF('Input data'!E114="","",'Input data'!E114)</f>
        <v/>
      </c>
      <c r="F108" s="4" t="str">
        <f>IF('Input data'!F114="","",'Input data'!F114)</f>
        <v/>
      </c>
      <c r="G108" s="20" t="str">
        <f>IF('Input data'!G114=0,"",'Input data'!G114)</f>
        <v/>
      </c>
      <c r="H108" s="9" t="str">
        <f>IF('Input data'!H114="","",'Input data'!H114)</f>
        <v/>
      </c>
      <c r="I108" s="7" t="str">
        <f>IF('Used data'!I108="No","",Calculation!AD108*Calculation!G108*Calculation!I108*Calculation!J108*Calculation!L108*Calculation!N108*Calculation!O108*Calculation!Q108*Calculation!V108*Calculation!W108*Calculation!X108)</f>
        <v/>
      </c>
      <c r="J108" s="7" t="str">
        <f>IF('Used data'!I108="No","",Calculation!AE108*Calculation!G108*Calculation!I108*Calculation!K108*Calculation!M108*Calculation!N108*Calculation!O108*Calculation!P108*Calculation!R108*Calculation!V108*Calculation!W108*Calculation!Y108)</f>
        <v/>
      </c>
      <c r="K108" s="7" t="str">
        <f>IF('Used data'!I108="No","",Calculation!AF108*Calculation!G108*Calculation!I108*Calculation!K108*Calculation!M108*Calculation!N108*Calculation!O108*Calculation!P108*Calculation!R108*Calculation!V108*Calculation!W108*Calculation!Y108)</f>
        <v/>
      </c>
      <c r="L108" s="7" t="str">
        <f>IF('Used data'!I108="No","",SUM(I108:K108))</f>
        <v/>
      </c>
      <c r="M108" s="7" t="str">
        <f>IF('Used data'!I108="No","",Calculation!AG108*Calculation!G108*Calculation!I108*Calculation!J108*Calculation!L108*Calculation!N108*Calculation!O108*Calculation!S108*Calculation!V108*Calculation!W108*Calculation!Z108)</f>
        <v/>
      </c>
      <c r="N108" s="7" t="str">
        <f>IF('Used data'!I108="No","",Calculation!AH108*Calculation!G108*Calculation!I108*Calculation!J108*Calculation!L108*Calculation!N108*Calculation!O108*Calculation!T108*Calculation!V108*Calculation!W108*Calculation!AA108)</f>
        <v/>
      </c>
      <c r="O108" s="7" t="str">
        <f>IF('Used data'!I108="No","",Calculation!AI108*Calculation!G108*Calculation!I108*Calculation!J108*Calculation!L108*Calculation!N108*Calculation!O108*Calculation!U108*Calculation!V108*Calculation!W108*Calculation!AB108)</f>
        <v/>
      </c>
      <c r="P108" s="7" t="str">
        <f>IF('Used data'!I108="No","",SUM(M108:O108))</f>
        <v/>
      </c>
      <c r="Q108" s="9" t="str">
        <f>IF('Used data'!I108="No","",SUM(I108:J108)*740934+M108*29492829+N108*4654307+O108*608667)</f>
        <v/>
      </c>
    </row>
    <row r="109" spans="1:17" x14ac:dyDescent="0.3">
      <c r="A109" s="4" t="str">
        <f>IF('Input data'!A115="","",'Input data'!A115)</f>
        <v/>
      </c>
      <c r="B109" s="4" t="str">
        <f>IF('Input data'!B115="","",'Input data'!B115)</f>
        <v/>
      </c>
      <c r="C109" s="4" t="str">
        <f>IF('Input data'!C115="","",'Input data'!C115)</f>
        <v/>
      </c>
      <c r="D109" s="4" t="str">
        <f>IF('Input data'!D115="","",'Input data'!D115)</f>
        <v/>
      </c>
      <c r="E109" s="4" t="str">
        <f>IF('Input data'!E115="","",'Input data'!E115)</f>
        <v/>
      </c>
      <c r="F109" s="4" t="str">
        <f>IF('Input data'!F115="","",'Input data'!F115)</f>
        <v/>
      </c>
      <c r="G109" s="20" t="str">
        <f>IF('Input data'!G115=0,"",'Input data'!G115)</f>
        <v/>
      </c>
      <c r="H109" s="9" t="str">
        <f>IF('Input data'!H115="","",'Input data'!H115)</f>
        <v/>
      </c>
      <c r="I109" s="7" t="str">
        <f>IF('Used data'!I109="No","",Calculation!AD109*Calculation!G109*Calculation!I109*Calculation!J109*Calculation!L109*Calculation!N109*Calculation!O109*Calculation!Q109*Calculation!V109*Calculation!W109*Calculation!X109)</f>
        <v/>
      </c>
      <c r="J109" s="7" t="str">
        <f>IF('Used data'!I109="No","",Calculation!AE109*Calculation!G109*Calculation!I109*Calculation!K109*Calculation!M109*Calculation!N109*Calculation!O109*Calculation!P109*Calculation!R109*Calculation!V109*Calculation!W109*Calculation!Y109)</f>
        <v/>
      </c>
      <c r="K109" s="7" t="str">
        <f>IF('Used data'!I109="No","",Calculation!AF109*Calculation!G109*Calculation!I109*Calculation!K109*Calculation!M109*Calculation!N109*Calculation!O109*Calculation!P109*Calculation!R109*Calculation!V109*Calculation!W109*Calculation!Y109)</f>
        <v/>
      </c>
      <c r="L109" s="7" t="str">
        <f>IF('Used data'!I109="No","",SUM(I109:K109))</f>
        <v/>
      </c>
      <c r="M109" s="7" t="str">
        <f>IF('Used data'!I109="No","",Calculation!AG109*Calculation!G109*Calculation!I109*Calculation!J109*Calculation!L109*Calculation!N109*Calculation!O109*Calculation!S109*Calculation!V109*Calculation!W109*Calculation!Z109)</f>
        <v/>
      </c>
      <c r="N109" s="7" t="str">
        <f>IF('Used data'!I109="No","",Calculation!AH109*Calculation!G109*Calculation!I109*Calculation!J109*Calculation!L109*Calculation!N109*Calculation!O109*Calculation!T109*Calculation!V109*Calculation!W109*Calculation!AA109)</f>
        <v/>
      </c>
      <c r="O109" s="7" t="str">
        <f>IF('Used data'!I109="No","",Calculation!AI109*Calculation!G109*Calculation!I109*Calculation!J109*Calculation!L109*Calculation!N109*Calculation!O109*Calculation!U109*Calculation!V109*Calculation!W109*Calculation!AB109)</f>
        <v/>
      </c>
      <c r="P109" s="7" t="str">
        <f>IF('Used data'!I109="No","",SUM(M109:O109))</f>
        <v/>
      </c>
      <c r="Q109" s="9" t="str">
        <f>IF('Used data'!I109="No","",SUM(I109:J109)*740934+M109*29492829+N109*4654307+O109*608667)</f>
        <v/>
      </c>
    </row>
    <row r="110" spans="1:17" x14ac:dyDescent="0.3">
      <c r="A110" s="4" t="str">
        <f>IF('Input data'!A116="","",'Input data'!A116)</f>
        <v/>
      </c>
      <c r="B110" s="4" t="str">
        <f>IF('Input data'!B116="","",'Input data'!B116)</f>
        <v/>
      </c>
      <c r="C110" s="4" t="str">
        <f>IF('Input data'!C116="","",'Input data'!C116)</f>
        <v/>
      </c>
      <c r="D110" s="4" t="str">
        <f>IF('Input data'!D116="","",'Input data'!D116)</f>
        <v/>
      </c>
      <c r="E110" s="4" t="str">
        <f>IF('Input data'!E116="","",'Input data'!E116)</f>
        <v/>
      </c>
      <c r="F110" s="4" t="str">
        <f>IF('Input data'!F116="","",'Input data'!F116)</f>
        <v/>
      </c>
      <c r="G110" s="20" t="str">
        <f>IF('Input data'!G116=0,"",'Input data'!G116)</f>
        <v/>
      </c>
      <c r="H110" s="9" t="str">
        <f>IF('Input data'!H116="","",'Input data'!H116)</f>
        <v/>
      </c>
      <c r="I110" s="7" t="str">
        <f>IF('Used data'!I110="No","",Calculation!AD110*Calculation!G110*Calculation!I110*Calculation!J110*Calculation!L110*Calculation!N110*Calculation!O110*Calculation!Q110*Calculation!V110*Calculation!W110*Calculation!X110)</f>
        <v/>
      </c>
      <c r="J110" s="7" t="str">
        <f>IF('Used data'!I110="No","",Calculation!AE110*Calculation!G110*Calculation!I110*Calculation!K110*Calculation!M110*Calculation!N110*Calculation!O110*Calculation!P110*Calculation!R110*Calculation!V110*Calculation!W110*Calculation!Y110)</f>
        <v/>
      </c>
      <c r="K110" s="7" t="str">
        <f>IF('Used data'!I110="No","",Calculation!AF110*Calculation!G110*Calculation!I110*Calculation!K110*Calculation!M110*Calculation!N110*Calculation!O110*Calculation!P110*Calculation!R110*Calculation!V110*Calculation!W110*Calculation!Y110)</f>
        <v/>
      </c>
      <c r="L110" s="7" t="str">
        <f>IF('Used data'!I110="No","",SUM(I110:K110))</f>
        <v/>
      </c>
      <c r="M110" s="7" t="str">
        <f>IF('Used data'!I110="No","",Calculation!AG110*Calculation!G110*Calculation!I110*Calculation!J110*Calculation!L110*Calculation!N110*Calculation!O110*Calculation!S110*Calculation!V110*Calculation!W110*Calculation!Z110)</f>
        <v/>
      </c>
      <c r="N110" s="7" t="str">
        <f>IF('Used data'!I110="No","",Calculation!AH110*Calculation!G110*Calculation!I110*Calculation!J110*Calculation!L110*Calculation!N110*Calculation!O110*Calculation!T110*Calculation!V110*Calculation!W110*Calculation!AA110)</f>
        <v/>
      </c>
      <c r="O110" s="7" t="str">
        <f>IF('Used data'!I110="No","",Calculation!AI110*Calculation!G110*Calculation!I110*Calculation!J110*Calculation!L110*Calculation!N110*Calculation!O110*Calculation!U110*Calculation!V110*Calculation!W110*Calculation!AB110)</f>
        <v/>
      </c>
      <c r="P110" s="7" t="str">
        <f>IF('Used data'!I110="No","",SUM(M110:O110))</f>
        <v/>
      </c>
      <c r="Q110" s="9" t="str">
        <f>IF('Used data'!I110="No","",SUM(I110:J110)*740934+M110*29492829+N110*4654307+O110*608667)</f>
        <v/>
      </c>
    </row>
    <row r="111" spans="1:17" x14ac:dyDescent="0.3">
      <c r="A111" s="4" t="str">
        <f>IF('Input data'!A117="","",'Input data'!A117)</f>
        <v/>
      </c>
      <c r="B111" s="4" t="str">
        <f>IF('Input data'!B117="","",'Input data'!B117)</f>
        <v/>
      </c>
      <c r="C111" s="4" t="str">
        <f>IF('Input data'!C117="","",'Input data'!C117)</f>
        <v/>
      </c>
      <c r="D111" s="4" t="str">
        <f>IF('Input data'!D117="","",'Input data'!D117)</f>
        <v/>
      </c>
      <c r="E111" s="4" t="str">
        <f>IF('Input data'!E117="","",'Input data'!E117)</f>
        <v/>
      </c>
      <c r="F111" s="4" t="str">
        <f>IF('Input data'!F117="","",'Input data'!F117)</f>
        <v/>
      </c>
      <c r="G111" s="20" t="str">
        <f>IF('Input data'!G117=0,"",'Input data'!G117)</f>
        <v/>
      </c>
      <c r="H111" s="9" t="str">
        <f>IF('Input data'!H117="","",'Input data'!H117)</f>
        <v/>
      </c>
      <c r="I111" s="7" t="str">
        <f>IF('Used data'!I111="No","",Calculation!AD111*Calculation!G111*Calculation!I111*Calculation!J111*Calculation!L111*Calculation!N111*Calculation!O111*Calculation!Q111*Calculation!V111*Calculation!W111*Calculation!X111)</f>
        <v/>
      </c>
      <c r="J111" s="7" t="str">
        <f>IF('Used data'!I111="No","",Calculation!AE111*Calculation!G111*Calculation!I111*Calculation!K111*Calculation!M111*Calculation!N111*Calculation!O111*Calculation!P111*Calculation!R111*Calculation!V111*Calculation!W111*Calculation!Y111)</f>
        <v/>
      </c>
      <c r="K111" s="7" t="str">
        <f>IF('Used data'!I111="No","",Calculation!AF111*Calculation!G111*Calculation!I111*Calculation!K111*Calculation!M111*Calculation!N111*Calculation!O111*Calculation!P111*Calculation!R111*Calculation!V111*Calculation!W111*Calculation!Y111)</f>
        <v/>
      </c>
      <c r="L111" s="7" t="str">
        <f>IF('Used data'!I111="No","",SUM(I111:K111))</f>
        <v/>
      </c>
      <c r="M111" s="7" t="str">
        <f>IF('Used data'!I111="No","",Calculation!AG111*Calculation!G111*Calculation!I111*Calculation!J111*Calculation!L111*Calculation!N111*Calculation!O111*Calculation!S111*Calculation!V111*Calculation!W111*Calculation!Z111)</f>
        <v/>
      </c>
      <c r="N111" s="7" t="str">
        <f>IF('Used data'!I111="No","",Calculation!AH111*Calculation!G111*Calculation!I111*Calculation!J111*Calculation!L111*Calculation!N111*Calculation!O111*Calculation!T111*Calculation!V111*Calculation!W111*Calculation!AA111)</f>
        <v/>
      </c>
      <c r="O111" s="7" t="str">
        <f>IF('Used data'!I111="No","",Calculation!AI111*Calculation!G111*Calculation!I111*Calculation!J111*Calculation!L111*Calculation!N111*Calculation!O111*Calculation!U111*Calculation!V111*Calculation!W111*Calculation!AB111)</f>
        <v/>
      </c>
      <c r="P111" s="7" t="str">
        <f>IF('Used data'!I111="No","",SUM(M111:O111))</f>
        <v/>
      </c>
      <c r="Q111" s="9" t="str">
        <f>IF('Used data'!I111="No","",SUM(I111:J111)*740934+M111*29492829+N111*4654307+O111*608667)</f>
        <v/>
      </c>
    </row>
    <row r="112" spans="1:17" x14ac:dyDescent="0.3">
      <c r="A112" s="4" t="str">
        <f>IF('Input data'!A118="","",'Input data'!A118)</f>
        <v/>
      </c>
      <c r="B112" s="4" t="str">
        <f>IF('Input data'!B118="","",'Input data'!B118)</f>
        <v/>
      </c>
      <c r="C112" s="4" t="str">
        <f>IF('Input data'!C118="","",'Input data'!C118)</f>
        <v/>
      </c>
      <c r="D112" s="4" t="str">
        <f>IF('Input data'!D118="","",'Input data'!D118)</f>
        <v/>
      </c>
      <c r="E112" s="4" t="str">
        <f>IF('Input data'!E118="","",'Input data'!E118)</f>
        <v/>
      </c>
      <c r="F112" s="4" t="str">
        <f>IF('Input data'!F118="","",'Input data'!F118)</f>
        <v/>
      </c>
      <c r="G112" s="20" t="str">
        <f>IF('Input data'!G118=0,"",'Input data'!G118)</f>
        <v/>
      </c>
      <c r="H112" s="9" t="str">
        <f>IF('Input data'!H118="","",'Input data'!H118)</f>
        <v/>
      </c>
      <c r="I112" s="7" t="str">
        <f>IF('Used data'!I112="No","",Calculation!AD112*Calculation!G112*Calculation!I112*Calculation!J112*Calculation!L112*Calculation!N112*Calculation!O112*Calculation!Q112*Calculation!V112*Calculation!W112*Calculation!X112)</f>
        <v/>
      </c>
      <c r="J112" s="7" t="str">
        <f>IF('Used data'!I112="No","",Calculation!AE112*Calculation!G112*Calculation!I112*Calculation!K112*Calculation!M112*Calculation!N112*Calculation!O112*Calculation!P112*Calculation!R112*Calculation!V112*Calculation!W112*Calculation!Y112)</f>
        <v/>
      </c>
      <c r="K112" s="7" t="str">
        <f>IF('Used data'!I112="No","",Calculation!AF112*Calculation!G112*Calculation!I112*Calculation!K112*Calculation!M112*Calculation!N112*Calculation!O112*Calculation!P112*Calculation!R112*Calculation!V112*Calculation!W112*Calculation!Y112)</f>
        <v/>
      </c>
      <c r="L112" s="7" t="str">
        <f>IF('Used data'!I112="No","",SUM(I112:K112))</f>
        <v/>
      </c>
      <c r="M112" s="7" t="str">
        <f>IF('Used data'!I112="No","",Calculation!AG112*Calculation!G112*Calculation!I112*Calculation!J112*Calculation!L112*Calculation!N112*Calculation!O112*Calculation!S112*Calculation!V112*Calculation!W112*Calculation!Z112)</f>
        <v/>
      </c>
      <c r="N112" s="7" t="str">
        <f>IF('Used data'!I112="No","",Calculation!AH112*Calculation!G112*Calculation!I112*Calculation!J112*Calculation!L112*Calculation!N112*Calculation!O112*Calculation!T112*Calculation!V112*Calculation!W112*Calculation!AA112)</f>
        <v/>
      </c>
      <c r="O112" s="7" t="str">
        <f>IF('Used data'!I112="No","",Calculation!AI112*Calculation!G112*Calculation!I112*Calculation!J112*Calculation!L112*Calculation!N112*Calculation!O112*Calculation!U112*Calculation!V112*Calculation!W112*Calculation!AB112)</f>
        <v/>
      </c>
      <c r="P112" s="7" t="str">
        <f>IF('Used data'!I112="No","",SUM(M112:O112))</f>
        <v/>
      </c>
      <c r="Q112" s="9" t="str">
        <f>IF('Used data'!I112="No","",SUM(I112:J112)*740934+M112*29492829+N112*4654307+O112*608667)</f>
        <v/>
      </c>
    </row>
    <row r="113" spans="1:17" x14ac:dyDescent="0.3">
      <c r="A113" s="4" t="str">
        <f>IF('Input data'!A119="","",'Input data'!A119)</f>
        <v/>
      </c>
      <c r="B113" s="4" t="str">
        <f>IF('Input data'!B119="","",'Input data'!B119)</f>
        <v/>
      </c>
      <c r="C113" s="4" t="str">
        <f>IF('Input data'!C119="","",'Input data'!C119)</f>
        <v/>
      </c>
      <c r="D113" s="4" t="str">
        <f>IF('Input data'!D119="","",'Input data'!D119)</f>
        <v/>
      </c>
      <c r="E113" s="4" t="str">
        <f>IF('Input data'!E119="","",'Input data'!E119)</f>
        <v/>
      </c>
      <c r="F113" s="4" t="str">
        <f>IF('Input data'!F119="","",'Input data'!F119)</f>
        <v/>
      </c>
      <c r="G113" s="20" t="str">
        <f>IF('Input data'!G119=0,"",'Input data'!G119)</f>
        <v/>
      </c>
      <c r="H113" s="9" t="str">
        <f>IF('Input data'!H119="","",'Input data'!H119)</f>
        <v/>
      </c>
      <c r="I113" s="7" t="str">
        <f>IF('Used data'!I113="No","",Calculation!AD113*Calculation!G113*Calculation!I113*Calculation!J113*Calculation!L113*Calculation!N113*Calculation!O113*Calculation!Q113*Calculation!V113*Calculation!W113*Calculation!X113)</f>
        <v/>
      </c>
      <c r="J113" s="7" t="str">
        <f>IF('Used data'!I113="No","",Calculation!AE113*Calculation!G113*Calculation!I113*Calculation!K113*Calculation!M113*Calculation!N113*Calculation!O113*Calculation!P113*Calculation!R113*Calculation!V113*Calculation!W113*Calculation!Y113)</f>
        <v/>
      </c>
      <c r="K113" s="7" t="str">
        <f>IF('Used data'!I113="No","",Calculation!AF113*Calculation!G113*Calculation!I113*Calculation!K113*Calculation!M113*Calculation!N113*Calculation!O113*Calculation!P113*Calculation!R113*Calculation!V113*Calculation!W113*Calculation!Y113)</f>
        <v/>
      </c>
      <c r="L113" s="7" t="str">
        <f>IF('Used data'!I113="No","",SUM(I113:K113))</f>
        <v/>
      </c>
      <c r="M113" s="7" t="str">
        <f>IF('Used data'!I113="No","",Calculation!AG113*Calculation!G113*Calculation!I113*Calculation!J113*Calculation!L113*Calculation!N113*Calculation!O113*Calculation!S113*Calculation!V113*Calculation!W113*Calculation!Z113)</f>
        <v/>
      </c>
      <c r="N113" s="7" t="str">
        <f>IF('Used data'!I113="No","",Calculation!AH113*Calculation!G113*Calculation!I113*Calculation!J113*Calculation!L113*Calculation!N113*Calculation!O113*Calculation!T113*Calculation!V113*Calculation!W113*Calculation!AA113)</f>
        <v/>
      </c>
      <c r="O113" s="7" t="str">
        <f>IF('Used data'!I113="No","",Calculation!AI113*Calculation!G113*Calculation!I113*Calculation!J113*Calculation!L113*Calculation!N113*Calculation!O113*Calculation!U113*Calculation!V113*Calculation!W113*Calculation!AB113)</f>
        <v/>
      </c>
      <c r="P113" s="7" t="str">
        <f>IF('Used data'!I113="No","",SUM(M113:O113))</f>
        <v/>
      </c>
      <c r="Q113" s="9" t="str">
        <f>IF('Used data'!I113="No","",SUM(I113:J113)*740934+M113*29492829+N113*4654307+O113*608667)</f>
        <v/>
      </c>
    </row>
    <row r="114" spans="1:17" x14ac:dyDescent="0.3">
      <c r="A114" s="4" t="str">
        <f>IF('Input data'!A120="","",'Input data'!A120)</f>
        <v/>
      </c>
      <c r="B114" s="4" t="str">
        <f>IF('Input data'!B120="","",'Input data'!B120)</f>
        <v/>
      </c>
      <c r="C114" s="4" t="str">
        <f>IF('Input data'!C120="","",'Input data'!C120)</f>
        <v/>
      </c>
      <c r="D114" s="4" t="str">
        <f>IF('Input data'!D120="","",'Input data'!D120)</f>
        <v/>
      </c>
      <c r="E114" s="4" t="str">
        <f>IF('Input data'!E120="","",'Input data'!E120)</f>
        <v/>
      </c>
      <c r="F114" s="4" t="str">
        <f>IF('Input data'!F120="","",'Input data'!F120)</f>
        <v/>
      </c>
      <c r="G114" s="20" t="str">
        <f>IF('Input data'!G120=0,"",'Input data'!G120)</f>
        <v/>
      </c>
      <c r="H114" s="9" t="str">
        <f>IF('Input data'!H120="","",'Input data'!H120)</f>
        <v/>
      </c>
      <c r="I114" s="7" t="str">
        <f>IF('Used data'!I114="No","",Calculation!AD114*Calculation!G114*Calculation!I114*Calculation!J114*Calculation!L114*Calculation!N114*Calculation!O114*Calculation!Q114*Calculation!V114*Calculation!W114*Calculation!X114)</f>
        <v/>
      </c>
      <c r="J114" s="7" t="str">
        <f>IF('Used data'!I114="No","",Calculation!AE114*Calculation!G114*Calculation!I114*Calculation!K114*Calculation!M114*Calculation!N114*Calculation!O114*Calculation!P114*Calculation!R114*Calculation!V114*Calculation!W114*Calculation!Y114)</f>
        <v/>
      </c>
      <c r="K114" s="7" t="str">
        <f>IF('Used data'!I114="No","",Calculation!AF114*Calculation!G114*Calculation!I114*Calculation!K114*Calculation!M114*Calculation!N114*Calculation!O114*Calculation!P114*Calculation!R114*Calculation!V114*Calculation!W114*Calculation!Y114)</f>
        <v/>
      </c>
      <c r="L114" s="7" t="str">
        <f>IF('Used data'!I114="No","",SUM(I114:K114))</f>
        <v/>
      </c>
      <c r="M114" s="7" t="str">
        <f>IF('Used data'!I114="No","",Calculation!AG114*Calculation!G114*Calculation!I114*Calculation!J114*Calculation!L114*Calculation!N114*Calculation!O114*Calculation!S114*Calculation!V114*Calculation!W114*Calculation!Z114)</f>
        <v/>
      </c>
      <c r="N114" s="7" t="str">
        <f>IF('Used data'!I114="No","",Calculation!AH114*Calculation!G114*Calculation!I114*Calculation!J114*Calculation!L114*Calculation!N114*Calculation!O114*Calculation!T114*Calculation!V114*Calculation!W114*Calculation!AA114)</f>
        <v/>
      </c>
      <c r="O114" s="7" t="str">
        <f>IF('Used data'!I114="No","",Calculation!AI114*Calculation!G114*Calculation!I114*Calculation!J114*Calculation!L114*Calculation!N114*Calculation!O114*Calculation!U114*Calculation!V114*Calculation!W114*Calculation!AB114)</f>
        <v/>
      </c>
      <c r="P114" s="7" t="str">
        <f>IF('Used data'!I114="No","",SUM(M114:O114))</f>
        <v/>
      </c>
      <c r="Q114" s="9" t="str">
        <f>IF('Used data'!I114="No","",SUM(I114:J114)*740934+M114*29492829+N114*4654307+O114*608667)</f>
        <v/>
      </c>
    </row>
    <row r="115" spans="1:17" x14ac:dyDescent="0.3">
      <c r="A115" s="4" t="str">
        <f>IF('Input data'!A121="","",'Input data'!A121)</f>
        <v/>
      </c>
      <c r="B115" s="4" t="str">
        <f>IF('Input data'!B121="","",'Input data'!B121)</f>
        <v/>
      </c>
      <c r="C115" s="4" t="str">
        <f>IF('Input data'!C121="","",'Input data'!C121)</f>
        <v/>
      </c>
      <c r="D115" s="4" t="str">
        <f>IF('Input data'!D121="","",'Input data'!D121)</f>
        <v/>
      </c>
      <c r="E115" s="4" t="str">
        <f>IF('Input data'!E121="","",'Input data'!E121)</f>
        <v/>
      </c>
      <c r="F115" s="4" t="str">
        <f>IF('Input data'!F121="","",'Input data'!F121)</f>
        <v/>
      </c>
      <c r="G115" s="20" t="str">
        <f>IF('Input data'!G121=0,"",'Input data'!G121)</f>
        <v/>
      </c>
      <c r="H115" s="9" t="str">
        <f>IF('Input data'!H121="","",'Input data'!H121)</f>
        <v/>
      </c>
      <c r="I115" s="7" t="str">
        <f>IF('Used data'!I115="No","",Calculation!AD115*Calculation!G115*Calculation!I115*Calculation!J115*Calculation!L115*Calculation!N115*Calculation!O115*Calculation!Q115*Calculation!V115*Calculation!W115*Calculation!X115)</f>
        <v/>
      </c>
      <c r="J115" s="7" t="str">
        <f>IF('Used data'!I115="No","",Calculation!AE115*Calculation!G115*Calculation!I115*Calculation!K115*Calculation!M115*Calculation!N115*Calculation!O115*Calculation!P115*Calculation!R115*Calculation!V115*Calculation!W115*Calculation!Y115)</f>
        <v/>
      </c>
      <c r="K115" s="7" t="str">
        <f>IF('Used data'!I115="No","",Calculation!AF115*Calculation!G115*Calculation!I115*Calculation!K115*Calculation!M115*Calculation!N115*Calculation!O115*Calculation!P115*Calculation!R115*Calculation!V115*Calculation!W115*Calculation!Y115)</f>
        <v/>
      </c>
      <c r="L115" s="7" t="str">
        <f>IF('Used data'!I115="No","",SUM(I115:K115))</f>
        <v/>
      </c>
      <c r="M115" s="7" t="str">
        <f>IF('Used data'!I115="No","",Calculation!AG115*Calculation!G115*Calculation!I115*Calculation!J115*Calculation!L115*Calculation!N115*Calculation!O115*Calculation!S115*Calculation!V115*Calculation!W115*Calculation!Z115)</f>
        <v/>
      </c>
      <c r="N115" s="7" t="str">
        <f>IF('Used data'!I115="No","",Calculation!AH115*Calculation!G115*Calculation!I115*Calculation!J115*Calculation!L115*Calculation!N115*Calculation!O115*Calculation!T115*Calculation!V115*Calculation!W115*Calculation!AA115)</f>
        <v/>
      </c>
      <c r="O115" s="7" t="str">
        <f>IF('Used data'!I115="No","",Calculation!AI115*Calculation!G115*Calculation!I115*Calculation!J115*Calculation!L115*Calculation!N115*Calculation!O115*Calculation!U115*Calculation!V115*Calculation!W115*Calculation!AB115)</f>
        <v/>
      </c>
      <c r="P115" s="7" t="str">
        <f>IF('Used data'!I115="No","",SUM(M115:O115))</f>
        <v/>
      </c>
      <c r="Q115" s="9" t="str">
        <f>IF('Used data'!I115="No","",SUM(I115:J115)*740934+M115*29492829+N115*4654307+O115*608667)</f>
        <v/>
      </c>
    </row>
    <row r="116" spans="1:17" x14ac:dyDescent="0.3">
      <c r="A116" s="4" t="str">
        <f>IF('Input data'!A122="","",'Input data'!A122)</f>
        <v/>
      </c>
      <c r="B116" s="4" t="str">
        <f>IF('Input data'!B122="","",'Input data'!B122)</f>
        <v/>
      </c>
      <c r="C116" s="4" t="str">
        <f>IF('Input data'!C122="","",'Input data'!C122)</f>
        <v/>
      </c>
      <c r="D116" s="4" t="str">
        <f>IF('Input data'!D122="","",'Input data'!D122)</f>
        <v/>
      </c>
      <c r="E116" s="4" t="str">
        <f>IF('Input data'!E122="","",'Input data'!E122)</f>
        <v/>
      </c>
      <c r="F116" s="4" t="str">
        <f>IF('Input data'!F122="","",'Input data'!F122)</f>
        <v/>
      </c>
      <c r="G116" s="20" t="str">
        <f>IF('Input data'!G122=0,"",'Input data'!G122)</f>
        <v/>
      </c>
      <c r="H116" s="9" t="str">
        <f>IF('Input data'!H122="","",'Input data'!H122)</f>
        <v/>
      </c>
      <c r="I116" s="7" t="str">
        <f>IF('Used data'!I116="No","",Calculation!AD116*Calculation!G116*Calculation!I116*Calculation!J116*Calculation!L116*Calculation!N116*Calculation!O116*Calculation!Q116*Calculation!V116*Calculation!W116*Calculation!X116)</f>
        <v/>
      </c>
      <c r="J116" s="7" t="str">
        <f>IF('Used data'!I116="No","",Calculation!AE116*Calculation!G116*Calculation!I116*Calculation!K116*Calculation!M116*Calculation!N116*Calculation!O116*Calculation!P116*Calculation!R116*Calculation!V116*Calculation!W116*Calculation!Y116)</f>
        <v/>
      </c>
      <c r="K116" s="7" t="str">
        <f>IF('Used data'!I116="No","",Calculation!AF116*Calculation!G116*Calculation!I116*Calculation!K116*Calculation!M116*Calculation!N116*Calculation!O116*Calculation!P116*Calculation!R116*Calculation!V116*Calculation!W116*Calculation!Y116)</f>
        <v/>
      </c>
      <c r="L116" s="7" t="str">
        <f>IF('Used data'!I116="No","",SUM(I116:K116))</f>
        <v/>
      </c>
      <c r="M116" s="7" t="str">
        <f>IF('Used data'!I116="No","",Calculation!AG116*Calculation!G116*Calculation!I116*Calculation!J116*Calculation!L116*Calculation!N116*Calculation!O116*Calculation!S116*Calculation!V116*Calculation!W116*Calculation!Z116)</f>
        <v/>
      </c>
      <c r="N116" s="7" t="str">
        <f>IF('Used data'!I116="No","",Calculation!AH116*Calculation!G116*Calculation!I116*Calculation!J116*Calculation!L116*Calculation!N116*Calculation!O116*Calculation!T116*Calculation!V116*Calculation!W116*Calculation!AA116)</f>
        <v/>
      </c>
      <c r="O116" s="7" t="str">
        <f>IF('Used data'!I116="No","",Calculation!AI116*Calculation!G116*Calculation!I116*Calculation!J116*Calculation!L116*Calculation!N116*Calculation!O116*Calculation!U116*Calculation!V116*Calculation!W116*Calculation!AB116)</f>
        <v/>
      </c>
      <c r="P116" s="7" t="str">
        <f>IF('Used data'!I116="No","",SUM(M116:O116))</f>
        <v/>
      </c>
      <c r="Q116" s="9" t="str">
        <f>IF('Used data'!I116="No","",SUM(I116:J116)*740934+M116*29492829+N116*4654307+O116*608667)</f>
        <v/>
      </c>
    </row>
    <row r="117" spans="1:17" x14ac:dyDescent="0.3">
      <c r="A117" s="4" t="str">
        <f>IF('Input data'!A123="","",'Input data'!A123)</f>
        <v/>
      </c>
      <c r="B117" s="4" t="str">
        <f>IF('Input data'!B123="","",'Input data'!B123)</f>
        <v/>
      </c>
      <c r="C117" s="4" t="str">
        <f>IF('Input data'!C123="","",'Input data'!C123)</f>
        <v/>
      </c>
      <c r="D117" s="4" t="str">
        <f>IF('Input data'!D123="","",'Input data'!D123)</f>
        <v/>
      </c>
      <c r="E117" s="4" t="str">
        <f>IF('Input data'!E123="","",'Input data'!E123)</f>
        <v/>
      </c>
      <c r="F117" s="4" t="str">
        <f>IF('Input data'!F123="","",'Input data'!F123)</f>
        <v/>
      </c>
      <c r="G117" s="20" t="str">
        <f>IF('Input data'!G123=0,"",'Input data'!G123)</f>
        <v/>
      </c>
      <c r="H117" s="9" t="str">
        <f>IF('Input data'!H123="","",'Input data'!H123)</f>
        <v/>
      </c>
      <c r="I117" s="7" t="str">
        <f>IF('Used data'!I117="No","",Calculation!AD117*Calculation!G117*Calculation!I117*Calculation!J117*Calculation!L117*Calculation!N117*Calculation!O117*Calculation!Q117*Calculation!V117*Calculation!W117*Calculation!X117)</f>
        <v/>
      </c>
      <c r="J117" s="7" t="str">
        <f>IF('Used data'!I117="No","",Calculation!AE117*Calculation!G117*Calculation!I117*Calculation!K117*Calculation!M117*Calculation!N117*Calculation!O117*Calculation!P117*Calculation!R117*Calculation!V117*Calculation!W117*Calculation!Y117)</f>
        <v/>
      </c>
      <c r="K117" s="7" t="str">
        <f>IF('Used data'!I117="No","",Calculation!AF117*Calculation!G117*Calculation!I117*Calculation!K117*Calculation!M117*Calculation!N117*Calculation!O117*Calculation!P117*Calculation!R117*Calculation!V117*Calculation!W117*Calculation!Y117)</f>
        <v/>
      </c>
      <c r="L117" s="7" t="str">
        <f>IF('Used data'!I117="No","",SUM(I117:K117))</f>
        <v/>
      </c>
      <c r="M117" s="7" t="str">
        <f>IF('Used data'!I117="No","",Calculation!AG117*Calculation!G117*Calculation!I117*Calculation!J117*Calculation!L117*Calculation!N117*Calculation!O117*Calculation!S117*Calculation!V117*Calculation!W117*Calculation!Z117)</f>
        <v/>
      </c>
      <c r="N117" s="7" t="str">
        <f>IF('Used data'!I117="No","",Calculation!AH117*Calculation!G117*Calculation!I117*Calculation!J117*Calculation!L117*Calculation!N117*Calculation!O117*Calculation!T117*Calculation!V117*Calculation!W117*Calculation!AA117)</f>
        <v/>
      </c>
      <c r="O117" s="7" t="str">
        <f>IF('Used data'!I117="No","",Calculation!AI117*Calculation!G117*Calculation!I117*Calculation!J117*Calculation!L117*Calculation!N117*Calculation!O117*Calculation!U117*Calculation!V117*Calculation!W117*Calculation!AB117)</f>
        <v/>
      </c>
      <c r="P117" s="7" t="str">
        <f>IF('Used data'!I117="No","",SUM(M117:O117))</f>
        <v/>
      </c>
      <c r="Q117" s="9" t="str">
        <f>IF('Used data'!I117="No","",SUM(I117:J117)*740934+M117*29492829+N117*4654307+O117*608667)</f>
        <v/>
      </c>
    </row>
    <row r="118" spans="1:17" x14ac:dyDescent="0.3">
      <c r="A118" s="4" t="str">
        <f>IF('Input data'!A124="","",'Input data'!A124)</f>
        <v/>
      </c>
      <c r="B118" s="4" t="str">
        <f>IF('Input data'!B124="","",'Input data'!B124)</f>
        <v/>
      </c>
      <c r="C118" s="4" t="str">
        <f>IF('Input data'!C124="","",'Input data'!C124)</f>
        <v/>
      </c>
      <c r="D118" s="4" t="str">
        <f>IF('Input data'!D124="","",'Input data'!D124)</f>
        <v/>
      </c>
      <c r="E118" s="4" t="str">
        <f>IF('Input data'!E124="","",'Input data'!E124)</f>
        <v/>
      </c>
      <c r="F118" s="4" t="str">
        <f>IF('Input data'!F124="","",'Input data'!F124)</f>
        <v/>
      </c>
      <c r="G118" s="20" t="str">
        <f>IF('Input data'!G124=0,"",'Input data'!G124)</f>
        <v/>
      </c>
      <c r="H118" s="9" t="str">
        <f>IF('Input data'!H124="","",'Input data'!H124)</f>
        <v/>
      </c>
      <c r="I118" s="7" t="str">
        <f>IF('Used data'!I118="No","",Calculation!AD118*Calculation!G118*Calculation!I118*Calculation!J118*Calculation!L118*Calculation!N118*Calculation!O118*Calculation!Q118*Calculation!V118*Calculation!W118*Calculation!X118)</f>
        <v/>
      </c>
      <c r="J118" s="7" t="str">
        <f>IF('Used data'!I118="No","",Calculation!AE118*Calculation!G118*Calculation!I118*Calculation!K118*Calculation!M118*Calculation!N118*Calculation!O118*Calculation!P118*Calculation!R118*Calculation!V118*Calculation!W118*Calculation!Y118)</f>
        <v/>
      </c>
      <c r="K118" s="7" t="str">
        <f>IF('Used data'!I118="No","",Calculation!AF118*Calculation!G118*Calculation!I118*Calculation!K118*Calculation!M118*Calculation!N118*Calculation!O118*Calculation!P118*Calculation!R118*Calculation!V118*Calculation!W118*Calculation!Y118)</f>
        <v/>
      </c>
      <c r="L118" s="7" t="str">
        <f>IF('Used data'!I118="No","",SUM(I118:K118))</f>
        <v/>
      </c>
      <c r="M118" s="7" t="str">
        <f>IF('Used data'!I118="No","",Calculation!AG118*Calculation!G118*Calculation!I118*Calculation!J118*Calculation!L118*Calculation!N118*Calculation!O118*Calculation!S118*Calculation!V118*Calculation!W118*Calculation!Z118)</f>
        <v/>
      </c>
      <c r="N118" s="7" t="str">
        <f>IF('Used data'!I118="No","",Calculation!AH118*Calculation!G118*Calculation!I118*Calculation!J118*Calculation!L118*Calculation!N118*Calculation!O118*Calculation!T118*Calculation!V118*Calculation!W118*Calculation!AA118)</f>
        <v/>
      </c>
      <c r="O118" s="7" t="str">
        <f>IF('Used data'!I118="No","",Calculation!AI118*Calculation!G118*Calculation!I118*Calculation!J118*Calculation!L118*Calculation!N118*Calculation!O118*Calculation!U118*Calculation!V118*Calculation!W118*Calculation!AB118)</f>
        <v/>
      </c>
      <c r="P118" s="7" t="str">
        <f>IF('Used data'!I118="No","",SUM(M118:O118))</f>
        <v/>
      </c>
      <c r="Q118" s="9" t="str">
        <f>IF('Used data'!I118="No","",SUM(I118:J118)*740934+M118*29492829+N118*4654307+O118*608667)</f>
        <v/>
      </c>
    </row>
    <row r="119" spans="1:17" x14ac:dyDescent="0.3">
      <c r="A119" s="4" t="str">
        <f>IF('Input data'!A125="","",'Input data'!A125)</f>
        <v/>
      </c>
      <c r="B119" s="4" t="str">
        <f>IF('Input data'!B125="","",'Input data'!B125)</f>
        <v/>
      </c>
      <c r="C119" s="4" t="str">
        <f>IF('Input data'!C125="","",'Input data'!C125)</f>
        <v/>
      </c>
      <c r="D119" s="4" t="str">
        <f>IF('Input data'!D125="","",'Input data'!D125)</f>
        <v/>
      </c>
      <c r="E119" s="4" t="str">
        <f>IF('Input data'!E125="","",'Input data'!E125)</f>
        <v/>
      </c>
      <c r="F119" s="4" t="str">
        <f>IF('Input data'!F125="","",'Input data'!F125)</f>
        <v/>
      </c>
      <c r="G119" s="20" t="str">
        <f>IF('Input data'!G125=0,"",'Input data'!G125)</f>
        <v/>
      </c>
      <c r="H119" s="9" t="str">
        <f>IF('Input data'!H125="","",'Input data'!H125)</f>
        <v/>
      </c>
      <c r="I119" s="7" t="str">
        <f>IF('Used data'!I119="No","",Calculation!AD119*Calculation!G119*Calculation!I119*Calculation!J119*Calculation!L119*Calculation!N119*Calculation!O119*Calculation!Q119*Calculation!V119*Calculation!W119*Calculation!X119)</f>
        <v/>
      </c>
      <c r="J119" s="7" t="str">
        <f>IF('Used data'!I119="No","",Calculation!AE119*Calculation!G119*Calculation!I119*Calculation!K119*Calculation!M119*Calculation!N119*Calculation!O119*Calculation!P119*Calculation!R119*Calculation!V119*Calculation!W119*Calculation!Y119)</f>
        <v/>
      </c>
      <c r="K119" s="7" t="str">
        <f>IF('Used data'!I119="No","",Calculation!AF119*Calculation!G119*Calculation!I119*Calculation!K119*Calculation!M119*Calculation!N119*Calculation!O119*Calculation!P119*Calculation!R119*Calculation!V119*Calculation!W119*Calculation!Y119)</f>
        <v/>
      </c>
      <c r="L119" s="7" t="str">
        <f>IF('Used data'!I119="No","",SUM(I119:K119))</f>
        <v/>
      </c>
      <c r="M119" s="7" t="str">
        <f>IF('Used data'!I119="No","",Calculation!AG119*Calculation!G119*Calculation!I119*Calculation!J119*Calculation!L119*Calculation!N119*Calculation!O119*Calculation!S119*Calculation!V119*Calculation!W119*Calculation!Z119)</f>
        <v/>
      </c>
      <c r="N119" s="7" t="str">
        <f>IF('Used data'!I119="No","",Calculation!AH119*Calculation!G119*Calculation!I119*Calculation!J119*Calculation!L119*Calculation!N119*Calculation!O119*Calculation!T119*Calculation!V119*Calculation!W119*Calculation!AA119)</f>
        <v/>
      </c>
      <c r="O119" s="7" t="str">
        <f>IF('Used data'!I119="No","",Calculation!AI119*Calculation!G119*Calculation!I119*Calculation!J119*Calculation!L119*Calculation!N119*Calculation!O119*Calculation!U119*Calculation!V119*Calculation!W119*Calculation!AB119)</f>
        <v/>
      </c>
      <c r="P119" s="7" t="str">
        <f>IF('Used data'!I119="No","",SUM(M119:O119))</f>
        <v/>
      </c>
      <c r="Q119" s="9" t="str">
        <f>IF('Used data'!I119="No","",SUM(I119:J119)*740934+M119*29492829+N119*4654307+O119*608667)</f>
        <v/>
      </c>
    </row>
    <row r="120" spans="1:17" x14ac:dyDescent="0.3">
      <c r="A120" s="4" t="str">
        <f>IF('Input data'!A126="","",'Input data'!A126)</f>
        <v/>
      </c>
      <c r="B120" s="4" t="str">
        <f>IF('Input data'!B126="","",'Input data'!B126)</f>
        <v/>
      </c>
      <c r="C120" s="4" t="str">
        <f>IF('Input data'!C126="","",'Input data'!C126)</f>
        <v/>
      </c>
      <c r="D120" s="4" t="str">
        <f>IF('Input data'!D126="","",'Input data'!D126)</f>
        <v/>
      </c>
      <c r="E120" s="4" t="str">
        <f>IF('Input data'!E126="","",'Input data'!E126)</f>
        <v/>
      </c>
      <c r="F120" s="4" t="str">
        <f>IF('Input data'!F126="","",'Input data'!F126)</f>
        <v/>
      </c>
      <c r="G120" s="20" t="str">
        <f>IF('Input data'!G126=0,"",'Input data'!G126)</f>
        <v/>
      </c>
      <c r="H120" s="9" t="str">
        <f>IF('Input data'!H126="","",'Input data'!H126)</f>
        <v/>
      </c>
      <c r="I120" s="7" t="str">
        <f>IF('Used data'!I120="No","",Calculation!AD120*Calculation!G120*Calculation!I120*Calculation!J120*Calculation!L120*Calculation!N120*Calculation!O120*Calculation!Q120*Calculation!V120*Calculation!W120*Calculation!X120)</f>
        <v/>
      </c>
      <c r="J120" s="7" t="str">
        <f>IF('Used data'!I120="No","",Calculation!AE120*Calculation!G120*Calculation!I120*Calculation!K120*Calculation!M120*Calculation!N120*Calculation!O120*Calculation!P120*Calculation!R120*Calculation!V120*Calculation!W120*Calculation!Y120)</f>
        <v/>
      </c>
      <c r="K120" s="7" t="str">
        <f>IF('Used data'!I120="No","",Calculation!AF120*Calculation!G120*Calculation!I120*Calculation!K120*Calculation!M120*Calculation!N120*Calculation!O120*Calculation!P120*Calculation!R120*Calculation!V120*Calculation!W120*Calculation!Y120)</f>
        <v/>
      </c>
      <c r="L120" s="7" t="str">
        <f>IF('Used data'!I120="No","",SUM(I120:K120))</f>
        <v/>
      </c>
      <c r="M120" s="7" t="str">
        <f>IF('Used data'!I120="No","",Calculation!AG120*Calculation!G120*Calculation!I120*Calculation!J120*Calculation!L120*Calculation!N120*Calculation!O120*Calculation!S120*Calculation!V120*Calculation!W120*Calculation!Z120)</f>
        <v/>
      </c>
      <c r="N120" s="7" t="str">
        <f>IF('Used data'!I120="No","",Calculation!AH120*Calculation!G120*Calculation!I120*Calculation!J120*Calculation!L120*Calculation!N120*Calculation!O120*Calculation!T120*Calculation!V120*Calculation!W120*Calculation!AA120)</f>
        <v/>
      </c>
      <c r="O120" s="7" t="str">
        <f>IF('Used data'!I120="No","",Calculation!AI120*Calculation!G120*Calculation!I120*Calculation!J120*Calculation!L120*Calculation!N120*Calculation!O120*Calculation!U120*Calculation!V120*Calculation!W120*Calculation!AB120)</f>
        <v/>
      </c>
      <c r="P120" s="7" t="str">
        <f>IF('Used data'!I120="No","",SUM(M120:O120))</f>
        <v/>
      </c>
      <c r="Q120" s="9" t="str">
        <f>IF('Used data'!I120="No","",SUM(I120:J120)*740934+M120*29492829+N120*4654307+O120*608667)</f>
        <v/>
      </c>
    </row>
    <row r="121" spans="1:17" x14ac:dyDescent="0.3">
      <c r="A121" s="4" t="str">
        <f>IF('Input data'!A127="","",'Input data'!A127)</f>
        <v/>
      </c>
      <c r="B121" s="4" t="str">
        <f>IF('Input data'!B127="","",'Input data'!B127)</f>
        <v/>
      </c>
      <c r="C121" s="4" t="str">
        <f>IF('Input data'!C127="","",'Input data'!C127)</f>
        <v/>
      </c>
      <c r="D121" s="4" t="str">
        <f>IF('Input data'!D127="","",'Input data'!D127)</f>
        <v/>
      </c>
      <c r="E121" s="4" t="str">
        <f>IF('Input data'!E127="","",'Input data'!E127)</f>
        <v/>
      </c>
      <c r="F121" s="4" t="str">
        <f>IF('Input data'!F127="","",'Input data'!F127)</f>
        <v/>
      </c>
      <c r="G121" s="20" t="str">
        <f>IF('Input data'!G127=0,"",'Input data'!G127)</f>
        <v/>
      </c>
      <c r="H121" s="9" t="str">
        <f>IF('Input data'!H127="","",'Input data'!H127)</f>
        <v/>
      </c>
      <c r="I121" s="7" t="str">
        <f>IF('Used data'!I121="No","",Calculation!AD121*Calculation!G121*Calculation!I121*Calculation!J121*Calculation!L121*Calculation!N121*Calculation!O121*Calculation!Q121*Calculation!V121*Calculation!W121*Calculation!X121)</f>
        <v/>
      </c>
      <c r="J121" s="7" t="str">
        <f>IF('Used data'!I121="No","",Calculation!AE121*Calculation!G121*Calculation!I121*Calculation!K121*Calculation!M121*Calculation!N121*Calculation!O121*Calculation!P121*Calculation!R121*Calculation!V121*Calculation!W121*Calculation!Y121)</f>
        <v/>
      </c>
      <c r="K121" s="7" t="str">
        <f>IF('Used data'!I121="No","",Calculation!AF121*Calculation!G121*Calculation!I121*Calculation!K121*Calculation!M121*Calculation!N121*Calculation!O121*Calculation!P121*Calculation!R121*Calculation!V121*Calculation!W121*Calculation!Y121)</f>
        <v/>
      </c>
      <c r="L121" s="7" t="str">
        <f>IF('Used data'!I121="No","",SUM(I121:K121))</f>
        <v/>
      </c>
      <c r="M121" s="7" t="str">
        <f>IF('Used data'!I121="No","",Calculation!AG121*Calculation!G121*Calculation!I121*Calculation!J121*Calculation!L121*Calculation!N121*Calculation!O121*Calculation!S121*Calculation!V121*Calculation!W121*Calculation!Z121)</f>
        <v/>
      </c>
      <c r="N121" s="7" t="str">
        <f>IF('Used data'!I121="No","",Calculation!AH121*Calculation!G121*Calculation!I121*Calculation!J121*Calculation!L121*Calculation!N121*Calculation!O121*Calculation!T121*Calculation!V121*Calculation!W121*Calculation!AA121)</f>
        <v/>
      </c>
      <c r="O121" s="7" t="str">
        <f>IF('Used data'!I121="No","",Calculation!AI121*Calculation!G121*Calculation!I121*Calculation!J121*Calculation!L121*Calculation!N121*Calculation!O121*Calculation!U121*Calculation!V121*Calculation!W121*Calculation!AB121)</f>
        <v/>
      </c>
      <c r="P121" s="7" t="str">
        <f>IF('Used data'!I121="No","",SUM(M121:O121))</f>
        <v/>
      </c>
      <c r="Q121" s="9" t="str">
        <f>IF('Used data'!I121="No","",SUM(I121:J121)*740934+M121*29492829+N121*4654307+O121*608667)</f>
        <v/>
      </c>
    </row>
    <row r="122" spans="1:17" x14ac:dyDescent="0.3">
      <c r="A122" s="4" t="str">
        <f>IF('Input data'!A128="","",'Input data'!A128)</f>
        <v/>
      </c>
      <c r="B122" s="4" t="str">
        <f>IF('Input data'!B128="","",'Input data'!B128)</f>
        <v/>
      </c>
      <c r="C122" s="4" t="str">
        <f>IF('Input data'!C128="","",'Input data'!C128)</f>
        <v/>
      </c>
      <c r="D122" s="4" t="str">
        <f>IF('Input data'!D128="","",'Input data'!D128)</f>
        <v/>
      </c>
      <c r="E122" s="4" t="str">
        <f>IF('Input data'!E128="","",'Input data'!E128)</f>
        <v/>
      </c>
      <c r="F122" s="4" t="str">
        <f>IF('Input data'!F128="","",'Input data'!F128)</f>
        <v/>
      </c>
      <c r="G122" s="20" t="str">
        <f>IF('Input data'!G128=0,"",'Input data'!G128)</f>
        <v/>
      </c>
      <c r="H122" s="9" t="str">
        <f>IF('Input data'!H128="","",'Input data'!H128)</f>
        <v/>
      </c>
      <c r="I122" s="7" t="str">
        <f>IF('Used data'!I122="No","",Calculation!AD122*Calculation!G122*Calculation!I122*Calculation!J122*Calculation!L122*Calculation!N122*Calculation!O122*Calculation!Q122*Calculation!V122*Calculation!W122*Calculation!X122)</f>
        <v/>
      </c>
      <c r="J122" s="7" t="str">
        <f>IF('Used data'!I122="No","",Calculation!AE122*Calculation!G122*Calculation!I122*Calculation!K122*Calculation!M122*Calculation!N122*Calculation!O122*Calculation!P122*Calculation!R122*Calculation!V122*Calculation!W122*Calculation!Y122)</f>
        <v/>
      </c>
      <c r="K122" s="7" t="str">
        <f>IF('Used data'!I122="No","",Calculation!AF122*Calculation!G122*Calculation!I122*Calculation!K122*Calculation!M122*Calculation!N122*Calculation!O122*Calculation!P122*Calculation!R122*Calculation!V122*Calculation!W122*Calculation!Y122)</f>
        <v/>
      </c>
      <c r="L122" s="7" t="str">
        <f>IF('Used data'!I122="No","",SUM(I122:K122))</f>
        <v/>
      </c>
      <c r="M122" s="7" t="str">
        <f>IF('Used data'!I122="No","",Calculation!AG122*Calculation!G122*Calculation!I122*Calculation!J122*Calculation!L122*Calculation!N122*Calculation!O122*Calculation!S122*Calculation!V122*Calculation!W122*Calculation!Z122)</f>
        <v/>
      </c>
      <c r="N122" s="7" t="str">
        <f>IF('Used data'!I122="No","",Calculation!AH122*Calculation!G122*Calculation!I122*Calculation!J122*Calculation!L122*Calculation!N122*Calculation!O122*Calculation!T122*Calculation!V122*Calculation!W122*Calculation!AA122)</f>
        <v/>
      </c>
      <c r="O122" s="7" t="str">
        <f>IF('Used data'!I122="No","",Calculation!AI122*Calculation!G122*Calculation!I122*Calculation!J122*Calculation!L122*Calculation!N122*Calculation!O122*Calculation!U122*Calculation!V122*Calculation!W122*Calculation!AB122)</f>
        <v/>
      </c>
      <c r="P122" s="7" t="str">
        <f>IF('Used data'!I122="No","",SUM(M122:O122))</f>
        <v/>
      </c>
      <c r="Q122" s="9" t="str">
        <f>IF('Used data'!I122="No","",SUM(I122:J122)*740934+M122*29492829+N122*4654307+O122*608667)</f>
        <v/>
      </c>
    </row>
    <row r="123" spans="1:17" x14ac:dyDescent="0.3">
      <c r="A123" s="4" t="str">
        <f>IF('Input data'!A129="","",'Input data'!A129)</f>
        <v/>
      </c>
      <c r="B123" s="4" t="str">
        <f>IF('Input data'!B129="","",'Input data'!B129)</f>
        <v/>
      </c>
      <c r="C123" s="4" t="str">
        <f>IF('Input data'!C129="","",'Input data'!C129)</f>
        <v/>
      </c>
      <c r="D123" s="4" t="str">
        <f>IF('Input data'!D129="","",'Input data'!D129)</f>
        <v/>
      </c>
      <c r="E123" s="4" t="str">
        <f>IF('Input data'!E129="","",'Input data'!E129)</f>
        <v/>
      </c>
      <c r="F123" s="4" t="str">
        <f>IF('Input data'!F129="","",'Input data'!F129)</f>
        <v/>
      </c>
      <c r="G123" s="20" t="str">
        <f>IF('Input data'!G129=0,"",'Input data'!G129)</f>
        <v/>
      </c>
      <c r="H123" s="9" t="str">
        <f>IF('Input data'!H129="","",'Input data'!H129)</f>
        <v/>
      </c>
      <c r="I123" s="7" t="str">
        <f>IF('Used data'!I123="No","",Calculation!AD123*Calculation!G123*Calculation!I123*Calculation!J123*Calculation!L123*Calculation!N123*Calculation!O123*Calculation!Q123*Calculation!V123*Calculation!W123*Calculation!X123)</f>
        <v/>
      </c>
      <c r="J123" s="7" t="str">
        <f>IF('Used data'!I123="No","",Calculation!AE123*Calculation!G123*Calculation!I123*Calculation!K123*Calculation!M123*Calculation!N123*Calculation!O123*Calculation!P123*Calculation!R123*Calculation!V123*Calculation!W123*Calculation!Y123)</f>
        <v/>
      </c>
      <c r="K123" s="7" t="str">
        <f>IF('Used data'!I123="No","",Calculation!AF123*Calculation!G123*Calculation!I123*Calculation!K123*Calculation!M123*Calculation!N123*Calculation!O123*Calculation!P123*Calculation!R123*Calculation!V123*Calculation!W123*Calculation!Y123)</f>
        <v/>
      </c>
      <c r="L123" s="7" t="str">
        <f>IF('Used data'!I123="No","",SUM(I123:K123))</f>
        <v/>
      </c>
      <c r="M123" s="7" t="str">
        <f>IF('Used data'!I123="No","",Calculation!AG123*Calculation!G123*Calculation!I123*Calculation!J123*Calculation!L123*Calculation!N123*Calculation!O123*Calculation!S123*Calculation!V123*Calculation!W123*Calculation!Z123)</f>
        <v/>
      </c>
      <c r="N123" s="7" t="str">
        <f>IF('Used data'!I123="No","",Calculation!AH123*Calculation!G123*Calculation!I123*Calculation!J123*Calculation!L123*Calculation!N123*Calculation!O123*Calculation!T123*Calculation!V123*Calculation!W123*Calculation!AA123)</f>
        <v/>
      </c>
      <c r="O123" s="7" t="str">
        <f>IF('Used data'!I123="No","",Calculation!AI123*Calculation!G123*Calculation!I123*Calculation!J123*Calculation!L123*Calculation!N123*Calculation!O123*Calculation!U123*Calculation!V123*Calculation!W123*Calculation!AB123)</f>
        <v/>
      </c>
      <c r="P123" s="7" t="str">
        <f>IF('Used data'!I123="No","",SUM(M123:O123))</f>
        <v/>
      </c>
      <c r="Q123" s="9" t="str">
        <f>IF('Used data'!I123="No","",SUM(I123:J123)*740934+M123*29492829+N123*4654307+O123*608667)</f>
        <v/>
      </c>
    </row>
    <row r="124" spans="1:17" x14ac:dyDescent="0.3">
      <c r="A124" s="4" t="str">
        <f>IF('Input data'!A130="","",'Input data'!A130)</f>
        <v/>
      </c>
      <c r="B124" s="4" t="str">
        <f>IF('Input data'!B130="","",'Input data'!B130)</f>
        <v/>
      </c>
      <c r="C124" s="4" t="str">
        <f>IF('Input data'!C130="","",'Input data'!C130)</f>
        <v/>
      </c>
      <c r="D124" s="4" t="str">
        <f>IF('Input data'!D130="","",'Input data'!D130)</f>
        <v/>
      </c>
      <c r="E124" s="4" t="str">
        <f>IF('Input data'!E130="","",'Input data'!E130)</f>
        <v/>
      </c>
      <c r="F124" s="4" t="str">
        <f>IF('Input data'!F130="","",'Input data'!F130)</f>
        <v/>
      </c>
      <c r="G124" s="20" t="str">
        <f>IF('Input data'!G130=0,"",'Input data'!G130)</f>
        <v/>
      </c>
      <c r="H124" s="9" t="str">
        <f>IF('Input data'!H130="","",'Input data'!H130)</f>
        <v/>
      </c>
      <c r="I124" s="7" t="str">
        <f>IF('Used data'!I124="No","",Calculation!AD124*Calculation!G124*Calculation!I124*Calculation!J124*Calculation!L124*Calculation!N124*Calculation!O124*Calculation!Q124*Calculation!V124*Calculation!W124*Calculation!X124)</f>
        <v/>
      </c>
      <c r="J124" s="7" t="str">
        <f>IF('Used data'!I124="No","",Calculation!AE124*Calculation!G124*Calculation!I124*Calculation!K124*Calculation!M124*Calculation!N124*Calculation!O124*Calculation!P124*Calculation!R124*Calculation!V124*Calculation!W124*Calculation!Y124)</f>
        <v/>
      </c>
      <c r="K124" s="7" t="str">
        <f>IF('Used data'!I124="No","",Calculation!AF124*Calculation!G124*Calculation!I124*Calculation!K124*Calculation!M124*Calculation!N124*Calculation!O124*Calculation!P124*Calculation!R124*Calculation!V124*Calculation!W124*Calculation!Y124)</f>
        <v/>
      </c>
      <c r="L124" s="7" t="str">
        <f>IF('Used data'!I124="No","",SUM(I124:K124))</f>
        <v/>
      </c>
      <c r="M124" s="7" t="str">
        <f>IF('Used data'!I124="No","",Calculation!AG124*Calculation!G124*Calculation!I124*Calculation!J124*Calculation!L124*Calculation!N124*Calculation!O124*Calculation!S124*Calculation!V124*Calculation!W124*Calculation!Z124)</f>
        <v/>
      </c>
      <c r="N124" s="7" t="str">
        <f>IF('Used data'!I124="No","",Calculation!AH124*Calculation!G124*Calculation!I124*Calculation!J124*Calculation!L124*Calculation!N124*Calculation!O124*Calculation!T124*Calculation!V124*Calculation!W124*Calculation!AA124)</f>
        <v/>
      </c>
      <c r="O124" s="7" t="str">
        <f>IF('Used data'!I124="No","",Calculation!AI124*Calculation!G124*Calculation!I124*Calculation!J124*Calculation!L124*Calculation!N124*Calculation!O124*Calculation!U124*Calculation!V124*Calculation!W124*Calculation!AB124)</f>
        <v/>
      </c>
      <c r="P124" s="7" t="str">
        <f>IF('Used data'!I124="No","",SUM(M124:O124))</f>
        <v/>
      </c>
      <c r="Q124" s="9" t="str">
        <f>IF('Used data'!I124="No","",SUM(I124:J124)*740934+M124*29492829+N124*4654307+O124*608667)</f>
        <v/>
      </c>
    </row>
    <row r="125" spans="1:17" x14ac:dyDescent="0.3">
      <c r="A125" s="4" t="str">
        <f>IF('Input data'!A131="","",'Input data'!A131)</f>
        <v/>
      </c>
      <c r="B125" s="4" t="str">
        <f>IF('Input data'!B131="","",'Input data'!B131)</f>
        <v/>
      </c>
      <c r="C125" s="4" t="str">
        <f>IF('Input data'!C131="","",'Input data'!C131)</f>
        <v/>
      </c>
      <c r="D125" s="4" t="str">
        <f>IF('Input data'!D131="","",'Input data'!D131)</f>
        <v/>
      </c>
      <c r="E125" s="4" t="str">
        <f>IF('Input data'!E131="","",'Input data'!E131)</f>
        <v/>
      </c>
      <c r="F125" s="4" t="str">
        <f>IF('Input data'!F131="","",'Input data'!F131)</f>
        <v/>
      </c>
      <c r="G125" s="20" t="str">
        <f>IF('Input data'!G131=0,"",'Input data'!G131)</f>
        <v/>
      </c>
      <c r="H125" s="9" t="str">
        <f>IF('Input data'!H131="","",'Input data'!H131)</f>
        <v/>
      </c>
      <c r="I125" s="7" t="str">
        <f>IF('Used data'!I125="No","",Calculation!AD125*Calculation!G125*Calculation!I125*Calculation!J125*Calculation!L125*Calculation!N125*Calculation!O125*Calculation!Q125*Calculation!V125*Calculation!W125*Calculation!X125)</f>
        <v/>
      </c>
      <c r="J125" s="7" t="str">
        <f>IF('Used data'!I125="No","",Calculation!AE125*Calculation!G125*Calculation!I125*Calculation!K125*Calculation!M125*Calculation!N125*Calculation!O125*Calculation!P125*Calculation!R125*Calculation!V125*Calculation!W125*Calculation!Y125)</f>
        <v/>
      </c>
      <c r="K125" s="7" t="str">
        <f>IF('Used data'!I125="No","",Calculation!AF125*Calculation!G125*Calculation!I125*Calculation!K125*Calculation!M125*Calculation!N125*Calculation!O125*Calculation!P125*Calculation!R125*Calculation!V125*Calculation!W125*Calculation!Y125)</f>
        <v/>
      </c>
      <c r="L125" s="7" t="str">
        <f>IF('Used data'!I125="No","",SUM(I125:K125))</f>
        <v/>
      </c>
      <c r="M125" s="7" t="str">
        <f>IF('Used data'!I125="No","",Calculation!AG125*Calculation!G125*Calculation!I125*Calculation!J125*Calculation!L125*Calculation!N125*Calculation!O125*Calculation!S125*Calculation!V125*Calculation!W125*Calculation!Z125)</f>
        <v/>
      </c>
      <c r="N125" s="7" t="str">
        <f>IF('Used data'!I125="No","",Calculation!AH125*Calculation!G125*Calculation!I125*Calculation!J125*Calculation!L125*Calculation!N125*Calculation!O125*Calculation!T125*Calculation!V125*Calculation!W125*Calculation!AA125)</f>
        <v/>
      </c>
      <c r="O125" s="7" t="str">
        <f>IF('Used data'!I125="No","",Calculation!AI125*Calculation!G125*Calculation!I125*Calculation!J125*Calculation!L125*Calculation!N125*Calculation!O125*Calculation!U125*Calculation!V125*Calculation!W125*Calculation!AB125)</f>
        <v/>
      </c>
      <c r="P125" s="7" t="str">
        <f>IF('Used data'!I125="No","",SUM(M125:O125))</f>
        <v/>
      </c>
      <c r="Q125" s="9" t="str">
        <f>IF('Used data'!I125="No","",SUM(I125:J125)*740934+M125*29492829+N125*4654307+O125*608667)</f>
        <v/>
      </c>
    </row>
    <row r="126" spans="1:17" x14ac:dyDescent="0.3">
      <c r="A126" s="4" t="str">
        <f>IF('Input data'!A132="","",'Input data'!A132)</f>
        <v/>
      </c>
      <c r="B126" s="4" t="str">
        <f>IF('Input data'!B132="","",'Input data'!B132)</f>
        <v/>
      </c>
      <c r="C126" s="4" t="str">
        <f>IF('Input data'!C132="","",'Input data'!C132)</f>
        <v/>
      </c>
      <c r="D126" s="4" t="str">
        <f>IF('Input data'!D132="","",'Input data'!D132)</f>
        <v/>
      </c>
      <c r="E126" s="4" t="str">
        <f>IF('Input data'!E132="","",'Input data'!E132)</f>
        <v/>
      </c>
      <c r="F126" s="4" t="str">
        <f>IF('Input data'!F132="","",'Input data'!F132)</f>
        <v/>
      </c>
      <c r="G126" s="20" t="str">
        <f>IF('Input data'!G132=0,"",'Input data'!G132)</f>
        <v/>
      </c>
      <c r="H126" s="9" t="str">
        <f>IF('Input data'!H132="","",'Input data'!H132)</f>
        <v/>
      </c>
      <c r="I126" s="7" t="str">
        <f>IF('Used data'!I126="No","",Calculation!AD126*Calculation!G126*Calculation!I126*Calculation!J126*Calculation!L126*Calculation!N126*Calculation!O126*Calculation!Q126*Calculation!V126*Calculation!W126*Calculation!X126)</f>
        <v/>
      </c>
      <c r="J126" s="7" t="str">
        <f>IF('Used data'!I126="No","",Calculation!AE126*Calculation!G126*Calculation!I126*Calculation!K126*Calculation!M126*Calculation!N126*Calculation!O126*Calculation!P126*Calculation!R126*Calculation!V126*Calculation!W126*Calculation!Y126)</f>
        <v/>
      </c>
      <c r="K126" s="7" t="str">
        <f>IF('Used data'!I126="No","",Calculation!AF126*Calculation!G126*Calculation!I126*Calculation!K126*Calculation!M126*Calculation!N126*Calculation!O126*Calculation!P126*Calculation!R126*Calculation!V126*Calculation!W126*Calculation!Y126)</f>
        <v/>
      </c>
      <c r="L126" s="7" t="str">
        <f>IF('Used data'!I126="No","",SUM(I126:K126))</f>
        <v/>
      </c>
      <c r="M126" s="7" t="str">
        <f>IF('Used data'!I126="No","",Calculation!AG126*Calculation!G126*Calculation!I126*Calculation!J126*Calculation!L126*Calculation!N126*Calculation!O126*Calculation!S126*Calculation!V126*Calculation!W126*Calculation!Z126)</f>
        <v/>
      </c>
      <c r="N126" s="7" t="str">
        <f>IF('Used data'!I126="No","",Calculation!AH126*Calculation!G126*Calculation!I126*Calculation!J126*Calculation!L126*Calculation!N126*Calculation!O126*Calculation!T126*Calculation!V126*Calculation!W126*Calculation!AA126)</f>
        <v/>
      </c>
      <c r="O126" s="7" t="str">
        <f>IF('Used data'!I126="No","",Calculation!AI126*Calculation!G126*Calculation!I126*Calculation!J126*Calculation!L126*Calculation!N126*Calculation!O126*Calculation!U126*Calculation!V126*Calculation!W126*Calculation!AB126)</f>
        <v/>
      </c>
      <c r="P126" s="7" t="str">
        <f>IF('Used data'!I126="No","",SUM(M126:O126))</f>
        <v/>
      </c>
      <c r="Q126" s="9" t="str">
        <f>IF('Used data'!I126="No","",SUM(I126:J126)*740934+M126*29492829+N126*4654307+O126*608667)</f>
        <v/>
      </c>
    </row>
    <row r="127" spans="1:17" x14ac:dyDescent="0.3">
      <c r="A127" s="4" t="str">
        <f>IF('Input data'!A133="","",'Input data'!A133)</f>
        <v/>
      </c>
      <c r="B127" s="4" t="str">
        <f>IF('Input data'!B133="","",'Input data'!B133)</f>
        <v/>
      </c>
      <c r="C127" s="4" t="str">
        <f>IF('Input data'!C133="","",'Input data'!C133)</f>
        <v/>
      </c>
      <c r="D127" s="4" t="str">
        <f>IF('Input data'!D133="","",'Input data'!D133)</f>
        <v/>
      </c>
      <c r="E127" s="4" t="str">
        <f>IF('Input data'!E133="","",'Input data'!E133)</f>
        <v/>
      </c>
      <c r="F127" s="4" t="str">
        <f>IF('Input data'!F133="","",'Input data'!F133)</f>
        <v/>
      </c>
      <c r="G127" s="20" t="str">
        <f>IF('Input data'!G133=0,"",'Input data'!G133)</f>
        <v/>
      </c>
      <c r="H127" s="9" t="str">
        <f>IF('Input data'!H133="","",'Input data'!H133)</f>
        <v/>
      </c>
      <c r="I127" s="7" t="str">
        <f>IF('Used data'!I127="No","",Calculation!AD127*Calculation!G127*Calculation!I127*Calculation!J127*Calculation!L127*Calculation!N127*Calculation!O127*Calculation!Q127*Calculation!V127*Calculation!W127*Calculation!X127)</f>
        <v/>
      </c>
      <c r="J127" s="7" t="str">
        <f>IF('Used data'!I127="No","",Calculation!AE127*Calculation!G127*Calculation!I127*Calculation!K127*Calculation!M127*Calculation!N127*Calculation!O127*Calculation!P127*Calculation!R127*Calculation!V127*Calculation!W127*Calculation!Y127)</f>
        <v/>
      </c>
      <c r="K127" s="7" t="str">
        <f>IF('Used data'!I127="No","",Calculation!AF127*Calculation!G127*Calculation!I127*Calculation!K127*Calculation!M127*Calculation!N127*Calculation!O127*Calculation!P127*Calculation!R127*Calculation!V127*Calculation!W127*Calculation!Y127)</f>
        <v/>
      </c>
      <c r="L127" s="7" t="str">
        <f>IF('Used data'!I127="No","",SUM(I127:K127))</f>
        <v/>
      </c>
      <c r="M127" s="7" t="str">
        <f>IF('Used data'!I127="No","",Calculation!AG127*Calculation!G127*Calculation!I127*Calculation!J127*Calculation!L127*Calculation!N127*Calculation!O127*Calculation!S127*Calculation!V127*Calculation!W127*Calculation!Z127)</f>
        <v/>
      </c>
      <c r="N127" s="7" t="str">
        <f>IF('Used data'!I127="No","",Calculation!AH127*Calculation!G127*Calculation!I127*Calculation!J127*Calculation!L127*Calculation!N127*Calculation!O127*Calculation!T127*Calculation!V127*Calculation!W127*Calculation!AA127)</f>
        <v/>
      </c>
      <c r="O127" s="7" t="str">
        <f>IF('Used data'!I127="No","",Calculation!AI127*Calculation!G127*Calculation!I127*Calculation!J127*Calculation!L127*Calculation!N127*Calculation!O127*Calculation!U127*Calculation!V127*Calculation!W127*Calculation!AB127)</f>
        <v/>
      </c>
      <c r="P127" s="7" t="str">
        <f>IF('Used data'!I127="No","",SUM(M127:O127))</f>
        <v/>
      </c>
      <c r="Q127" s="9" t="str">
        <f>IF('Used data'!I127="No","",SUM(I127:J127)*740934+M127*29492829+N127*4654307+O127*608667)</f>
        <v/>
      </c>
    </row>
    <row r="128" spans="1:17" x14ac:dyDescent="0.3">
      <c r="A128" s="4" t="str">
        <f>IF('Input data'!A134="","",'Input data'!A134)</f>
        <v/>
      </c>
      <c r="B128" s="4" t="str">
        <f>IF('Input data'!B134="","",'Input data'!B134)</f>
        <v/>
      </c>
      <c r="C128" s="4" t="str">
        <f>IF('Input data'!C134="","",'Input data'!C134)</f>
        <v/>
      </c>
      <c r="D128" s="4" t="str">
        <f>IF('Input data'!D134="","",'Input data'!D134)</f>
        <v/>
      </c>
      <c r="E128" s="4" t="str">
        <f>IF('Input data'!E134="","",'Input data'!E134)</f>
        <v/>
      </c>
      <c r="F128" s="4" t="str">
        <f>IF('Input data'!F134="","",'Input data'!F134)</f>
        <v/>
      </c>
      <c r="G128" s="20" t="str">
        <f>IF('Input data'!G134=0,"",'Input data'!G134)</f>
        <v/>
      </c>
      <c r="H128" s="9" t="str">
        <f>IF('Input data'!H134="","",'Input data'!H134)</f>
        <v/>
      </c>
      <c r="I128" s="7" t="str">
        <f>IF('Used data'!I128="No","",Calculation!AD128*Calculation!G128*Calculation!I128*Calculation!J128*Calculation!L128*Calculation!N128*Calculation!O128*Calculation!Q128*Calculation!V128*Calculation!W128*Calculation!X128)</f>
        <v/>
      </c>
      <c r="J128" s="7" t="str">
        <f>IF('Used data'!I128="No","",Calculation!AE128*Calculation!G128*Calculation!I128*Calculation!K128*Calculation!M128*Calculation!N128*Calculation!O128*Calculation!P128*Calculation!R128*Calculation!V128*Calculation!W128*Calculation!Y128)</f>
        <v/>
      </c>
      <c r="K128" s="7" t="str">
        <f>IF('Used data'!I128="No","",Calculation!AF128*Calculation!G128*Calculation!I128*Calculation!K128*Calculation!M128*Calculation!N128*Calculation!O128*Calculation!P128*Calculation!R128*Calculation!V128*Calculation!W128*Calculation!Y128)</f>
        <v/>
      </c>
      <c r="L128" s="7" t="str">
        <f>IF('Used data'!I128="No","",SUM(I128:K128))</f>
        <v/>
      </c>
      <c r="M128" s="7" t="str">
        <f>IF('Used data'!I128="No","",Calculation!AG128*Calculation!G128*Calculation!I128*Calculation!J128*Calculation!L128*Calculation!N128*Calculation!O128*Calculation!S128*Calculation!V128*Calculation!W128*Calculation!Z128)</f>
        <v/>
      </c>
      <c r="N128" s="7" t="str">
        <f>IF('Used data'!I128="No","",Calculation!AH128*Calculation!G128*Calculation!I128*Calculation!J128*Calculation!L128*Calculation!N128*Calculation!O128*Calculation!T128*Calculation!V128*Calculation!W128*Calculation!AA128)</f>
        <v/>
      </c>
      <c r="O128" s="7" t="str">
        <f>IF('Used data'!I128="No","",Calculation!AI128*Calculation!G128*Calculation!I128*Calculation!J128*Calculation!L128*Calculation!N128*Calculation!O128*Calculation!U128*Calculation!V128*Calculation!W128*Calculation!AB128)</f>
        <v/>
      </c>
      <c r="P128" s="7" t="str">
        <f>IF('Used data'!I128="No","",SUM(M128:O128))</f>
        <v/>
      </c>
      <c r="Q128" s="9" t="str">
        <f>IF('Used data'!I128="No","",SUM(I128:J128)*740934+M128*29492829+N128*4654307+O128*608667)</f>
        <v/>
      </c>
    </row>
    <row r="129" spans="1:17" x14ac:dyDescent="0.3">
      <c r="A129" s="4" t="str">
        <f>IF('Input data'!A135="","",'Input data'!A135)</f>
        <v/>
      </c>
      <c r="B129" s="4" t="str">
        <f>IF('Input data'!B135="","",'Input data'!B135)</f>
        <v/>
      </c>
      <c r="C129" s="4" t="str">
        <f>IF('Input data'!C135="","",'Input data'!C135)</f>
        <v/>
      </c>
      <c r="D129" s="4" t="str">
        <f>IF('Input data'!D135="","",'Input data'!D135)</f>
        <v/>
      </c>
      <c r="E129" s="4" t="str">
        <f>IF('Input data'!E135="","",'Input data'!E135)</f>
        <v/>
      </c>
      <c r="F129" s="4" t="str">
        <f>IF('Input data'!F135="","",'Input data'!F135)</f>
        <v/>
      </c>
      <c r="G129" s="20" t="str">
        <f>IF('Input data'!G135=0,"",'Input data'!G135)</f>
        <v/>
      </c>
      <c r="H129" s="9" t="str">
        <f>IF('Input data'!H135="","",'Input data'!H135)</f>
        <v/>
      </c>
      <c r="I129" s="7" t="str">
        <f>IF('Used data'!I129="No","",Calculation!AD129*Calculation!G129*Calculation!I129*Calculation!J129*Calculation!L129*Calculation!N129*Calculation!O129*Calculation!Q129*Calculation!V129*Calculation!W129*Calculation!X129)</f>
        <v/>
      </c>
      <c r="J129" s="7" t="str">
        <f>IF('Used data'!I129="No","",Calculation!AE129*Calculation!G129*Calculation!I129*Calculation!K129*Calculation!M129*Calculation!N129*Calculation!O129*Calculation!P129*Calculation!R129*Calculation!V129*Calculation!W129*Calculation!Y129)</f>
        <v/>
      </c>
      <c r="K129" s="7" t="str">
        <f>IF('Used data'!I129="No","",Calculation!AF129*Calculation!G129*Calculation!I129*Calculation!K129*Calculation!M129*Calculation!N129*Calculation!O129*Calculation!P129*Calculation!R129*Calculation!V129*Calculation!W129*Calculation!Y129)</f>
        <v/>
      </c>
      <c r="L129" s="7" t="str">
        <f>IF('Used data'!I129="No","",SUM(I129:K129))</f>
        <v/>
      </c>
      <c r="M129" s="7" t="str">
        <f>IF('Used data'!I129="No","",Calculation!AG129*Calculation!G129*Calculation!I129*Calculation!J129*Calculation!L129*Calculation!N129*Calculation!O129*Calculation!S129*Calculation!V129*Calculation!W129*Calculation!Z129)</f>
        <v/>
      </c>
      <c r="N129" s="7" t="str">
        <f>IF('Used data'!I129="No","",Calculation!AH129*Calculation!G129*Calculation!I129*Calculation!J129*Calculation!L129*Calculation!N129*Calculation!O129*Calculation!T129*Calculation!V129*Calculation!W129*Calculation!AA129)</f>
        <v/>
      </c>
      <c r="O129" s="7" t="str">
        <f>IF('Used data'!I129="No","",Calculation!AI129*Calculation!G129*Calculation!I129*Calculation!J129*Calculation!L129*Calculation!N129*Calculation!O129*Calculation!U129*Calculation!V129*Calculation!W129*Calculation!AB129)</f>
        <v/>
      </c>
      <c r="P129" s="7" t="str">
        <f>IF('Used data'!I129="No","",SUM(M129:O129))</f>
        <v/>
      </c>
      <c r="Q129" s="9" t="str">
        <f>IF('Used data'!I129="No","",SUM(I129:J129)*740934+M129*29492829+N129*4654307+O129*608667)</f>
        <v/>
      </c>
    </row>
    <row r="130" spans="1:17" x14ac:dyDescent="0.3">
      <c r="A130" s="4" t="str">
        <f>IF('Input data'!A136="","",'Input data'!A136)</f>
        <v/>
      </c>
      <c r="B130" s="4" t="str">
        <f>IF('Input data'!B136="","",'Input data'!B136)</f>
        <v/>
      </c>
      <c r="C130" s="4" t="str">
        <f>IF('Input data'!C136="","",'Input data'!C136)</f>
        <v/>
      </c>
      <c r="D130" s="4" t="str">
        <f>IF('Input data'!D136="","",'Input data'!D136)</f>
        <v/>
      </c>
      <c r="E130" s="4" t="str">
        <f>IF('Input data'!E136="","",'Input data'!E136)</f>
        <v/>
      </c>
      <c r="F130" s="4" t="str">
        <f>IF('Input data'!F136="","",'Input data'!F136)</f>
        <v/>
      </c>
      <c r="G130" s="20" t="str">
        <f>IF('Input data'!G136=0,"",'Input data'!G136)</f>
        <v/>
      </c>
      <c r="H130" s="9" t="str">
        <f>IF('Input data'!H136="","",'Input data'!H136)</f>
        <v/>
      </c>
      <c r="I130" s="7" t="str">
        <f>IF('Used data'!I130="No","",Calculation!AD130*Calculation!G130*Calculation!I130*Calculation!J130*Calculation!L130*Calculation!N130*Calculation!O130*Calculation!Q130*Calculation!V130*Calculation!W130*Calculation!X130)</f>
        <v/>
      </c>
      <c r="J130" s="7" t="str">
        <f>IF('Used data'!I130="No","",Calculation!AE130*Calculation!G130*Calculation!I130*Calculation!K130*Calculation!M130*Calculation!N130*Calculation!O130*Calculation!P130*Calculation!R130*Calculation!V130*Calculation!W130*Calculation!Y130)</f>
        <v/>
      </c>
      <c r="K130" s="7" t="str">
        <f>IF('Used data'!I130="No","",Calculation!AF130*Calculation!G130*Calculation!I130*Calculation!K130*Calculation!M130*Calculation!N130*Calculation!O130*Calculation!P130*Calculation!R130*Calculation!V130*Calculation!W130*Calculation!Y130)</f>
        <v/>
      </c>
      <c r="L130" s="7" t="str">
        <f>IF('Used data'!I130="No","",SUM(I130:K130))</f>
        <v/>
      </c>
      <c r="M130" s="7" t="str">
        <f>IF('Used data'!I130="No","",Calculation!AG130*Calculation!G130*Calculation!I130*Calculation!J130*Calculation!L130*Calculation!N130*Calculation!O130*Calculation!S130*Calculation!V130*Calculation!W130*Calculation!Z130)</f>
        <v/>
      </c>
      <c r="N130" s="7" t="str">
        <f>IF('Used data'!I130="No","",Calculation!AH130*Calculation!G130*Calculation!I130*Calculation!J130*Calculation!L130*Calculation!N130*Calculation!O130*Calculation!T130*Calculation!V130*Calculation!W130*Calculation!AA130)</f>
        <v/>
      </c>
      <c r="O130" s="7" t="str">
        <f>IF('Used data'!I130="No","",Calculation!AI130*Calculation!G130*Calculation!I130*Calculation!J130*Calculation!L130*Calculation!N130*Calculation!O130*Calculation!U130*Calculation!V130*Calculation!W130*Calculation!AB130)</f>
        <v/>
      </c>
      <c r="P130" s="7" t="str">
        <f>IF('Used data'!I130="No","",SUM(M130:O130))</f>
        <v/>
      </c>
      <c r="Q130" s="9" t="str">
        <f>IF('Used data'!I130="No","",SUM(I130:J130)*740934+M130*29492829+N130*4654307+O130*608667)</f>
        <v/>
      </c>
    </row>
    <row r="131" spans="1:17" x14ac:dyDescent="0.3">
      <c r="A131" s="4" t="str">
        <f>IF('Input data'!A137="","",'Input data'!A137)</f>
        <v/>
      </c>
      <c r="B131" s="4" t="str">
        <f>IF('Input data'!B137="","",'Input data'!B137)</f>
        <v/>
      </c>
      <c r="C131" s="4" t="str">
        <f>IF('Input data'!C137="","",'Input data'!C137)</f>
        <v/>
      </c>
      <c r="D131" s="4" t="str">
        <f>IF('Input data'!D137="","",'Input data'!D137)</f>
        <v/>
      </c>
      <c r="E131" s="4" t="str">
        <f>IF('Input data'!E137="","",'Input data'!E137)</f>
        <v/>
      </c>
      <c r="F131" s="4" t="str">
        <f>IF('Input data'!F137="","",'Input data'!F137)</f>
        <v/>
      </c>
      <c r="G131" s="20" t="str">
        <f>IF('Input data'!G137=0,"",'Input data'!G137)</f>
        <v/>
      </c>
      <c r="H131" s="9" t="str">
        <f>IF('Input data'!H137="","",'Input data'!H137)</f>
        <v/>
      </c>
      <c r="I131" s="7" t="str">
        <f>IF('Used data'!I131="No","",Calculation!AD131*Calculation!G131*Calculation!I131*Calculation!J131*Calculation!L131*Calculation!N131*Calculation!O131*Calculation!Q131*Calculation!V131*Calculation!W131*Calculation!X131)</f>
        <v/>
      </c>
      <c r="J131" s="7" t="str">
        <f>IF('Used data'!I131="No","",Calculation!AE131*Calculation!G131*Calculation!I131*Calculation!K131*Calculation!M131*Calculation!N131*Calculation!O131*Calculation!P131*Calculation!R131*Calculation!V131*Calculation!W131*Calculation!Y131)</f>
        <v/>
      </c>
      <c r="K131" s="7" t="str">
        <f>IF('Used data'!I131="No","",Calculation!AF131*Calculation!G131*Calculation!I131*Calculation!K131*Calculation!M131*Calculation!N131*Calculation!O131*Calculation!P131*Calculation!R131*Calculation!V131*Calculation!W131*Calculation!Y131)</f>
        <v/>
      </c>
      <c r="L131" s="7" t="str">
        <f>IF('Used data'!I131="No","",SUM(I131:K131))</f>
        <v/>
      </c>
      <c r="M131" s="7" t="str">
        <f>IF('Used data'!I131="No","",Calculation!AG131*Calculation!G131*Calculation!I131*Calculation!J131*Calculation!L131*Calculation!N131*Calculation!O131*Calculation!S131*Calculation!V131*Calculation!W131*Calculation!Z131)</f>
        <v/>
      </c>
      <c r="N131" s="7" t="str">
        <f>IF('Used data'!I131="No","",Calculation!AH131*Calculation!G131*Calculation!I131*Calculation!J131*Calculation!L131*Calculation!N131*Calculation!O131*Calculation!T131*Calculation!V131*Calculation!W131*Calculation!AA131)</f>
        <v/>
      </c>
      <c r="O131" s="7" t="str">
        <f>IF('Used data'!I131="No","",Calculation!AI131*Calculation!G131*Calculation!I131*Calculation!J131*Calculation!L131*Calculation!N131*Calculation!O131*Calculation!U131*Calculation!V131*Calculation!W131*Calculation!AB131)</f>
        <v/>
      </c>
      <c r="P131" s="7" t="str">
        <f>IF('Used data'!I131="No","",SUM(M131:O131))</f>
        <v/>
      </c>
      <c r="Q131" s="9" t="str">
        <f>IF('Used data'!I131="No","",SUM(I131:J131)*740934+M131*29492829+N131*4654307+O131*608667)</f>
        <v/>
      </c>
    </row>
    <row r="132" spans="1:17" x14ac:dyDescent="0.3">
      <c r="A132" s="4" t="str">
        <f>IF('Input data'!A138="","",'Input data'!A138)</f>
        <v/>
      </c>
      <c r="B132" s="4" t="str">
        <f>IF('Input data'!B138="","",'Input data'!B138)</f>
        <v/>
      </c>
      <c r="C132" s="4" t="str">
        <f>IF('Input data'!C138="","",'Input data'!C138)</f>
        <v/>
      </c>
      <c r="D132" s="4" t="str">
        <f>IF('Input data'!D138="","",'Input data'!D138)</f>
        <v/>
      </c>
      <c r="E132" s="4" t="str">
        <f>IF('Input data'!E138="","",'Input data'!E138)</f>
        <v/>
      </c>
      <c r="F132" s="4" t="str">
        <f>IF('Input data'!F138="","",'Input data'!F138)</f>
        <v/>
      </c>
      <c r="G132" s="20" t="str">
        <f>IF('Input data'!G138=0,"",'Input data'!G138)</f>
        <v/>
      </c>
      <c r="H132" s="9" t="str">
        <f>IF('Input data'!H138="","",'Input data'!H138)</f>
        <v/>
      </c>
      <c r="I132" s="7" t="str">
        <f>IF('Used data'!I132="No","",Calculation!AD132*Calculation!G132*Calculation!I132*Calculation!J132*Calculation!L132*Calculation!N132*Calculation!O132*Calculation!Q132*Calculation!V132*Calculation!W132*Calculation!X132)</f>
        <v/>
      </c>
      <c r="J132" s="7" t="str">
        <f>IF('Used data'!I132="No","",Calculation!AE132*Calculation!G132*Calculation!I132*Calculation!K132*Calculation!M132*Calculation!N132*Calculation!O132*Calculation!P132*Calculation!R132*Calculation!V132*Calculation!W132*Calculation!Y132)</f>
        <v/>
      </c>
      <c r="K132" s="7" t="str">
        <f>IF('Used data'!I132="No","",Calculation!AF132*Calculation!G132*Calculation!I132*Calculation!K132*Calculation!M132*Calculation!N132*Calculation!O132*Calculation!P132*Calculation!R132*Calculation!V132*Calculation!W132*Calculation!Y132)</f>
        <v/>
      </c>
      <c r="L132" s="7" t="str">
        <f>IF('Used data'!I132="No","",SUM(I132:K132))</f>
        <v/>
      </c>
      <c r="M132" s="7" t="str">
        <f>IF('Used data'!I132="No","",Calculation!AG132*Calculation!G132*Calculation!I132*Calculation!J132*Calculation!L132*Calculation!N132*Calculation!O132*Calculation!S132*Calculation!V132*Calculation!W132*Calculation!Z132)</f>
        <v/>
      </c>
      <c r="N132" s="7" t="str">
        <f>IF('Used data'!I132="No","",Calculation!AH132*Calculation!G132*Calculation!I132*Calculation!J132*Calculation!L132*Calculation!N132*Calculation!O132*Calculation!T132*Calculation!V132*Calculation!W132*Calculation!AA132)</f>
        <v/>
      </c>
      <c r="O132" s="7" t="str">
        <f>IF('Used data'!I132="No","",Calculation!AI132*Calculation!G132*Calculation!I132*Calculation!J132*Calculation!L132*Calculation!N132*Calculation!O132*Calculation!U132*Calculation!V132*Calculation!W132*Calculation!AB132)</f>
        <v/>
      </c>
      <c r="P132" s="7" t="str">
        <f>IF('Used data'!I132="No","",SUM(M132:O132))</f>
        <v/>
      </c>
      <c r="Q132" s="9" t="str">
        <f>IF('Used data'!I132="No","",SUM(I132:J132)*740934+M132*29492829+N132*4654307+O132*608667)</f>
        <v/>
      </c>
    </row>
    <row r="133" spans="1:17" x14ac:dyDescent="0.3">
      <c r="A133" s="4" t="str">
        <f>IF('Input data'!A139="","",'Input data'!A139)</f>
        <v/>
      </c>
      <c r="B133" s="4" t="str">
        <f>IF('Input data'!B139="","",'Input data'!B139)</f>
        <v/>
      </c>
      <c r="C133" s="4" t="str">
        <f>IF('Input data'!C139="","",'Input data'!C139)</f>
        <v/>
      </c>
      <c r="D133" s="4" t="str">
        <f>IF('Input data'!D139="","",'Input data'!D139)</f>
        <v/>
      </c>
      <c r="E133" s="4" t="str">
        <f>IF('Input data'!E139="","",'Input data'!E139)</f>
        <v/>
      </c>
      <c r="F133" s="4" t="str">
        <f>IF('Input data'!F139="","",'Input data'!F139)</f>
        <v/>
      </c>
      <c r="G133" s="20" t="str">
        <f>IF('Input data'!G139=0,"",'Input data'!G139)</f>
        <v/>
      </c>
      <c r="H133" s="9" t="str">
        <f>IF('Input data'!H139="","",'Input data'!H139)</f>
        <v/>
      </c>
      <c r="I133" s="7" t="str">
        <f>IF('Used data'!I133="No","",Calculation!AD133*Calculation!G133*Calculation!I133*Calculation!J133*Calculation!L133*Calculation!N133*Calculation!O133*Calculation!Q133*Calculation!V133*Calculation!W133*Calculation!X133)</f>
        <v/>
      </c>
      <c r="J133" s="7" t="str">
        <f>IF('Used data'!I133="No","",Calculation!AE133*Calculation!G133*Calculation!I133*Calculation!K133*Calculation!M133*Calculation!N133*Calculation!O133*Calculation!P133*Calculation!R133*Calculation!V133*Calculation!W133*Calculation!Y133)</f>
        <v/>
      </c>
      <c r="K133" s="7" t="str">
        <f>IF('Used data'!I133="No","",Calculation!AF133*Calculation!G133*Calculation!I133*Calculation!K133*Calculation!M133*Calculation!N133*Calculation!O133*Calculation!P133*Calculation!R133*Calculation!V133*Calculation!W133*Calculation!Y133)</f>
        <v/>
      </c>
      <c r="L133" s="7" t="str">
        <f>IF('Used data'!I133="No","",SUM(I133:K133))</f>
        <v/>
      </c>
      <c r="M133" s="7" t="str">
        <f>IF('Used data'!I133="No","",Calculation!AG133*Calculation!G133*Calculation!I133*Calculation!J133*Calculation!L133*Calculation!N133*Calculation!O133*Calculation!S133*Calculation!V133*Calculation!W133*Calculation!Z133)</f>
        <v/>
      </c>
      <c r="N133" s="7" t="str">
        <f>IF('Used data'!I133="No","",Calculation!AH133*Calculation!G133*Calculation!I133*Calculation!J133*Calculation!L133*Calculation!N133*Calculation!O133*Calculation!T133*Calculation!V133*Calculation!W133*Calculation!AA133)</f>
        <v/>
      </c>
      <c r="O133" s="7" t="str">
        <f>IF('Used data'!I133="No","",Calculation!AI133*Calculation!G133*Calculation!I133*Calculation!J133*Calculation!L133*Calculation!N133*Calculation!O133*Calculation!U133*Calculation!V133*Calculation!W133*Calculation!AB133)</f>
        <v/>
      </c>
      <c r="P133" s="7" t="str">
        <f>IF('Used data'!I133="No","",SUM(M133:O133))</f>
        <v/>
      </c>
      <c r="Q133" s="9" t="str">
        <f>IF('Used data'!I133="No","",SUM(I133:J133)*740934+M133*29492829+N133*4654307+O133*608667)</f>
        <v/>
      </c>
    </row>
    <row r="134" spans="1:17" x14ac:dyDescent="0.3">
      <c r="A134" s="4" t="str">
        <f>IF('Input data'!A140="","",'Input data'!A140)</f>
        <v/>
      </c>
      <c r="B134" s="4" t="str">
        <f>IF('Input data'!B140="","",'Input data'!B140)</f>
        <v/>
      </c>
      <c r="C134" s="4" t="str">
        <f>IF('Input data'!C140="","",'Input data'!C140)</f>
        <v/>
      </c>
      <c r="D134" s="4" t="str">
        <f>IF('Input data'!D140="","",'Input data'!D140)</f>
        <v/>
      </c>
      <c r="E134" s="4" t="str">
        <f>IF('Input data'!E140="","",'Input data'!E140)</f>
        <v/>
      </c>
      <c r="F134" s="4" t="str">
        <f>IF('Input data'!F140="","",'Input data'!F140)</f>
        <v/>
      </c>
      <c r="G134" s="20" t="str">
        <f>IF('Input data'!G140=0,"",'Input data'!G140)</f>
        <v/>
      </c>
      <c r="H134" s="9" t="str">
        <f>IF('Input data'!H140="","",'Input data'!H140)</f>
        <v/>
      </c>
      <c r="I134" s="7" t="str">
        <f>IF('Used data'!I134="No","",Calculation!AD134*Calculation!G134*Calculation!I134*Calculation!J134*Calculation!L134*Calculation!N134*Calculation!O134*Calculation!Q134*Calculation!V134*Calculation!W134*Calculation!X134)</f>
        <v/>
      </c>
      <c r="J134" s="7" t="str">
        <f>IF('Used data'!I134="No","",Calculation!AE134*Calculation!G134*Calculation!I134*Calculation!K134*Calculation!M134*Calculation!N134*Calculation!O134*Calculation!P134*Calculation!R134*Calculation!V134*Calculation!W134*Calculation!Y134)</f>
        <v/>
      </c>
      <c r="K134" s="7" t="str">
        <f>IF('Used data'!I134="No","",Calculation!AF134*Calculation!G134*Calculation!I134*Calculation!K134*Calculation!M134*Calculation!N134*Calculation!O134*Calculation!P134*Calculation!R134*Calculation!V134*Calculation!W134*Calculation!Y134)</f>
        <v/>
      </c>
      <c r="L134" s="7" t="str">
        <f>IF('Used data'!I134="No","",SUM(I134:K134))</f>
        <v/>
      </c>
      <c r="M134" s="7" t="str">
        <f>IF('Used data'!I134="No","",Calculation!AG134*Calculation!G134*Calculation!I134*Calculation!J134*Calculation!L134*Calculation!N134*Calculation!O134*Calculation!S134*Calculation!V134*Calculation!W134*Calculation!Z134)</f>
        <v/>
      </c>
      <c r="N134" s="7" t="str">
        <f>IF('Used data'!I134="No","",Calculation!AH134*Calculation!G134*Calculation!I134*Calculation!J134*Calculation!L134*Calculation!N134*Calculation!O134*Calculation!T134*Calculation!V134*Calculation!W134*Calculation!AA134)</f>
        <v/>
      </c>
      <c r="O134" s="7" t="str">
        <f>IF('Used data'!I134="No","",Calculation!AI134*Calculation!G134*Calculation!I134*Calculation!J134*Calculation!L134*Calculation!N134*Calculation!O134*Calculation!U134*Calculation!V134*Calculation!W134*Calculation!AB134)</f>
        <v/>
      </c>
      <c r="P134" s="7" t="str">
        <f>IF('Used data'!I134="No","",SUM(M134:O134))</f>
        <v/>
      </c>
      <c r="Q134" s="9" t="str">
        <f>IF('Used data'!I134="No","",SUM(I134:J134)*740934+M134*29492829+N134*4654307+O134*608667)</f>
        <v/>
      </c>
    </row>
    <row r="135" spans="1:17" x14ac:dyDescent="0.3">
      <c r="A135" s="4" t="str">
        <f>IF('Input data'!A141="","",'Input data'!A141)</f>
        <v/>
      </c>
      <c r="B135" s="4" t="str">
        <f>IF('Input data'!B141="","",'Input data'!B141)</f>
        <v/>
      </c>
      <c r="C135" s="4" t="str">
        <f>IF('Input data'!C141="","",'Input data'!C141)</f>
        <v/>
      </c>
      <c r="D135" s="4" t="str">
        <f>IF('Input data'!D141="","",'Input data'!D141)</f>
        <v/>
      </c>
      <c r="E135" s="4" t="str">
        <f>IF('Input data'!E141="","",'Input data'!E141)</f>
        <v/>
      </c>
      <c r="F135" s="4" t="str">
        <f>IF('Input data'!F141="","",'Input data'!F141)</f>
        <v/>
      </c>
      <c r="G135" s="20" t="str">
        <f>IF('Input data'!G141=0,"",'Input data'!G141)</f>
        <v/>
      </c>
      <c r="H135" s="9" t="str">
        <f>IF('Input data'!H141="","",'Input data'!H141)</f>
        <v/>
      </c>
      <c r="I135" s="7" t="str">
        <f>IF('Used data'!I135="No","",Calculation!AD135*Calculation!G135*Calculation!I135*Calculation!J135*Calculation!L135*Calculation!N135*Calculation!O135*Calculation!Q135*Calculation!V135*Calculation!W135*Calculation!X135)</f>
        <v/>
      </c>
      <c r="J135" s="7" t="str">
        <f>IF('Used data'!I135="No","",Calculation!AE135*Calculation!G135*Calculation!I135*Calculation!K135*Calculation!M135*Calculation!N135*Calculation!O135*Calculation!P135*Calculation!R135*Calculation!V135*Calculation!W135*Calculation!Y135)</f>
        <v/>
      </c>
      <c r="K135" s="7" t="str">
        <f>IF('Used data'!I135="No","",Calculation!AF135*Calculation!G135*Calculation!I135*Calculation!K135*Calculation!M135*Calculation!N135*Calculation!O135*Calculation!P135*Calculation!R135*Calculation!V135*Calculation!W135*Calculation!Y135)</f>
        <v/>
      </c>
      <c r="L135" s="7" t="str">
        <f>IF('Used data'!I135="No","",SUM(I135:K135))</f>
        <v/>
      </c>
      <c r="M135" s="7" t="str">
        <f>IF('Used data'!I135="No","",Calculation!AG135*Calculation!G135*Calculation!I135*Calculation!J135*Calculation!L135*Calculation!N135*Calculation!O135*Calculation!S135*Calculation!V135*Calculation!W135*Calculation!Z135)</f>
        <v/>
      </c>
      <c r="N135" s="7" t="str">
        <f>IF('Used data'!I135="No","",Calculation!AH135*Calculation!G135*Calculation!I135*Calculation!J135*Calculation!L135*Calculation!N135*Calculation!O135*Calculation!T135*Calculation!V135*Calculation!W135*Calculation!AA135)</f>
        <v/>
      </c>
      <c r="O135" s="7" t="str">
        <f>IF('Used data'!I135="No","",Calculation!AI135*Calculation!G135*Calculation!I135*Calculation!J135*Calculation!L135*Calculation!N135*Calculation!O135*Calculation!U135*Calculation!V135*Calculation!W135*Calculation!AB135)</f>
        <v/>
      </c>
      <c r="P135" s="7" t="str">
        <f>IF('Used data'!I135="No","",SUM(M135:O135))</f>
        <v/>
      </c>
      <c r="Q135" s="9" t="str">
        <f>IF('Used data'!I135="No","",SUM(I135:J135)*740934+M135*29492829+N135*4654307+O135*608667)</f>
        <v/>
      </c>
    </row>
    <row r="136" spans="1:17" x14ac:dyDescent="0.3">
      <c r="A136" s="4" t="str">
        <f>IF('Input data'!A142="","",'Input data'!A142)</f>
        <v/>
      </c>
      <c r="B136" s="4" t="str">
        <f>IF('Input data'!B142="","",'Input data'!B142)</f>
        <v/>
      </c>
      <c r="C136" s="4" t="str">
        <f>IF('Input data'!C142="","",'Input data'!C142)</f>
        <v/>
      </c>
      <c r="D136" s="4" t="str">
        <f>IF('Input data'!D142="","",'Input data'!D142)</f>
        <v/>
      </c>
      <c r="E136" s="4" t="str">
        <f>IF('Input data'!E142="","",'Input data'!E142)</f>
        <v/>
      </c>
      <c r="F136" s="4" t="str">
        <f>IF('Input data'!F142="","",'Input data'!F142)</f>
        <v/>
      </c>
      <c r="G136" s="20" t="str">
        <f>IF('Input data'!G142=0,"",'Input data'!G142)</f>
        <v/>
      </c>
      <c r="H136" s="9" t="str">
        <f>IF('Input data'!H142="","",'Input data'!H142)</f>
        <v/>
      </c>
      <c r="I136" s="7" t="str">
        <f>IF('Used data'!I136="No","",Calculation!AD136*Calculation!G136*Calculation!I136*Calculation!J136*Calculation!L136*Calculation!N136*Calculation!O136*Calculation!Q136*Calculation!V136*Calculation!W136*Calculation!X136)</f>
        <v/>
      </c>
      <c r="J136" s="7" t="str">
        <f>IF('Used data'!I136="No","",Calculation!AE136*Calculation!G136*Calculation!I136*Calculation!K136*Calculation!M136*Calculation!N136*Calculation!O136*Calculation!P136*Calculation!R136*Calculation!V136*Calculation!W136*Calculation!Y136)</f>
        <v/>
      </c>
      <c r="K136" s="7" t="str">
        <f>IF('Used data'!I136="No","",Calculation!AF136*Calculation!G136*Calculation!I136*Calculation!K136*Calculation!M136*Calculation!N136*Calculation!O136*Calculation!P136*Calculation!R136*Calculation!V136*Calculation!W136*Calculation!Y136)</f>
        <v/>
      </c>
      <c r="L136" s="7" t="str">
        <f>IF('Used data'!I136="No","",SUM(I136:K136))</f>
        <v/>
      </c>
      <c r="M136" s="7" t="str">
        <f>IF('Used data'!I136="No","",Calculation!AG136*Calculation!G136*Calculation!I136*Calculation!J136*Calculation!L136*Calculation!N136*Calculation!O136*Calculation!S136*Calculation!V136*Calculation!W136*Calculation!Z136)</f>
        <v/>
      </c>
      <c r="N136" s="7" t="str">
        <f>IF('Used data'!I136="No","",Calculation!AH136*Calculation!G136*Calculation!I136*Calculation!J136*Calculation!L136*Calculation!N136*Calculation!O136*Calculation!T136*Calculation!V136*Calculation!W136*Calculation!AA136)</f>
        <v/>
      </c>
      <c r="O136" s="7" t="str">
        <f>IF('Used data'!I136="No","",Calculation!AI136*Calculation!G136*Calculation!I136*Calculation!J136*Calculation!L136*Calculation!N136*Calculation!O136*Calculation!U136*Calculation!V136*Calculation!W136*Calculation!AB136)</f>
        <v/>
      </c>
      <c r="P136" s="7" t="str">
        <f>IF('Used data'!I136="No","",SUM(M136:O136))</f>
        <v/>
      </c>
      <c r="Q136" s="9" t="str">
        <f>IF('Used data'!I136="No","",SUM(I136:J136)*740934+M136*29492829+N136*4654307+O136*608667)</f>
        <v/>
      </c>
    </row>
    <row r="137" spans="1:17" x14ac:dyDescent="0.3">
      <c r="A137" s="4" t="str">
        <f>IF('Input data'!A143="","",'Input data'!A143)</f>
        <v/>
      </c>
      <c r="B137" s="4" t="str">
        <f>IF('Input data'!B143="","",'Input data'!B143)</f>
        <v/>
      </c>
      <c r="C137" s="4" t="str">
        <f>IF('Input data'!C143="","",'Input data'!C143)</f>
        <v/>
      </c>
      <c r="D137" s="4" t="str">
        <f>IF('Input data'!D143="","",'Input data'!D143)</f>
        <v/>
      </c>
      <c r="E137" s="4" t="str">
        <f>IF('Input data'!E143="","",'Input data'!E143)</f>
        <v/>
      </c>
      <c r="F137" s="4" t="str">
        <f>IF('Input data'!F143="","",'Input data'!F143)</f>
        <v/>
      </c>
      <c r="G137" s="20" t="str">
        <f>IF('Input data'!G143=0,"",'Input data'!G143)</f>
        <v/>
      </c>
      <c r="H137" s="9" t="str">
        <f>IF('Input data'!H143="","",'Input data'!H143)</f>
        <v/>
      </c>
      <c r="I137" s="7" t="str">
        <f>IF('Used data'!I137="No","",Calculation!AD137*Calculation!G137*Calculation!I137*Calculation!J137*Calculation!L137*Calculation!N137*Calculation!O137*Calculation!Q137*Calculation!V137*Calculation!W137*Calculation!X137)</f>
        <v/>
      </c>
      <c r="J137" s="7" t="str">
        <f>IF('Used data'!I137="No","",Calculation!AE137*Calculation!G137*Calculation!I137*Calculation!K137*Calculation!M137*Calculation!N137*Calculation!O137*Calculation!P137*Calculation!R137*Calculation!V137*Calculation!W137*Calculation!Y137)</f>
        <v/>
      </c>
      <c r="K137" s="7" t="str">
        <f>IF('Used data'!I137="No","",Calculation!AF137*Calculation!G137*Calculation!I137*Calculation!K137*Calculation!M137*Calculation!N137*Calculation!O137*Calculation!P137*Calculation!R137*Calculation!V137*Calculation!W137*Calculation!Y137)</f>
        <v/>
      </c>
      <c r="L137" s="7" t="str">
        <f>IF('Used data'!I137="No","",SUM(I137:K137))</f>
        <v/>
      </c>
      <c r="M137" s="7" t="str">
        <f>IF('Used data'!I137="No","",Calculation!AG137*Calculation!G137*Calculation!I137*Calculation!J137*Calculation!L137*Calculation!N137*Calculation!O137*Calculation!S137*Calculation!V137*Calculation!W137*Calculation!Z137)</f>
        <v/>
      </c>
      <c r="N137" s="7" t="str">
        <f>IF('Used data'!I137="No","",Calculation!AH137*Calculation!G137*Calculation!I137*Calculation!J137*Calculation!L137*Calculation!N137*Calculation!O137*Calculation!T137*Calculation!V137*Calculation!W137*Calculation!AA137)</f>
        <v/>
      </c>
      <c r="O137" s="7" t="str">
        <f>IF('Used data'!I137="No","",Calculation!AI137*Calculation!G137*Calculation!I137*Calculation!J137*Calculation!L137*Calculation!N137*Calculation!O137*Calculation!U137*Calculation!V137*Calculation!W137*Calculation!AB137)</f>
        <v/>
      </c>
      <c r="P137" s="7" t="str">
        <f>IF('Used data'!I137="No","",SUM(M137:O137))</f>
        <v/>
      </c>
      <c r="Q137" s="9" t="str">
        <f>IF('Used data'!I137="No","",SUM(I137:J137)*740934+M137*29492829+N137*4654307+O137*608667)</f>
        <v/>
      </c>
    </row>
    <row r="138" spans="1:17" x14ac:dyDescent="0.3">
      <c r="A138" s="4" t="str">
        <f>IF('Input data'!A144="","",'Input data'!A144)</f>
        <v/>
      </c>
      <c r="B138" s="4" t="str">
        <f>IF('Input data'!B144="","",'Input data'!B144)</f>
        <v/>
      </c>
      <c r="C138" s="4" t="str">
        <f>IF('Input data'!C144="","",'Input data'!C144)</f>
        <v/>
      </c>
      <c r="D138" s="4" t="str">
        <f>IF('Input data'!D144="","",'Input data'!D144)</f>
        <v/>
      </c>
      <c r="E138" s="4" t="str">
        <f>IF('Input data'!E144="","",'Input data'!E144)</f>
        <v/>
      </c>
      <c r="F138" s="4" t="str">
        <f>IF('Input data'!F144="","",'Input data'!F144)</f>
        <v/>
      </c>
      <c r="G138" s="20" t="str">
        <f>IF('Input data'!G144=0,"",'Input data'!G144)</f>
        <v/>
      </c>
      <c r="H138" s="9" t="str">
        <f>IF('Input data'!H144="","",'Input data'!H144)</f>
        <v/>
      </c>
      <c r="I138" s="7" t="str">
        <f>IF('Used data'!I138="No","",Calculation!AD138*Calculation!G138*Calculation!I138*Calculation!J138*Calculation!L138*Calculation!N138*Calculation!O138*Calculation!Q138*Calculation!V138*Calculation!W138*Calculation!X138)</f>
        <v/>
      </c>
      <c r="J138" s="7" t="str">
        <f>IF('Used data'!I138="No","",Calculation!AE138*Calculation!G138*Calculation!I138*Calculation!K138*Calculation!M138*Calculation!N138*Calculation!O138*Calculation!P138*Calculation!R138*Calculation!V138*Calculation!W138*Calculation!Y138)</f>
        <v/>
      </c>
      <c r="K138" s="7" t="str">
        <f>IF('Used data'!I138="No","",Calculation!AF138*Calculation!G138*Calculation!I138*Calculation!K138*Calculation!M138*Calculation!N138*Calculation!O138*Calculation!P138*Calculation!R138*Calculation!V138*Calculation!W138*Calculation!Y138)</f>
        <v/>
      </c>
      <c r="L138" s="7" t="str">
        <f>IF('Used data'!I138="No","",SUM(I138:K138))</f>
        <v/>
      </c>
      <c r="M138" s="7" t="str">
        <f>IF('Used data'!I138="No","",Calculation!AG138*Calculation!G138*Calculation!I138*Calculation!J138*Calculation!L138*Calculation!N138*Calculation!O138*Calculation!S138*Calculation!V138*Calculation!W138*Calculation!Z138)</f>
        <v/>
      </c>
      <c r="N138" s="7" t="str">
        <f>IF('Used data'!I138="No","",Calculation!AH138*Calculation!G138*Calculation!I138*Calculation!J138*Calculation!L138*Calculation!N138*Calculation!O138*Calculation!T138*Calculation!V138*Calculation!W138*Calculation!AA138)</f>
        <v/>
      </c>
      <c r="O138" s="7" t="str">
        <f>IF('Used data'!I138="No","",Calculation!AI138*Calculation!G138*Calculation!I138*Calculation!J138*Calculation!L138*Calculation!N138*Calculation!O138*Calculation!U138*Calculation!V138*Calculation!W138*Calculation!AB138)</f>
        <v/>
      </c>
      <c r="P138" s="7" t="str">
        <f>IF('Used data'!I138="No","",SUM(M138:O138))</f>
        <v/>
      </c>
      <c r="Q138" s="9" t="str">
        <f>IF('Used data'!I138="No","",SUM(I138:J138)*740934+M138*29492829+N138*4654307+O138*608667)</f>
        <v/>
      </c>
    </row>
    <row r="139" spans="1:17" x14ac:dyDescent="0.3">
      <c r="A139" s="4" t="str">
        <f>IF('Input data'!A145="","",'Input data'!A145)</f>
        <v/>
      </c>
      <c r="B139" s="4" t="str">
        <f>IF('Input data'!B145="","",'Input data'!B145)</f>
        <v/>
      </c>
      <c r="C139" s="4" t="str">
        <f>IF('Input data'!C145="","",'Input data'!C145)</f>
        <v/>
      </c>
      <c r="D139" s="4" t="str">
        <f>IF('Input data'!D145="","",'Input data'!D145)</f>
        <v/>
      </c>
      <c r="E139" s="4" t="str">
        <f>IF('Input data'!E145="","",'Input data'!E145)</f>
        <v/>
      </c>
      <c r="F139" s="4" t="str">
        <f>IF('Input data'!F145="","",'Input data'!F145)</f>
        <v/>
      </c>
      <c r="G139" s="20" t="str">
        <f>IF('Input data'!G145=0,"",'Input data'!G145)</f>
        <v/>
      </c>
      <c r="H139" s="9" t="str">
        <f>IF('Input data'!H145="","",'Input data'!H145)</f>
        <v/>
      </c>
      <c r="I139" s="7" t="str">
        <f>IF('Used data'!I139="No","",Calculation!AD139*Calculation!G139*Calculation!I139*Calculation!J139*Calculation!L139*Calculation!N139*Calculation!O139*Calculation!Q139*Calculation!V139*Calculation!W139*Calculation!X139)</f>
        <v/>
      </c>
      <c r="J139" s="7" t="str">
        <f>IF('Used data'!I139="No","",Calculation!AE139*Calculation!G139*Calculation!I139*Calculation!K139*Calculation!M139*Calculation!N139*Calculation!O139*Calculation!P139*Calculation!R139*Calculation!V139*Calculation!W139*Calculation!Y139)</f>
        <v/>
      </c>
      <c r="K139" s="7" t="str">
        <f>IF('Used data'!I139="No","",Calculation!AF139*Calculation!G139*Calculation!I139*Calculation!K139*Calculation!M139*Calculation!N139*Calculation!O139*Calculation!P139*Calculation!R139*Calculation!V139*Calculation!W139*Calculation!Y139)</f>
        <v/>
      </c>
      <c r="L139" s="7" t="str">
        <f>IF('Used data'!I139="No","",SUM(I139:K139))</f>
        <v/>
      </c>
      <c r="M139" s="7" t="str">
        <f>IF('Used data'!I139="No","",Calculation!AG139*Calculation!G139*Calculation!I139*Calculation!J139*Calculation!L139*Calculation!N139*Calculation!O139*Calculation!S139*Calculation!V139*Calculation!W139*Calculation!Z139)</f>
        <v/>
      </c>
      <c r="N139" s="7" t="str">
        <f>IF('Used data'!I139="No","",Calculation!AH139*Calculation!G139*Calculation!I139*Calculation!J139*Calculation!L139*Calculation!N139*Calculation!O139*Calculation!T139*Calculation!V139*Calculation!W139*Calculation!AA139)</f>
        <v/>
      </c>
      <c r="O139" s="7" t="str">
        <f>IF('Used data'!I139="No","",Calculation!AI139*Calculation!G139*Calculation!I139*Calculation!J139*Calculation!L139*Calculation!N139*Calculation!O139*Calculation!U139*Calculation!V139*Calculation!W139*Calculation!AB139)</f>
        <v/>
      </c>
      <c r="P139" s="7" t="str">
        <f>IF('Used data'!I139="No","",SUM(M139:O139))</f>
        <v/>
      </c>
      <c r="Q139" s="9" t="str">
        <f>IF('Used data'!I139="No","",SUM(I139:J139)*740934+M139*29492829+N139*4654307+O139*608667)</f>
        <v/>
      </c>
    </row>
    <row r="140" spans="1:17" x14ac:dyDescent="0.3">
      <c r="A140" s="4" t="str">
        <f>IF('Input data'!A146="","",'Input data'!A146)</f>
        <v/>
      </c>
      <c r="B140" s="4" t="str">
        <f>IF('Input data'!B146="","",'Input data'!B146)</f>
        <v/>
      </c>
      <c r="C140" s="4" t="str">
        <f>IF('Input data'!C146="","",'Input data'!C146)</f>
        <v/>
      </c>
      <c r="D140" s="4" t="str">
        <f>IF('Input data'!D146="","",'Input data'!D146)</f>
        <v/>
      </c>
      <c r="E140" s="4" t="str">
        <f>IF('Input data'!E146="","",'Input data'!E146)</f>
        <v/>
      </c>
      <c r="F140" s="4" t="str">
        <f>IF('Input data'!F146="","",'Input data'!F146)</f>
        <v/>
      </c>
      <c r="G140" s="20" t="str">
        <f>IF('Input data'!G146=0,"",'Input data'!G146)</f>
        <v/>
      </c>
      <c r="H140" s="9" t="str">
        <f>IF('Input data'!H146="","",'Input data'!H146)</f>
        <v/>
      </c>
      <c r="I140" s="7" t="str">
        <f>IF('Used data'!I140="No","",Calculation!AD140*Calculation!G140*Calculation!I140*Calculation!J140*Calculation!L140*Calculation!N140*Calculation!O140*Calculation!Q140*Calculation!V140*Calculation!W140*Calculation!X140)</f>
        <v/>
      </c>
      <c r="J140" s="7" t="str">
        <f>IF('Used data'!I140="No","",Calculation!AE140*Calculation!G140*Calculation!I140*Calculation!K140*Calculation!M140*Calculation!N140*Calculation!O140*Calculation!P140*Calculation!R140*Calculation!V140*Calculation!W140*Calculation!Y140)</f>
        <v/>
      </c>
      <c r="K140" s="7" t="str">
        <f>IF('Used data'!I140="No","",Calculation!AF140*Calculation!G140*Calculation!I140*Calculation!K140*Calculation!M140*Calculation!N140*Calculation!O140*Calculation!P140*Calculation!R140*Calculation!V140*Calculation!W140*Calculation!Y140)</f>
        <v/>
      </c>
      <c r="L140" s="7" t="str">
        <f>IF('Used data'!I140="No","",SUM(I140:K140))</f>
        <v/>
      </c>
      <c r="M140" s="7" t="str">
        <f>IF('Used data'!I140="No","",Calculation!AG140*Calculation!G140*Calculation!I140*Calculation!J140*Calculation!L140*Calculation!N140*Calculation!O140*Calculation!S140*Calculation!V140*Calculation!W140*Calculation!Z140)</f>
        <v/>
      </c>
      <c r="N140" s="7" t="str">
        <f>IF('Used data'!I140="No","",Calculation!AH140*Calculation!G140*Calculation!I140*Calculation!J140*Calculation!L140*Calculation!N140*Calculation!O140*Calculation!T140*Calculation!V140*Calculation!W140*Calculation!AA140)</f>
        <v/>
      </c>
      <c r="O140" s="7" t="str">
        <f>IF('Used data'!I140="No","",Calculation!AI140*Calculation!G140*Calculation!I140*Calculation!J140*Calculation!L140*Calculation!N140*Calculation!O140*Calculation!U140*Calculation!V140*Calculation!W140*Calculation!AB140)</f>
        <v/>
      </c>
      <c r="P140" s="7" t="str">
        <f>IF('Used data'!I140="No","",SUM(M140:O140))</f>
        <v/>
      </c>
      <c r="Q140" s="9" t="str">
        <f>IF('Used data'!I140="No","",SUM(I140:J140)*740934+M140*29492829+N140*4654307+O140*608667)</f>
        <v/>
      </c>
    </row>
    <row r="141" spans="1:17" x14ac:dyDescent="0.3">
      <c r="A141" s="4" t="str">
        <f>IF('Input data'!A147="","",'Input data'!A147)</f>
        <v/>
      </c>
      <c r="B141" s="4" t="str">
        <f>IF('Input data'!B147="","",'Input data'!B147)</f>
        <v/>
      </c>
      <c r="C141" s="4" t="str">
        <f>IF('Input data'!C147="","",'Input data'!C147)</f>
        <v/>
      </c>
      <c r="D141" s="4" t="str">
        <f>IF('Input data'!D147="","",'Input data'!D147)</f>
        <v/>
      </c>
      <c r="E141" s="4" t="str">
        <f>IF('Input data'!E147="","",'Input data'!E147)</f>
        <v/>
      </c>
      <c r="F141" s="4" t="str">
        <f>IF('Input data'!F147="","",'Input data'!F147)</f>
        <v/>
      </c>
      <c r="G141" s="20" t="str">
        <f>IF('Input data'!G147=0,"",'Input data'!G147)</f>
        <v/>
      </c>
      <c r="H141" s="9" t="str">
        <f>IF('Input data'!H147="","",'Input data'!H147)</f>
        <v/>
      </c>
      <c r="I141" s="7" t="str">
        <f>IF('Used data'!I141="No","",Calculation!AD141*Calculation!G141*Calculation!I141*Calculation!J141*Calculation!L141*Calculation!N141*Calculation!O141*Calculation!Q141*Calculation!V141*Calculation!W141*Calculation!X141)</f>
        <v/>
      </c>
      <c r="J141" s="7" t="str">
        <f>IF('Used data'!I141="No","",Calculation!AE141*Calculation!G141*Calculation!I141*Calculation!K141*Calculation!M141*Calculation!N141*Calculation!O141*Calculation!P141*Calculation!R141*Calculation!V141*Calculation!W141*Calculation!Y141)</f>
        <v/>
      </c>
      <c r="K141" s="7" t="str">
        <f>IF('Used data'!I141="No","",Calculation!AF141*Calculation!G141*Calculation!I141*Calculation!K141*Calculation!M141*Calculation!N141*Calculation!O141*Calculation!P141*Calculation!R141*Calculation!V141*Calculation!W141*Calculation!Y141)</f>
        <v/>
      </c>
      <c r="L141" s="7" t="str">
        <f>IF('Used data'!I141="No","",SUM(I141:K141))</f>
        <v/>
      </c>
      <c r="M141" s="7" t="str">
        <f>IF('Used data'!I141="No","",Calculation!AG141*Calculation!G141*Calculation!I141*Calculation!J141*Calculation!L141*Calculation!N141*Calculation!O141*Calculation!S141*Calculation!V141*Calculation!W141*Calculation!Z141)</f>
        <v/>
      </c>
      <c r="N141" s="7" t="str">
        <f>IF('Used data'!I141="No","",Calculation!AH141*Calculation!G141*Calculation!I141*Calculation!J141*Calculation!L141*Calculation!N141*Calculation!O141*Calculation!T141*Calculation!V141*Calculation!W141*Calculation!AA141)</f>
        <v/>
      </c>
      <c r="O141" s="7" t="str">
        <f>IF('Used data'!I141="No","",Calculation!AI141*Calculation!G141*Calculation!I141*Calculation!J141*Calculation!L141*Calculation!N141*Calculation!O141*Calculation!U141*Calculation!V141*Calculation!W141*Calculation!AB141)</f>
        <v/>
      </c>
      <c r="P141" s="7" t="str">
        <f>IF('Used data'!I141="No","",SUM(M141:O141))</f>
        <v/>
      </c>
      <c r="Q141" s="9" t="str">
        <f>IF('Used data'!I141="No","",SUM(I141:J141)*740934+M141*29492829+N141*4654307+O141*608667)</f>
        <v/>
      </c>
    </row>
    <row r="142" spans="1:17" x14ac:dyDescent="0.3">
      <c r="A142" s="4" t="str">
        <f>IF('Input data'!A148="","",'Input data'!A148)</f>
        <v/>
      </c>
      <c r="B142" s="4" t="str">
        <f>IF('Input data'!B148="","",'Input data'!B148)</f>
        <v/>
      </c>
      <c r="C142" s="4" t="str">
        <f>IF('Input data'!C148="","",'Input data'!C148)</f>
        <v/>
      </c>
      <c r="D142" s="4" t="str">
        <f>IF('Input data'!D148="","",'Input data'!D148)</f>
        <v/>
      </c>
      <c r="E142" s="4" t="str">
        <f>IF('Input data'!E148="","",'Input data'!E148)</f>
        <v/>
      </c>
      <c r="F142" s="4" t="str">
        <f>IF('Input data'!F148="","",'Input data'!F148)</f>
        <v/>
      </c>
      <c r="G142" s="20" t="str">
        <f>IF('Input data'!G148=0,"",'Input data'!G148)</f>
        <v/>
      </c>
      <c r="H142" s="9" t="str">
        <f>IF('Input data'!H148="","",'Input data'!H148)</f>
        <v/>
      </c>
      <c r="I142" s="7" t="str">
        <f>IF('Used data'!I142="No","",Calculation!AD142*Calculation!G142*Calculation!I142*Calculation!J142*Calculation!L142*Calculation!N142*Calculation!O142*Calculation!Q142*Calculation!V142*Calculation!W142*Calculation!X142)</f>
        <v/>
      </c>
      <c r="J142" s="7" t="str">
        <f>IF('Used data'!I142="No","",Calculation!AE142*Calculation!G142*Calculation!I142*Calculation!K142*Calculation!M142*Calculation!N142*Calculation!O142*Calculation!P142*Calculation!R142*Calculation!V142*Calculation!W142*Calculation!Y142)</f>
        <v/>
      </c>
      <c r="K142" s="7" t="str">
        <f>IF('Used data'!I142="No","",Calculation!AF142*Calculation!G142*Calculation!I142*Calculation!K142*Calculation!M142*Calculation!N142*Calculation!O142*Calculation!P142*Calculation!R142*Calculation!V142*Calculation!W142*Calculation!Y142)</f>
        <v/>
      </c>
      <c r="L142" s="7" t="str">
        <f>IF('Used data'!I142="No","",SUM(I142:K142))</f>
        <v/>
      </c>
      <c r="M142" s="7" t="str">
        <f>IF('Used data'!I142="No","",Calculation!AG142*Calculation!G142*Calculation!I142*Calculation!J142*Calculation!L142*Calculation!N142*Calculation!O142*Calculation!S142*Calculation!V142*Calculation!W142*Calculation!Z142)</f>
        <v/>
      </c>
      <c r="N142" s="7" t="str">
        <f>IF('Used data'!I142="No","",Calculation!AH142*Calculation!G142*Calculation!I142*Calculation!J142*Calculation!L142*Calculation!N142*Calculation!O142*Calculation!T142*Calculation!V142*Calculation!W142*Calculation!AA142)</f>
        <v/>
      </c>
      <c r="O142" s="7" t="str">
        <f>IF('Used data'!I142="No","",Calculation!AI142*Calculation!G142*Calculation!I142*Calculation!J142*Calculation!L142*Calculation!N142*Calculation!O142*Calculation!U142*Calculation!V142*Calculation!W142*Calculation!AB142)</f>
        <v/>
      </c>
      <c r="P142" s="7" t="str">
        <f>IF('Used data'!I142="No","",SUM(M142:O142))</f>
        <v/>
      </c>
      <c r="Q142" s="9" t="str">
        <f>IF('Used data'!I142="No","",SUM(I142:J142)*740934+M142*29492829+N142*4654307+O142*608667)</f>
        <v/>
      </c>
    </row>
    <row r="143" spans="1:17" x14ac:dyDescent="0.3">
      <c r="A143" s="4" t="str">
        <f>IF('Input data'!A149="","",'Input data'!A149)</f>
        <v/>
      </c>
      <c r="B143" s="4" t="str">
        <f>IF('Input data'!B149="","",'Input data'!B149)</f>
        <v/>
      </c>
      <c r="C143" s="4" t="str">
        <f>IF('Input data'!C149="","",'Input data'!C149)</f>
        <v/>
      </c>
      <c r="D143" s="4" t="str">
        <f>IF('Input data'!D149="","",'Input data'!D149)</f>
        <v/>
      </c>
      <c r="E143" s="4" t="str">
        <f>IF('Input data'!E149="","",'Input data'!E149)</f>
        <v/>
      </c>
      <c r="F143" s="4" t="str">
        <f>IF('Input data'!F149="","",'Input data'!F149)</f>
        <v/>
      </c>
      <c r="G143" s="20" t="str">
        <f>IF('Input data'!G149=0,"",'Input data'!G149)</f>
        <v/>
      </c>
      <c r="H143" s="9" t="str">
        <f>IF('Input data'!H149="","",'Input data'!H149)</f>
        <v/>
      </c>
      <c r="I143" s="7" t="str">
        <f>IF('Used data'!I143="No","",Calculation!AD143*Calculation!G143*Calculation!I143*Calculation!J143*Calculation!L143*Calculation!N143*Calculation!O143*Calculation!Q143*Calculation!V143*Calculation!W143*Calculation!X143)</f>
        <v/>
      </c>
      <c r="J143" s="7" t="str">
        <f>IF('Used data'!I143="No","",Calculation!AE143*Calculation!G143*Calculation!I143*Calculation!K143*Calculation!M143*Calculation!N143*Calculation!O143*Calculation!P143*Calculation!R143*Calculation!V143*Calculation!W143*Calculation!Y143)</f>
        <v/>
      </c>
      <c r="K143" s="7" t="str">
        <f>IF('Used data'!I143="No","",Calculation!AF143*Calculation!G143*Calculation!I143*Calculation!K143*Calculation!M143*Calculation!N143*Calculation!O143*Calculation!P143*Calculation!R143*Calculation!V143*Calculation!W143*Calculation!Y143)</f>
        <v/>
      </c>
      <c r="L143" s="7" t="str">
        <f>IF('Used data'!I143="No","",SUM(I143:K143))</f>
        <v/>
      </c>
      <c r="M143" s="7" t="str">
        <f>IF('Used data'!I143="No","",Calculation!AG143*Calculation!G143*Calculation!I143*Calculation!J143*Calculation!L143*Calculation!N143*Calculation!O143*Calculation!S143*Calculation!V143*Calculation!W143*Calculation!Z143)</f>
        <v/>
      </c>
      <c r="N143" s="7" t="str">
        <f>IF('Used data'!I143="No","",Calculation!AH143*Calculation!G143*Calculation!I143*Calculation!J143*Calculation!L143*Calculation!N143*Calculation!O143*Calculation!T143*Calculation!V143*Calculation!W143*Calculation!AA143)</f>
        <v/>
      </c>
      <c r="O143" s="7" t="str">
        <f>IF('Used data'!I143="No","",Calculation!AI143*Calculation!G143*Calculation!I143*Calculation!J143*Calculation!L143*Calculation!N143*Calculation!O143*Calculation!U143*Calculation!V143*Calculation!W143*Calculation!AB143)</f>
        <v/>
      </c>
      <c r="P143" s="7" t="str">
        <f>IF('Used data'!I143="No","",SUM(M143:O143))</f>
        <v/>
      </c>
      <c r="Q143" s="9" t="str">
        <f>IF('Used data'!I143="No","",SUM(I143:J143)*740934+M143*29492829+N143*4654307+O143*608667)</f>
        <v/>
      </c>
    </row>
    <row r="144" spans="1:17" x14ac:dyDescent="0.3">
      <c r="A144" s="4" t="str">
        <f>IF('Input data'!A150="","",'Input data'!A150)</f>
        <v/>
      </c>
      <c r="B144" s="4" t="str">
        <f>IF('Input data'!B150="","",'Input data'!B150)</f>
        <v/>
      </c>
      <c r="C144" s="4" t="str">
        <f>IF('Input data'!C150="","",'Input data'!C150)</f>
        <v/>
      </c>
      <c r="D144" s="4" t="str">
        <f>IF('Input data'!D150="","",'Input data'!D150)</f>
        <v/>
      </c>
      <c r="E144" s="4" t="str">
        <f>IF('Input data'!E150="","",'Input data'!E150)</f>
        <v/>
      </c>
      <c r="F144" s="4" t="str">
        <f>IF('Input data'!F150="","",'Input data'!F150)</f>
        <v/>
      </c>
      <c r="G144" s="20" t="str">
        <f>IF('Input data'!G150=0,"",'Input data'!G150)</f>
        <v/>
      </c>
      <c r="H144" s="9" t="str">
        <f>IF('Input data'!H150="","",'Input data'!H150)</f>
        <v/>
      </c>
      <c r="I144" s="7" t="str">
        <f>IF('Used data'!I144="No","",Calculation!AD144*Calculation!G144*Calculation!I144*Calculation!J144*Calculation!L144*Calculation!N144*Calculation!O144*Calculation!Q144*Calculation!V144*Calculation!W144*Calculation!X144)</f>
        <v/>
      </c>
      <c r="J144" s="7" t="str">
        <f>IF('Used data'!I144="No","",Calculation!AE144*Calculation!G144*Calculation!I144*Calculation!K144*Calculation!M144*Calculation!N144*Calculation!O144*Calculation!P144*Calculation!R144*Calculation!V144*Calculation!W144*Calculation!Y144)</f>
        <v/>
      </c>
      <c r="K144" s="7" t="str">
        <f>IF('Used data'!I144="No","",Calculation!AF144*Calculation!G144*Calculation!I144*Calculation!K144*Calculation!M144*Calculation!N144*Calculation!O144*Calculation!P144*Calculation!R144*Calculation!V144*Calculation!W144*Calculation!Y144)</f>
        <v/>
      </c>
      <c r="L144" s="7" t="str">
        <f>IF('Used data'!I144="No","",SUM(I144:K144))</f>
        <v/>
      </c>
      <c r="M144" s="7" t="str">
        <f>IF('Used data'!I144="No","",Calculation!AG144*Calculation!G144*Calculation!I144*Calculation!J144*Calculation!L144*Calculation!N144*Calculation!O144*Calculation!S144*Calculation!V144*Calculation!W144*Calculation!Z144)</f>
        <v/>
      </c>
      <c r="N144" s="7" t="str">
        <f>IF('Used data'!I144="No","",Calculation!AH144*Calculation!G144*Calculation!I144*Calculation!J144*Calculation!L144*Calculation!N144*Calculation!O144*Calculation!T144*Calculation!V144*Calculation!W144*Calculation!AA144)</f>
        <v/>
      </c>
      <c r="O144" s="7" t="str">
        <f>IF('Used data'!I144="No","",Calculation!AI144*Calculation!G144*Calculation!I144*Calculation!J144*Calculation!L144*Calculation!N144*Calculation!O144*Calculation!U144*Calculation!V144*Calculation!W144*Calculation!AB144)</f>
        <v/>
      </c>
      <c r="P144" s="7" t="str">
        <f>IF('Used data'!I144="No","",SUM(M144:O144))</f>
        <v/>
      </c>
      <c r="Q144" s="9" t="str">
        <f>IF('Used data'!I144="No","",SUM(I144:J144)*740934+M144*29492829+N144*4654307+O144*608667)</f>
        <v/>
      </c>
    </row>
    <row r="145" spans="1:17" x14ac:dyDescent="0.3">
      <c r="A145" s="4" t="str">
        <f>IF('Input data'!A151="","",'Input data'!A151)</f>
        <v/>
      </c>
      <c r="B145" s="4" t="str">
        <f>IF('Input data'!B151="","",'Input data'!B151)</f>
        <v/>
      </c>
      <c r="C145" s="4" t="str">
        <f>IF('Input data'!C151="","",'Input data'!C151)</f>
        <v/>
      </c>
      <c r="D145" s="4" t="str">
        <f>IF('Input data'!D151="","",'Input data'!D151)</f>
        <v/>
      </c>
      <c r="E145" s="4" t="str">
        <f>IF('Input data'!E151="","",'Input data'!E151)</f>
        <v/>
      </c>
      <c r="F145" s="4" t="str">
        <f>IF('Input data'!F151="","",'Input data'!F151)</f>
        <v/>
      </c>
      <c r="G145" s="20" t="str">
        <f>IF('Input data'!G151=0,"",'Input data'!G151)</f>
        <v/>
      </c>
      <c r="H145" s="9" t="str">
        <f>IF('Input data'!H151="","",'Input data'!H151)</f>
        <v/>
      </c>
      <c r="I145" s="7" t="str">
        <f>IF('Used data'!I145="No","",Calculation!AD145*Calculation!G145*Calculation!I145*Calculation!J145*Calculation!L145*Calculation!N145*Calculation!O145*Calculation!Q145*Calculation!V145*Calculation!W145*Calculation!X145)</f>
        <v/>
      </c>
      <c r="J145" s="7" t="str">
        <f>IF('Used data'!I145="No","",Calculation!AE145*Calculation!G145*Calculation!I145*Calculation!K145*Calculation!M145*Calculation!N145*Calculation!O145*Calculation!P145*Calculation!R145*Calculation!V145*Calculation!W145*Calculation!Y145)</f>
        <v/>
      </c>
      <c r="K145" s="7" t="str">
        <f>IF('Used data'!I145="No","",Calculation!AF145*Calculation!G145*Calculation!I145*Calculation!K145*Calculation!M145*Calculation!N145*Calculation!O145*Calculation!P145*Calculation!R145*Calculation!V145*Calculation!W145*Calculation!Y145)</f>
        <v/>
      </c>
      <c r="L145" s="7" t="str">
        <f>IF('Used data'!I145="No","",SUM(I145:K145))</f>
        <v/>
      </c>
      <c r="M145" s="7" t="str">
        <f>IF('Used data'!I145="No","",Calculation!AG145*Calculation!G145*Calculation!I145*Calculation!J145*Calculation!L145*Calculation!N145*Calculation!O145*Calculation!S145*Calculation!V145*Calculation!W145*Calculation!Z145)</f>
        <v/>
      </c>
      <c r="N145" s="7" t="str">
        <f>IF('Used data'!I145="No","",Calculation!AH145*Calculation!G145*Calculation!I145*Calculation!J145*Calculation!L145*Calculation!N145*Calculation!O145*Calculation!T145*Calculation!V145*Calculation!W145*Calculation!AA145)</f>
        <v/>
      </c>
      <c r="O145" s="7" t="str">
        <f>IF('Used data'!I145="No","",Calculation!AI145*Calculation!G145*Calculation!I145*Calculation!J145*Calculation!L145*Calculation!N145*Calculation!O145*Calculation!U145*Calculation!V145*Calculation!W145*Calculation!AB145)</f>
        <v/>
      </c>
      <c r="P145" s="7" t="str">
        <f>IF('Used data'!I145="No","",SUM(M145:O145))</f>
        <v/>
      </c>
      <c r="Q145" s="9" t="str">
        <f>IF('Used data'!I145="No","",SUM(I145:J145)*740934+M145*29492829+N145*4654307+O145*608667)</f>
        <v/>
      </c>
    </row>
    <row r="146" spans="1:17" x14ac:dyDescent="0.3">
      <c r="A146" s="4" t="str">
        <f>IF('Input data'!A152="","",'Input data'!A152)</f>
        <v/>
      </c>
      <c r="B146" s="4" t="str">
        <f>IF('Input data'!B152="","",'Input data'!B152)</f>
        <v/>
      </c>
      <c r="C146" s="4" t="str">
        <f>IF('Input data'!C152="","",'Input data'!C152)</f>
        <v/>
      </c>
      <c r="D146" s="4" t="str">
        <f>IF('Input data'!D152="","",'Input data'!D152)</f>
        <v/>
      </c>
      <c r="E146" s="4" t="str">
        <f>IF('Input data'!E152="","",'Input data'!E152)</f>
        <v/>
      </c>
      <c r="F146" s="4" t="str">
        <f>IF('Input data'!F152="","",'Input data'!F152)</f>
        <v/>
      </c>
      <c r="G146" s="20" t="str">
        <f>IF('Input data'!G152=0,"",'Input data'!G152)</f>
        <v/>
      </c>
      <c r="H146" s="9" t="str">
        <f>IF('Input data'!H152="","",'Input data'!H152)</f>
        <v/>
      </c>
      <c r="I146" s="7" t="str">
        <f>IF('Used data'!I146="No","",Calculation!AD146*Calculation!G146*Calculation!I146*Calculation!J146*Calculation!L146*Calculation!N146*Calculation!O146*Calculation!Q146*Calculation!V146*Calculation!W146*Calculation!X146)</f>
        <v/>
      </c>
      <c r="J146" s="7" t="str">
        <f>IF('Used data'!I146="No","",Calculation!AE146*Calculation!G146*Calculation!I146*Calculation!K146*Calculation!M146*Calculation!N146*Calculation!O146*Calculation!P146*Calculation!R146*Calculation!V146*Calculation!W146*Calculation!Y146)</f>
        <v/>
      </c>
      <c r="K146" s="7" t="str">
        <f>IF('Used data'!I146="No","",Calculation!AF146*Calculation!G146*Calculation!I146*Calculation!K146*Calculation!M146*Calculation!N146*Calculation!O146*Calculation!P146*Calculation!R146*Calculation!V146*Calculation!W146*Calculation!Y146)</f>
        <v/>
      </c>
      <c r="L146" s="7" t="str">
        <f>IF('Used data'!I146="No","",SUM(I146:K146))</f>
        <v/>
      </c>
      <c r="M146" s="7" t="str">
        <f>IF('Used data'!I146="No","",Calculation!AG146*Calculation!G146*Calculation!I146*Calculation!J146*Calculation!L146*Calculation!N146*Calculation!O146*Calculation!S146*Calculation!V146*Calculation!W146*Calculation!Z146)</f>
        <v/>
      </c>
      <c r="N146" s="7" t="str">
        <f>IF('Used data'!I146="No","",Calculation!AH146*Calculation!G146*Calculation!I146*Calculation!J146*Calculation!L146*Calculation!N146*Calculation!O146*Calculation!T146*Calculation!V146*Calculation!W146*Calculation!AA146)</f>
        <v/>
      </c>
      <c r="O146" s="7" t="str">
        <f>IF('Used data'!I146="No","",Calculation!AI146*Calculation!G146*Calculation!I146*Calculation!J146*Calculation!L146*Calculation!N146*Calculation!O146*Calculation!U146*Calculation!V146*Calculation!W146*Calculation!AB146)</f>
        <v/>
      </c>
      <c r="P146" s="7" t="str">
        <f>IF('Used data'!I146="No","",SUM(M146:O146))</f>
        <v/>
      </c>
      <c r="Q146" s="9" t="str">
        <f>IF('Used data'!I146="No","",SUM(I146:J146)*740934+M146*29492829+N146*4654307+O146*608667)</f>
        <v/>
      </c>
    </row>
    <row r="147" spans="1:17" x14ac:dyDescent="0.3">
      <c r="A147" s="4" t="str">
        <f>IF('Input data'!A153="","",'Input data'!A153)</f>
        <v/>
      </c>
      <c r="B147" s="4" t="str">
        <f>IF('Input data'!B153="","",'Input data'!B153)</f>
        <v/>
      </c>
      <c r="C147" s="4" t="str">
        <f>IF('Input data'!C153="","",'Input data'!C153)</f>
        <v/>
      </c>
      <c r="D147" s="4" t="str">
        <f>IF('Input data'!D153="","",'Input data'!D153)</f>
        <v/>
      </c>
      <c r="E147" s="4" t="str">
        <f>IF('Input data'!E153="","",'Input data'!E153)</f>
        <v/>
      </c>
      <c r="F147" s="4" t="str">
        <f>IF('Input data'!F153="","",'Input data'!F153)</f>
        <v/>
      </c>
      <c r="G147" s="20" t="str">
        <f>IF('Input data'!G153=0,"",'Input data'!G153)</f>
        <v/>
      </c>
      <c r="H147" s="9" t="str">
        <f>IF('Input data'!H153="","",'Input data'!H153)</f>
        <v/>
      </c>
      <c r="I147" s="7" t="str">
        <f>IF('Used data'!I147="No","",Calculation!AD147*Calculation!G147*Calculation!I147*Calculation!J147*Calculation!L147*Calculation!N147*Calculation!O147*Calculation!Q147*Calculation!V147*Calculation!W147*Calculation!X147)</f>
        <v/>
      </c>
      <c r="J147" s="7" t="str">
        <f>IF('Used data'!I147="No","",Calculation!AE147*Calculation!G147*Calculation!I147*Calculation!K147*Calculation!M147*Calculation!N147*Calculation!O147*Calculation!P147*Calculation!R147*Calculation!V147*Calculation!W147*Calculation!Y147)</f>
        <v/>
      </c>
      <c r="K147" s="7" t="str">
        <f>IF('Used data'!I147="No","",Calculation!AF147*Calculation!G147*Calculation!I147*Calculation!K147*Calculation!M147*Calculation!N147*Calculation!O147*Calculation!P147*Calculation!R147*Calculation!V147*Calculation!W147*Calculation!Y147)</f>
        <v/>
      </c>
      <c r="L147" s="7" t="str">
        <f>IF('Used data'!I147="No","",SUM(I147:K147))</f>
        <v/>
      </c>
      <c r="M147" s="7" t="str">
        <f>IF('Used data'!I147="No","",Calculation!AG147*Calculation!G147*Calculation!I147*Calculation!J147*Calculation!L147*Calculation!N147*Calculation!O147*Calculation!S147*Calculation!V147*Calculation!W147*Calculation!Z147)</f>
        <v/>
      </c>
      <c r="N147" s="7" t="str">
        <f>IF('Used data'!I147="No","",Calculation!AH147*Calculation!G147*Calculation!I147*Calculation!J147*Calculation!L147*Calculation!N147*Calculation!O147*Calculation!T147*Calculation!V147*Calculation!W147*Calculation!AA147)</f>
        <v/>
      </c>
      <c r="O147" s="7" t="str">
        <f>IF('Used data'!I147="No","",Calculation!AI147*Calculation!G147*Calculation!I147*Calculation!J147*Calculation!L147*Calculation!N147*Calculation!O147*Calculation!U147*Calculation!V147*Calculation!W147*Calculation!AB147)</f>
        <v/>
      </c>
      <c r="P147" s="7" t="str">
        <f>IF('Used data'!I147="No","",SUM(M147:O147))</f>
        <v/>
      </c>
      <c r="Q147" s="9" t="str">
        <f>IF('Used data'!I147="No","",SUM(I147:J147)*740934+M147*29492829+N147*4654307+O147*608667)</f>
        <v/>
      </c>
    </row>
    <row r="148" spans="1:17" x14ac:dyDescent="0.3">
      <c r="A148" s="4" t="str">
        <f>IF('Input data'!A154="","",'Input data'!A154)</f>
        <v/>
      </c>
      <c r="B148" s="4" t="str">
        <f>IF('Input data'!B154="","",'Input data'!B154)</f>
        <v/>
      </c>
      <c r="C148" s="4" t="str">
        <f>IF('Input data'!C154="","",'Input data'!C154)</f>
        <v/>
      </c>
      <c r="D148" s="4" t="str">
        <f>IF('Input data'!D154="","",'Input data'!D154)</f>
        <v/>
      </c>
      <c r="E148" s="4" t="str">
        <f>IF('Input data'!E154="","",'Input data'!E154)</f>
        <v/>
      </c>
      <c r="F148" s="4" t="str">
        <f>IF('Input data'!F154="","",'Input data'!F154)</f>
        <v/>
      </c>
      <c r="G148" s="20" t="str">
        <f>IF('Input data'!G154=0,"",'Input data'!G154)</f>
        <v/>
      </c>
      <c r="H148" s="9" t="str">
        <f>IF('Input data'!H154="","",'Input data'!H154)</f>
        <v/>
      </c>
      <c r="I148" s="7" t="str">
        <f>IF('Used data'!I148="No","",Calculation!AD148*Calculation!G148*Calculation!I148*Calculation!J148*Calculation!L148*Calculation!N148*Calculation!O148*Calculation!Q148*Calculation!V148*Calculation!W148*Calculation!X148)</f>
        <v/>
      </c>
      <c r="J148" s="7" t="str">
        <f>IF('Used data'!I148="No","",Calculation!AE148*Calculation!G148*Calculation!I148*Calculation!K148*Calculation!M148*Calculation!N148*Calculation!O148*Calculation!P148*Calculation!R148*Calculation!V148*Calculation!W148*Calculation!Y148)</f>
        <v/>
      </c>
      <c r="K148" s="7" t="str">
        <f>IF('Used data'!I148="No","",Calculation!AF148*Calculation!G148*Calculation!I148*Calculation!K148*Calculation!M148*Calculation!N148*Calculation!O148*Calculation!P148*Calculation!R148*Calculation!V148*Calculation!W148*Calculation!Y148)</f>
        <v/>
      </c>
      <c r="L148" s="7" t="str">
        <f>IF('Used data'!I148="No","",SUM(I148:K148))</f>
        <v/>
      </c>
      <c r="M148" s="7" t="str">
        <f>IF('Used data'!I148="No","",Calculation!AG148*Calculation!G148*Calculation!I148*Calculation!J148*Calculation!L148*Calculation!N148*Calculation!O148*Calculation!S148*Calculation!V148*Calculation!W148*Calculation!Z148)</f>
        <v/>
      </c>
      <c r="N148" s="7" t="str">
        <f>IF('Used data'!I148="No","",Calculation!AH148*Calculation!G148*Calculation!I148*Calculation!J148*Calculation!L148*Calculation!N148*Calculation!O148*Calculation!T148*Calculation!V148*Calculation!W148*Calculation!AA148)</f>
        <v/>
      </c>
      <c r="O148" s="7" t="str">
        <f>IF('Used data'!I148="No","",Calculation!AI148*Calculation!G148*Calculation!I148*Calculation!J148*Calculation!L148*Calculation!N148*Calculation!O148*Calculation!U148*Calculation!V148*Calculation!W148*Calculation!AB148)</f>
        <v/>
      </c>
      <c r="P148" s="7" t="str">
        <f>IF('Used data'!I148="No","",SUM(M148:O148))</f>
        <v/>
      </c>
      <c r="Q148" s="9" t="str">
        <f>IF('Used data'!I148="No","",SUM(I148:J148)*740934+M148*29492829+N148*4654307+O148*608667)</f>
        <v/>
      </c>
    </row>
    <row r="149" spans="1:17" x14ac:dyDescent="0.3">
      <c r="A149" s="4" t="str">
        <f>IF('Input data'!A155="","",'Input data'!A155)</f>
        <v/>
      </c>
      <c r="B149" s="4" t="str">
        <f>IF('Input data'!B155="","",'Input data'!B155)</f>
        <v/>
      </c>
      <c r="C149" s="4" t="str">
        <f>IF('Input data'!C155="","",'Input data'!C155)</f>
        <v/>
      </c>
      <c r="D149" s="4" t="str">
        <f>IF('Input data'!D155="","",'Input data'!D155)</f>
        <v/>
      </c>
      <c r="E149" s="4" t="str">
        <f>IF('Input data'!E155="","",'Input data'!E155)</f>
        <v/>
      </c>
      <c r="F149" s="4" t="str">
        <f>IF('Input data'!F155="","",'Input data'!F155)</f>
        <v/>
      </c>
      <c r="G149" s="20" t="str">
        <f>IF('Input data'!G155=0,"",'Input data'!G155)</f>
        <v/>
      </c>
      <c r="H149" s="9" t="str">
        <f>IF('Input data'!H155="","",'Input data'!H155)</f>
        <v/>
      </c>
      <c r="I149" s="7" t="str">
        <f>IF('Used data'!I149="No","",Calculation!AD149*Calculation!G149*Calculation!I149*Calculation!J149*Calculation!L149*Calculation!N149*Calculation!O149*Calculation!Q149*Calculation!V149*Calculation!W149*Calculation!X149)</f>
        <v/>
      </c>
      <c r="J149" s="7" t="str">
        <f>IF('Used data'!I149="No","",Calculation!AE149*Calculation!G149*Calculation!I149*Calculation!K149*Calculation!M149*Calculation!N149*Calculation!O149*Calculation!P149*Calculation!R149*Calculation!V149*Calculation!W149*Calculation!Y149)</f>
        <v/>
      </c>
      <c r="K149" s="7" t="str">
        <f>IF('Used data'!I149="No","",Calculation!AF149*Calculation!G149*Calculation!I149*Calculation!K149*Calculation!M149*Calculation!N149*Calculation!O149*Calculation!P149*Calculation!R149*Calculation!V149*Calculation!W149*Calculation!Y149)</f>
        <v/>
      </c>
      <c r="L149" s="7" t="str">
        <f>IF('Used data'!I149="No","",SUM(I149:K149))</f>
        <v/>
      </c>
      <c r="M149" s="7" t="str">
        <f>IF('Used data'!I149="No","",Calculation!AG149*Calculation!G149*Calculation!I149*Calculation!J149*Calculation!L149*Calculation!N149*Calculation!O149*Calculation!S149*Calculation!V149*Calculation!W149*Calculation!Z149)</f>
        <v/>
      </c>
      <c r="N149" s="7" t="str">
        <f>IF('Used data'!I149="No","",Calculation!AH149*Calculation!G149*Calculation!I149*Calculation!J149*Calculation!L149*Calculation!N149*Calculation!O149*Calculation!T149*Calculation!V149*Calculation!W149*Calculation!AA149)</f>
        <v/>
      </c>
      <c r="O149" s="7" t="str">
        <f>IF('Used data'!I149="No","",Calculation!AI149*Calculation!G149*Calculation!I149*Calculation!J149*Calculation!L149*Calculation!N149*Calculation!O149*Calculation!U149*Calculation!V149*Calculation!W149*Calculation!AB149)</f>
        <v/>
      </c>
      <c r="P149" s="7" t="str">
        <f>IF('Used data'!I149="No","",SUM(M149:O149))</f>
        <v/>
      </c>
      <c r="Q149" s="9" t="str">
        <f>IF('Used data'!I149="No","",SUM(I149:J149)*740934+M149*29492829+N149*4654307+O149*608667)</f>
        <v/>
      </c>
    </row>
    <row r="150" spans="1:17" x14ac:dyDescent="0.3">
      <c r="A150" s="4" t="str">
        <f>IF('Input data'!A156="","",'Input data'!A156)</f>
        <v/>
      </c>
      <c r="B150" s="4" t="str">
        <f>IF('Input data'!B156="","",'Input data'!B156)</f>
        <v/>
      </c>
      <c r="C150" s="4" t="str">
        <f>IF('Input data'!C156="","",'Input data'!C156)</f>
        <v/>
      </c>
      <c r="D150" s="4" t="str">
        <f>IF('Input data'!D156="","",'Input data'!D156)</f>
        <v/>
      </c>
      <c r="E150" s="4" t="str">
        <f>IF('Input data'!E156="","",'Input data'!E156)</f>
        <v/>
      </c>
      <c r="F150" s="4" t="str">
        <f>IF('Input data'!F156="","",'Input data'!F156)</f>
        <v/>
      </c>
      <c r="G150" s="20" t="str">
        <f>IF('Input data'!G156=0,"",'Input data'!G156)</f>
        <v/>
      </c>
      <c r="H150" s="9" t="str">
        <f>IF('Input data'!H156="","",'Input data'!H156)</f>
        <v/>
      </c>
      <c r="I150" s="7" t="str">
        <f>IF('Used data'!I150="No","",Calculation!AD150*Calculation!G150*Calculation!I150*Calculation!J150*Calculation!L150*Calculation!N150*Calculation!O150*Calculation!Q150*Calculation!V150*Calculation!W150*Calculation!X150)</f>
        <v/>
      </c>
      <c r="J150" s="7" t="str">
        <f>IF('Used data'!I150="No","",Calculation!AE150*Calculation!G150*Calculation!I150*Calculation!K150*Calculation!M150*Calculation!N150*Calculation!O150*Calculation!P150*Calculation!R150*Calculation!V150*Calculation!W150*Calculation!Y150)</f>
        <v/>
      </c>
      <c r="K150" s="7" t="str">
        <f>IF('Used data'!I150="No","",Calculation!AF150*Calculation!G150*Calculation!I150*Calculation!K150*Calculation!M150*Calculation!N150*Calculation!O150*Calculation!P150*Calculation!R150*Calculation!V150*Calculation!W150*Calculation!Y150)</f>
        <v/>
      </c>
      <c r="L150" s="7" t="str">
        <f>IF('Used data'!I150="No","",SUM(I150:K150))</f>
        <v/>
      </c>
      <c r="M150" s="7" t="str">
        <f>IF('Used data'!I150="No","",Calculation!AG150*Calculation!G150*Calculation!I150*Calculation!J150*Calculation!L150*Calculation!N150*Calculation!O150*Calculation!S150*Calculation!V150*Calculation!W150*Calculation!Z150)</f>
        <v/>
      </c>
      <c r="N150" s="7" t="str">
        <f>IF('Used data'!I150="No","",Calculation!AH150*Calculation!G150*Calculation!I150*Calculation!J150*Calculation!L150*Calculation!N150*Calculation!O150*Calculation!T150*Calculation!V150*Calculation!W150*Calculation!AA150)</f>
        <v/>
      </c>
      <c r="O150" s="7" t="str">
        <f>IF('Used data'!I150="No","",Calculation!AI150*Calculation!G150*Calculation!I150*Calculation!J150*Calculation!L150*Calculation!N150*Calculation!O150*Calculation!U150*Calculation!V150*Calculation!W150*Calculation!AB150)</f>
        <v/>
      </c>
      <c r="P150" s="7" t="str">
        <f>IF('Used data'!I150="No","",SUM(M150:O150))</f>
        <v/>
      </c>
      <c r="Q150" s="9" t="str">
        <f>IF('Used data'!I150="No","",SUM(I150:J150)*740934+M150*29492829+N150*4654307+O150*608667)</f>
        <v/>
      </c>
    </row>
    <row r="151" spans="1:17" x14ac:dyDescent="0.3">
      <c r="A151" s="4" t="str">
        <f>IF('Input data'!A157="","",'Input data'!A157)</f>
        <v/>
      </c>
      <c r="B151" s="4" t="str">
        <f>IF('Input data'!B157="","",'Input data'!B157)</f>
        <v/>
      </c>
      <c r="C151" s="4" t="str">
        <f>IF('Input data'!C157="","",'Input data'!C157)</f>
        <v/>
      </c>
      <c r="D151" s="4" t="str">
        <f>IF('Input data'!D157="","",'Input data'!D157)</f>
        <v/>
      </c>
      <c r="E151" s="4" t="str">
        <f>IF('Input data'!E157="","",'Input data'!E157)</f>
        <v/>
      </c>
      <c r="F151" s="4" t="str">
        <f>IF('Input data'!F157="","",'Input data'!F157)</f>
        <v/>
      </c>
      <c r="G151" s="20" t="str">
        <f>IF('Input data'!G157=0,"",'Input data'!G157)</f>
        <v/>
      </c>
      <c r="H151" s="9" t="str">
        <f>IF('Input data'!H157="","",'Input data'!H157)</f>
        <v/>
      </c>
      <c r="I151" s="7" t="str">
        <f>IF('Used data'!I151="No","",Calculation!AD151*Calculation!G151*Calculation!I151*Calculation!J151*Calculation!L151*Calculation!N151*Calculation!O151*Calculation!Q151*Calculation!V151*Calculation!W151*Calculation!X151)</f>
        <v/>
      </c>
      <c r="J151" s="7" t="str">
        <f>IF('Used data'!I151="No","",Calculation!AE151*Calculation!G151*Calculation!I151*Calculation!K151*Calculation!M151*Calculation!N151*Calculation!O151*Calculation!P151*Calculation!R151*Calculation!V151*Calculation!W151*Calculation!Y151)</f>
        <v/>
      </c>
      <c r="K151" s="7" t="str">
        <f>IF('Used data'!I151="No","",Calculation!AF151*Calculation!G151*Calculation!I151*Calculation!K151*Calculation!M151*Calculation!N151*Calculation!O151*Calculation!P151*Calculation!R151*Calculation!V151*Calculation!W151*Calculation!Y151)</f>
        <v/>
      </c>
      <c r="L151" s="7" t="str">
        <f>IF('Used data'!I151="No","",SUM(I151:K151))</f>
        <v/>
      </c>
      <c r="M151" s="7" t="str">
        <f>IF('Used data'!I151="No","",Calculation!AG151*Calculation!G151*Calculation!I151*Calculation!J151*Calculation!L151*Calculation!N151*Calculation!O151*Calculation!S151*Calculation!V151*Calculation!W151*Calculation!Z151)</f>
        <v/>
      </c>
      <c r="N151" s="7" t="str">
        <f>IF('Used data'!I151="No","",Calculation!AH151*Calculation!G151*Calculation!I151*Calculation!J151*Calculation!L151*Calculation!N151*Calculation!O151*Calculation!T151*Calculation!V151*Calculation!W151*Calculation!AA151)</f>
        <v/>
      </c>
      <c r="O151" s="7" t="str">
        <f>IF('Used data'!I151="No","",Calculation!AI151*Calculation!G151*Calculation!I151*Calculation!J151*Calculation!L151*Calculation!N151*Calculation!O151*Calculation!U151*Calculation!V151*Calculation!W151*Calculation!AB151)</f>
        <v/>
      </c>
      <c r="P151" s="7" t="str">
        <f>IF('Used data'!I151="No","",SUM(M151:O151))</f>
        <v/>
      </c>
      <c r="Q151" s="9" t="str">
        <f>IF('Used data'!I151="No","",SUM(I151:J151)*740934+M151*29492829+N151*4654307+O151*608667)</f>
        <v/>
      </c>
    </row>
    <row r="152" spans="1:17" x14ac:dyDescent="0.3">
      <c r="A152" s="4" t="str">
        <f>IF('Input data'!A158="","",'Input data'!A158)</f>
        <v/>
      </c>
      <c r="B152" s="4" t="str">
        <f>IF('Input data'!B158="","",'Input data'!B158)</f>
        <v/>
      </c>
      <c r="C152" s="4" t="str">
        <f>IF('Input data'!C158="","",'Input data'!C158)</f>
        <v/>
      </c>
      <c r="D152" s="4" t="str">
        <f>IF('Input data'!D158="","",'Input data'!D158)</f>
        <v/>
      </c>
      <c r="E152" s="4" t="str">
        <f>IF('Input data'!E158="","",'Input data'!E158)</f>
        <v/>
      </c>
      <c r="F152" s="4" t="str">
        <f>IF('Input data'!F158="","",'Input data'!F158)</f>
        <v/>
      </c>
      <c r="G152" s="20" t="str">
        <f>IF('Input data'!G158=0,"",'Input data'!G158)</f>
        <v/>
      </c>
      <c r="H152" s="9" t="str">
        <f>IF('Input data'!H158="","",'Input data'!H158)</f>
        <v/>
      </c>
      <c r="I152" s="7" t="str">
        <f>IF('Used data'!I152="No","",Calculation!AD152*Calculation!G152*Calculation!I152*Calculation!J152*Calculation!L152*Calculation!N152*Calculation!O152*Calculation!Q152*Calculation!V152*Calculation!W152*Calculation!X152)</f>
        <v/>
      </c>
      <c r="J152" s="7" t="str">
        <f>IF('Used data'!I152="No","",Calculation!AE152*Calculation!G152*Calculation!I152*Calculation!K152*Calculation!M152*Calculation!N152*Calculation!O152*Calculation!P152*Calculation!R152*Calculation!V152*Calculation!W152*Calculation!Y152)</f>
        <v/>
      </c>
      <c r="K152" s="7" t="str">
        <f>IF('Used data'!I152="No","",Calculation!AF152*Calculation!G152*Calculation!I152*Calculation!K152*Calculation!M152*Calculation!N152*Calculation!O152*Calculation!P152*Calculation!R152*Calculation!V152*Calculation!W152*Calculation!Y152)</f>
        <v/>
      </c>
      <c r="L152" s="7" t="str">
        <f>IF('Used data'!I152="No","",SUM(I152:K152))</f>
        <v/>
      </c>
      <c r="M152" s="7" t="str">
        <f>IF('Used data'!I152="No","",Calculation!AG152*Calculation!G152*Calculation!I152*Calculation!J152*Calculation!L152*Calculation!N152*Calculation!O152*Calculation!S152*Calculation!V152*Calculation!W152*Calculation!Z152)</f>
        <v/>
      </c>
      <c r="N152" s="7" t="str">
        <f>IF('Used data'!I152="No","",Calculation!AH152*Calculation!G152*Calculation!I152*Calculation!J152*Calculation!L152*Calculation!N152*Calculation!O152*Calculation!T152*Calculation!V152*Calculation!W152*Calculation!AA152)</f>
        <v/>
      </c>
      <c r="O152" s="7" t="str">
        <f>IF('Used data'!I152="No","",Calculation!AI152*Calculation!G152*Calculation!I152*Calculation!J152*Calculation!L152*Calculation!N152*Calculation!O152*Calculation!U152*Calculation!V152*Calculation!W152*Calculation!AB152)</f>
        <v/>
      </c>
      <c r="P152" s="7" t="str">
        <f>IF('Used data'!I152="No","",SUM(M152:O152))</f>
        <v/>
      </c>
      <c r="Q152" s="9" t="str">
        <f>IF('Used data'!I152="No","",SUM(I152:J152)*740934+M152*29492829+N152*4654307+O152*608667)</f>
        <v/>
      </c>
    </row>
    <row r="153" spans="1:17" x14ac:dyDescent="0.3">
      <c r="A153" s="4" t="str">
        <f>IF('Input data'!A159="","",'Input data'!A159)</f>
        <v/>
      </c>
      <c r="B153" s="4" t="str">
        <f>IF('Input data'!B159="","",'Input data'!B159)</f>
        <v/>
      </c>
      <c r="C153" s="4" t="str">
        <f>IF('Input data'!C159="","",'Input data'!C159)</f>
        <v/>
      </c>
      <c r="D153" s="4" t="str">
        <f>IF('Input data'!D159="","",'Input data'!D159)</f>
        <v/>
      </c>
      <c r="E153" s="4" t="str">
        <f>IF('Input data'!E159="","",'Input data'!E159)</f>
        <v/>
      </c>
      <c r="F153" s="4" t="str">
        <f>IF('Input data'!F159="","",'Input data'!F159)</f>
        <v/>
      </c>
      <c r="G153" s="20" t="str">
        <f>IF('Input data'!G159=0,"",'Input data'!G159)</f>
        <v/>
      </c>
      <c r="H153" s="9" t="str">
        <f>IF('Input data'!H159="","",'Input data'!H159)</f>
        <v/>
      </c>
      <c r="I153" s="7" t="str">
        <f>IF('Used data'!I153="No","",Calculation!AD153*Calculation!G153*Calculation!I153*Calculation!J153*Calculation!L153*Calculation!N153*Calculation!O153*Calculation!Q153*Calculation!V153*Calculation!W153*Calculation!X153)</f>
        <v/>
      </c>
      <c r="J153" s="7" t="str">
        <f>IF('Used data'!I153="No","",Calculation!AE153*Calculation!G153*Calculation!I153*Calculation!K153*Calculation!M153*Calculation!N153*Calculation!O153*Calculation!P153*Calculation!R153*Calculation!V153*Calculation!W153*Calculation!Y153)</f>
        <v/>
      </c>
      <c r="K153" s="7" t="str">
        <f>IF('Used data'!I153="No","",Calculation!AF153*Calculation!G153*Calculation!I153*Calculation!K153*Calculation!M153*Calculation!N153*Calculation!O153*Calculation!P153*Calculation!R153*Calculation!V153*Calculation!W153*Calculation!Y153)</f>
        <v/>
      </c>
      <c r="L153" s="7" t="str">
        <f>IF('Used data'!I153="No","",SUM(I153:K153))</f>
        <v/>
      </c>
      <c r="M153" s="7" t="str">
        <f>IF('Used data'!I153="No","",Calculation!AG153*Calculation!G153*Calculation!I153*Calculation!J153*Calculation!L153*Calculation!N153*Calculation!O153*Calculation!S153*Calculation!V153*Calculation!W153*Calculation!Z153)</f>
        <v/>
      </c>
      <c r="N153" s="7" t="str">
        <f>IF('Used data'!I153="No","",Calculation!AH153*Calculation!G153*Calculation!I153*Calculation!J153*Calculation!L153*Calculation!N153*Calculation!O153*Calculation!T153*Calculation!V153*Calculation!W153*Calculation!AA153)</f>
        <v/>
      </c>
      <c r="O153" s="7" t="str">
        <f>IF('Used data'!I153="No","",Calculation!AI153*Calculation!G153*Calculation!I153*Calculation!J153*Calculation!L153*Calculation!N153*Calculation!O153*Calculation!U153*Calculation!V153*Calculation!W153*Calculation!AB153)</f>
        <v/>
      </c>
      <c r="P153" s="7" t="str">
        <f>IF('Used data'!I153="No","",SUM(M153:O153))</f>
        <v/>
      </c>
      <c r="Q153" s="9" t="str">
        <f>IF('Used data'!I153="No","",SUM(I153:J153)*740934+M153*29492829+N153*4654307+O153*608667)</f>
        <v/>
      </c>
    </row>
    <row r="154" spans="1:17" x14ac:dyDescent="0.3">
      <c r="A154" s="4" t="str">
        <f>IF('Input data'!A160="","",'Input data'!A160)</f>
        <v/>
      </c>
      <c r="B154" s="4" t="str">
        <f>IF('Input data'!B160="","",'Input data'!B160)</f>
        <v/>
      </c>
      <c r="C154" s="4" t="str">
        <f>IF('Input data'!C160="","",'Input data'!C160)</f>
        <v/>
      </c>
      <c r="D154" s="4" t="str">
        <f>IF('Input data'!D160="","",'Input data'!D160)</f>
        <v/>
      </c>
      <c r="E154" s="4" t="str">
        <f>IF('Input data'!E160="","",'Input data'!E160)</f>
        <v/>
      </c>
      <c r="F154" s="4" t="str">
        <f>IF('Input data'!F160="","",'Input data'!F160)</f>
        <v/>
      </c>
      <c r="G154" s="20" t="str">
        <f>IF('Input data'!G160=0,"",'Input data'!G160)</f>
        <v/>
      </c>
      <c r="H154" s="9" t="str">
        <f>IF('Input data'!H160="","",'Input data'!H160)</f>
        <v/>
      </c>
      <c r="I154" s="7" t="str">
        <f>IF('Used data'!I154="No","",Calculation!AD154*Calculation!G154*Calculation!I154*Calculation!J154*Calculation!L154*Calculation!N154*Calculation!O154*Calculation!Q154*Calculation!V154*Calculation!W154*Calculation!X154)</f>
        <v/>
      </c>
      <c r="J154" s="7" t="str">
        <f>IF('Used data'!I154="No","",Calculation!AE154*Calculation!G154*Calculation!I154*Calculation!K154*Calculation!M154*Calculation!N154*Calculation!O154*Calculation!P154*Calculation!R154*Calculation!V154*Calculation!W154*Calculation!Y154)</f>
        <v/>
      </c>
      <c r="K154" s="7" t="str">
        <f>IF('Used data'!I154="No","",Calculation!AF154*Calculation!G154*Calculation!I154*Calculation!K154*Calculation!M154*Calculation!N154*Calculation!O154*Calculation!P154*Calculation!R154*Calculation!V154*Calculation!W154*Calculation!Y154)</f>
        <v/>
      </c>
      <c r="L154" s="7" t="str">
        <f>IF('Used data'!I154="No","",SUM(I154:K154))</f>
        <v/>
      </c>
      <c r="M154" s="7" t="str">
        <f>IF('Used data'!I154="No","",Calculation!AG154*Calculation!G154*Calculation!I154*Calculation!J154*Calculation!L154*Calculation!N154*Calculation!O154*Calculation!S154*Calculation!V154*Calculation!W154*Calculation!Z154)</f>
        <v/>
      </c>
      <c r="N154" s="7" t="str">
        <f>IF('Used data'!I154="No","",Calculation!AH154*Calculation!G154*Calculation!I154*Calculation!J154*Calculation!L154*Calculation!N154*Calculation!O154*Calculation!T154*Calculation!V154*Calculation!W154*Calculation!AA154)</f>
        <v/>
      </c>
      <c r="O154" s="7" t="str">
        <f>IF('Used data'!I154="No","",Calculation!AI154*Calculation!G154*Calculation!I154*Calculation!J154*Calculation!L154*Calculation!N154*Calculation!O154*Calculation!U154*Calculation!V154*Calculation!W154*Calculation!AB154)</f>
        <v/>
      </c>
      <c r="P154" s="7" t="str">
        <f>IF('Used data'!I154="No","",SUM(M154:O154))</f>
        <v/>
      </c>
      <c r="Q154" s="9" t="str">
        <f>IF('Used data'!I154="No","",SUM(I154:J154)*740934+M154*29492829+N154*4654307+O154*608667)</f>
        <v/>
      </c>
    </row>
    <row r="155" spans="1:17" x14ac:dyDescent="0.3">
      <c r="A155" s="4" t="str">
        <f>IF('Input data'!A161="","",'Input data'!A161)</f>
        <v/>
      </c>
      <c r="B155" s="4" t="str">
        <f>IF('Input data'!B161="","",'Input data'!B161)</f>
        <v/>
      </c>
      <c r="C155" s="4" t="str">
        <f>IF('Input data'!C161="","",'Input data'!C161)</f>
        <v/>
      </c>
      <c r="D155" s="4" t="str">
        <f>IF('Input data'!D161="","",'Input data'!D161)</f>
        <v/>
      </c>
      <c r="E155" s="4" t="str">
        <f>IF('Input data'!E161="","",'Input data'!E161)</f>
        <v/>
      </c>
      <c r="F155" s="4" t="str">
        <f>IF('Input data'!F161="","",'Input data'!F161)</f>
        <v/>
      </c>
      <c r="G155" s="20" t="str">
        <f>IF('Input data'!G161=0,"",'Input data'!G161)</f>
        <v/>
      </c>
      <c r="H155" s="9" t="str">
        <f>IF('Input data'!H161="","",'Input data'!H161)</f>
        <v/>
      </c>
      <c r="I155" s="7" t="str">
        <f>IF('Used data'!I155="No","",Calculation!AD155*Calculation!G155*Calculation!I155*Calculation!J155*Calculation!L155*Calculation!N155*Calculation!O155*Calculation!Q155*Calculation!V155*Calculation!W155*Calculation!X155)</f>
        <v/>
      </c>
      <c r="J155" s="7" t="str">
        <f>IF('Used data'!I155="No","",Calculation!AE155*Calculation!G155*Calculation!I155*Calculation!K155*Calculation!M155*Calculation!N155*Calculation!O155*Calculation!P155*Calculation!R155*Calculation!V155*Calculation!W155*Calculation!Y155)</f>
        <v/>
      </c>
      <c r="K155" s="7" t="str">
        <f>IF('Used data'!I155="No","",Calculation!AF155*Calculation!G155*Calculation!I155*Calculation!K155*Calculation!M155*Calculation!N155*Calculation!O155*Calculation!P155*Calculation!R155*Calculation!V155*Calculation!W155*Calculation!Y155)</f>
        <v/>
      </c>
      <c r="L155" s="7" t="str">
        <f>IF('Used data'!I155="No","",SUM(I155:K155))</f>
        <v/>
      </c>
      <c r="M155" s="7" t="str">
        <f>IF('Used data'!I155="No","",Calculation!AG155*Calculation!G155*Calculation!I155*Calculation!J155*Calculation!L155*Calculation!N155*Calculation!O155*Calculation!S155*Calculation!V155*Calculation!W155*Calculation!Z155)</f>
        <v/>
      </c>
      <c r="N155" s="7" t="str">
        <f>IF('Used data'!I155="No","",Calculation!AH155*Calculation!G155*Calculation!I155*Calculation!J155*Calculation!L155*Calculation!N155*Calculation!O155*Calculation!T155*Calculation!V155*Calculation!W155*Calculation!AA155)</f>
        <v/>
      </c>
      <c r="O155" s="7" t="str">
        <f>IF('Used data'!I155="No","",Calculation!AI155*Calculation!G155*Calculation!I155*Calculation!J155*Calculation!L155*Calculation!N155*Calculation!O155*Calculation!U155*Calculation!V155*Calculation!W155*Calculation!AB155)</f>
        <v/>
      </c>
      <c r="P155" s="7" t="str">
        <f>IF('Used data'!I155="No","",SUM(M155:O155))</f>
        <v/>
      </c>
      <c r="Q155" s="9" t="str">
        <f>IF('Used data'!I155="No","",SUM(I155:J155)*740934+M155*29492829+N155*4654307+O155*608667)</f>
        <v/>
      </c>
    </row>
    <row r="156" spans="1:17" x14ac:dyDescent="0.3">
      <c r="A156" s="4" t="str">
        <f>IF('Input data'!A162="","",'Input data'!A162)</f>
        <v/>
      </c>
      <c r="B156" s="4" t="str">
        <f>IF('Input data'!B162="","",'Input data'!B162)</f>
        <v/>
      </c>
      <c r="C156" s="4" t="str">
        <f>IF('Input data'!C162="","",'Input data'!C162)</f>
        <v/>
      </c>
      <c r="D156" s="4" t="str">
        <f>IF('Input data'!D162="","",'Input data'!D162)</f>
        <v/>
      </c>
      <c r="E156" s="4" t="str">
        <f>IF('Input data'!E162="","",'Input data'!E162)</f>
        <v/>
      </c>
      <c r="F156" s="4" t="str">
        <f>IF('Input data'!F162="","",'Input data'!F162)</f>
        <v/>
      </c>
      <c r="G156" s="20" t="str">
        <f>IF('Input data'!G162=0,"",'Input data'!G162)</f>
        <v/>
      </c>
      <c r="H156" s="9" t="str">
        <f>IF('Input data'!H162="","",'Input data'!H162)</f>
        <v/>
      </c>
      <c r="I156" s="7" t="str">
        <f>IF('Used data'!I156="No","",Calculation!AD156*Calculation!G156*Calculation!I156*Calculation!J156*Calculation!L156*Calculation!N156*Calculation!O156*Calculation!Q156*Calculation!V156*Calculation!W156*Calculation!X156)</f>
        <v/>
      </c>
      <c r="J156" s="7" t="str">
        <f>IF('Used data'!I156="No","",Calculation!AE156*Calculation!G156*Calculation!I156*Calculation!K156*Calculation!M156*Calculation!N156*Calculation!O156*Calculation!P156*Calculation!R156*Calculation!V156*Calculation!W156*Calculation!Y156)</f>
        <v/>
      </c>
      <c r="K156" s="7" t="str">
        <f>IF('Used data'!I156="No","",Calculation!AF156*Calculation!G156*Calculation!I156*Calculation!K156*Calculation!M156*Calculation!N156*Calculation!O156*Calculation!P156*Calculation!R156*Calculation!V156*Calculation!W156*Calculation!Y156)</f>
        <v/>
      </c>
      <c r="L156" s="7" t="str">
        <f>IF('Used data'!I156="No","",SUM(I156:K156))</f>
        <v/>
      </c>
      <c r="M156" s="7" t="str">
        <f>IF('Used data'!I156="No","",Calculation!AG156*Calculation!G156*Calculation!I156*Calculation!J156*Calculation!L156*Calculation!N156*Calculation!O156*Calculation!S156*Calculation!V156*Calculation!W156*Calculation!Z156)</f>
        <v/>
      </c>
      <c r="N156" s="7" t="str">
        <f>IF('Used data'!I156="No","",Calculation!AH156*Calculation!G156*Calculation!I156*Calculation!J156*Calculation!L156*Calculation!N156*Calculation!O156*Calculation!T156*Calculation!V156*Calculation!W156*Calculation!AA156)</f>
        <v/>
      </c>
      <c r="O156" s="7" t="str">
        <f>IF('Used data'!I156="No","",Calculation!AI156*Calculation!G156*Calculation!I156*Calculation!J156*Calculation!L156*Calculation!N156*Calculation!O156*Calculation!U156*Calculation!V156*Calculation!W156*Calculation!AB156)</f>
        <v/>
      </c>
      <c r="P156" s="7" t="str">
        <f>IF('Used data'!I156="No","",SUM(M156:O156))</f>
        <v/>
      </c>
      <c r="Q156" s="9" t="str">
        <f>IF('Used data'!I156="No","",SUM(I156:J156)*740934+M156*29492829+N156*4654307+O156*608667)</f>
        <v/>
      </c>
    </row>
    <row r="157" spans="1:17" x14ac:dyDescent="0.3">
      <c r="A157" s="4" t="str">
        <f>IF('Input data'!A163="","",'Input data'!A163)</f>
        <v/>
      </c>
      <c r="B157" s="4" t="str">
        <f>IF('Input data'!B163="","",'Input data'!B163)</f>
        <v/>
      </c>
      <c r="C157" s="4" t="str">
        <f>IF('Input data'!C163="","",'Input data'!C163)</f>
        <v/>
      </c>
      <c r="D157" s="4" t="str">
        <f>IF('Input data'!D163="","",'Input data'!D163)</f>
        <v/>
      </c>
      <c r="E157" s="4" t="str">
        <f>IF('Input data'!E163="","",'Input data'!E163)</f>
        <v/>
      </c>
      <c r="F157" s="4" t="str">
        <f>IF('Input data'!F163="","",'Input data'!F163)</f>
        <v/>
      </c>
      <c r="G157" s="20" t="str">
        <f>IF('Input data'!G163=0,"",'Input data'!G163)</f>
        <v/>
      </c>
      <c r="H157" s="9" t="str">
        <f>IF('Input data'!H163="","",'Input data'!H163)</f>
        <v/>
      </c>
      <c r="I157" s="7" t="str">
        <f>IF('Used data'!I157="No","",Calculation!AD157*Calculation!G157*Calculation!I157*Calculation!J157*Calculation!L157*Calculation!N157*Calculation!O157*Calculation!Q157*Calculation!V157*Calculation!W157*Calculation!X157)</f>
        <v/>
      </c>
      <c r="J157" s="7" t="str">
        <f>IF('Used data'!I157="No","",Calculation!AE157*Calculation!G157*Calculation!I157*Calculation!K157*Calculation!M157*Calculation!N157*Calculation!O157*Calculation!P157*Calculation!R157*Calculation!V157*Calculation!W157*Calculation!Y157)</f>
        <v/>
      </c>
      <c r="K157" s="7" t="str">
        <f>IF('Used data'!I157="No","",Calculation!AF157*Calculation!G157*Calculation!I157*Calculation!K157*Calculation!M157*Calculation!N157*Calculation!O157*Calculation!P157*Calculation!R157*Calculation!V157*Calculation!W157*Calculation!Y157)</f>
        <v/>
      </c>
      <c r="L157" s="7" t="str">
        <f>IF('Used data'!I157="No","",SUM(I157:K157))</f>
        <v/>
      </c>
      <c r="M157" s="7" t="str">
        <f>IF('Used data'!I157="No","",Calculation!AG157*Calculation!G157*Calculation!I157*Calculation!J157*Calculation!L157*Calculation!N157*Calculation!O157*Calculation!S157*Calculation!V157*Calculation!W157*Calculation!Z157)</f>
        <v/>
      </c>
      <c r="N157" s="7" t="str">
        <f>IF('Used data'!I157="No","",Calculation!AH157*Calculation!G157*Calculation!I157*Calculation!J157*Calculation!L157*Calculation!N157*Calculation!O157*Calculation!T157*Calculation!V157*Calculation!W157*Calculation!AA157)</f>
        <v/>
      </c>
      <c r="O157" s="7" t="str">
        <f>IF('Used data'!I157="No","",Calculation!AI157*Calculation!G157*Calculation!I157*Calculation!J157*Calculation!L157*Calculation!N157*Calculation!O157*Calculation!U157*Calculation!V157*Calculation!W157*Calculation!AB157)</f>
        <v/>
      </c>
      <c r="P157" s="7" t="str">
        <f>IF('Used data'!I157="No","",SUM(M157:O157))</f>
        <v/>
      </c>
      <c r="Q157" s="9" t="str">
        <f>IF('Used data'!I157="No","",SUM(I157:J157)*740934+M157*29492829+N157*4654307+O157*608667)</f>
        <v/>
      </c>
    </row>
    <row r="158" spans="1:17" x14ac:dyDescent="0.3">
      <c r="A158" s="4" t="str">
        <f>IF('Input data'!A164="","",'Input data'!A164)</f>
        <v/>
      </c>
      <c r="B158" s="4" t="str">
        <f>IF('Input data'!B164="","",'Input data'!B164)</f>
        <v/>
      </c>
      <c r="C158" s="4" t="str">
        <f>IF('Input data'!C164="","",'Input data'!C164)</f>
        <v/>
      </c>
      <c r="D158" s="4" t="str">
        <f>IF('Input data'!D164="","",'Input data'!D164)</f>
        <v/>
      </c>
      <c r="E158" s="4" t="str">
        <f>IF('Input data'!E164="","",'Input data'!E164)</f>
        <v/>
      </c>
      <c r="F158" s="4" t="str">
        <f>IF('Input data'!F164="","",'Input data'!F164)</f>
        <v/>
      </c>
      <c r="G158" s="20" t="str">
        <f>IF('Input data'!G164=0,"",'Input data'!G164)</f>
        <v/>
      </c>
      <c r="H158" s="9" t="str">
        <f>IF('Input data'!H164="","",'Input data'!H164)</f>
        <v/>
      </c>
      <c r="I158" s="7" t="str">
        <f>IF('Used data'!I158="No","",Calculation!AD158*Calculation!G158*Calculation!I158*Calculation!J158*Calculation!L158*Calculation!N158*Calculation!O158*Calculation!Q158*Calculation!V158*Calculation!W158*Calculation!X158)</f>
        <v/>
      </c>
      <c r="J158" s="7" t="str">
        <f>IF('Used data'!I158="No","",Calculation!AE158*Calculation!G158*Calculation!I158*Calculation!K158*Calculation!M158*Calculation!N158*Calculation!O158*Calculation!P158*Calculation!R158*Calculation!V158*Calculation!W158*Calculation!Y158)</f>
        <v/>
      </c>
      <c r="K158" s="7" t="str">
        <f>IF('Used data'!I158="No","",Calculation!AF158*Calculation!G158*Calculation!I158*Calculation!K158*Calculation!M158*Calculation!N158*Calculation!O158*Calculation!P158*Calculation!R158*Calculation!V158*Calculation!W158*Calculation!Y158)</f>
        <v/>
      </c>
      <c r="L158" s="7" t="str">
        <f>IF('Used data'!I158="No","",SUM(I158:K158))</f>
        <v/>
      </c>
      <c r="M158" s="7" t="str">
        <f>IF('Used data'!I158="No","",Calculation!AG158*Calculation!G158*Calculation!I158*Calculation!J158*Calculation!L158*Calculation!N158*Calculation!O158*Calculation!S158*Calculation!V158*Calculation!W158*Calculation!Z158)</f>
        <v/>
      </c>
      <c r="N158" s="7" t="str">
        <f>IF('Used data'!I158="No","",Calculation!AH158*Calculation!G158*Calculation!I158*Calculation!J158*Calculation!L158*Calculation!N158*Calculation!O158*Calculation!T158*Calculation!V158*Calculation!W158*Calculation!AA158)</f>
        <v/>
      </c>
      <c r="O158" s="7" t="str">
        <f>IF('Used data'!I158="No","",Calculation!AI158*Calculation!G158*Calculation!I158*Calculation!J158*Calculation!L158*Calculation!N158*Calculation!O158*Calculation!U158*Calculation!V158*Calculation!W158*Calculation!AB158)</f>
        <v/>
      </c>
      <c r="P158" s="7" t="str">
        <f>IF('Used data'!I158="No","",SUM(M158:O158))</f>
        <v/>
      </c>
      <c r="Q158" s="9" t="str">
        <f>IF('Used data'!I158="No","",SUM(I158:J158)*740934+M158*29492829+N158*4654307+O158*608667)</f>
        <v/>
      </c>
    </row>
    <row r="159" spans="1:17" x14ac:dyDescent="0.3">
      <c r="A159" s="4" t="str">
        <f>IF('Input data'!A165="","",'Input data'!A165)</f>
        <v/>
      </c>
      <c r="B159" s="4" t="str">
        <f>IF('Input data'!B165="","",'Input data'!B165)</f>
        <v/>
      </c>
      <c r="C159" s="4" t="str">
        <f>IF('Input data'!C165="","",'Input data'!C165)</f>
        <v/>
      </c>
      <c r="D159" s="4" t="str">
        <f>IF('Input data'!D165="","",'Input data'!D165)</f>
        <v/>
      </c>
      <c r="E159" s="4" t="str">
        <f>IF('Input data'!E165="","",'Input data'!E165)</f>
        <v/>
      </c>
      <c r="F159" s="4" t="str">
        <f>IF('Input data'!F165="","",'Input data'!F165)</f>
        <v/>
      </c>
      <c r="G159" s="20" t="str">
        <f>IF('Input data'!G165=0,"",'Input data'!G165)</f>
        <v/>
      </c>
      <c r="H159" s="9" t="str">
        <f>IF('Input data'!H165="","",'Input data'!H165)</f>
        <v/>
      </c>
      <c r="I159" s="7" t="str">
        <f>IF('Used data'!I159="No","",Calculation!AD159*Calculation!G159*Calculation!I159*Calculation!J159*Calculation!L159*Calculation!N159*Calculation!O159*Calculation!Q159*Calculation!V159*Calculation!W159*Calculation!X159)</f>
        <v/>
      </c>
      <c r="J159" s="7" t="str">
        <f>IF('Used data'!I159="No","",Calculation!AE159*Calculation!G159*Calculation!I159*Calculation!K159*Calculation!M159*Calculation!N159*Calculation!O159*Calculation!P159*Calculation!R159*Calculation!V159*Calculation!W159*Calculation!Y159)</f>
        <v/>
      </c>
      <c r="K159" s="7" t="str">
        <f>IF('Used data'!I159="No","",Calculation!AF159*Calculation!G159*Calculation!I159*Calculation!K159*Calculation!M159*Calculation!N159*Calculation!O159*Calculation!P159*Calculation!R159*Calculation!V159*Calculation!W159*Calculation!Y159)</f>
        <v/>
      </c>
      <c r="L159" s="7" t="str">
        <f>IF('Used data'!I159="No","",SUM(I159:K159))</f>
        <v/>
      </c>
      <c r="M159" s="7" t="str">
        <f>IF('Used data'!I159="No","",Calculation!AG159*Calculation!G159*Calculation!I159*Calculation!J159*Calculation!L159*Calculation!N159*Calculation!O159*Calculation!S159*Calculation!V159*Calculation!W159*Calculation!Z159)</f>
        <v/>
      </c>
      <c r="N159" s="7" t="str">
        <f>IF('Used data'!I159="No","",Calculation!AH159*Calculation!G159*Calculation!I159*Calculation!J159*Calculation!L159*Calculation!N159*Calculation!O159*Calculation!T159*Calculation!V159*Calculation!W159*Calculation!AA159)</f>
        <v/>
      </c>
      <c r="O159" s="7" t="str">
        <f>IF('Used data'!I159="No","",Calculation!AI159*Calculation!G159*Calculation!I159*Calculation!J159*Calculation!L159*Calculation!N159*Calculation!O159*Calculation!U159*Calculation!V159*Calculation!W159*Calculation!AB159)</f>
        <v/>
      </c>
      <c r="P159" s="7" t="str">
        <f>IF('Used data'!I159="No","",SUM(M159:O159))</f>
        <v/>
      </c>
      <c r="Q159" s="9" t="str">
        <f>IF('Used data'!I159="No","",SUM(I159:J159)*740934+M159*29492829+N159*4654307+O159*608667)</f>
        <v/>
      </c>
    </row>
    <row r="160" spans="1:17" x14ac:dyDescent="0.3">
      <c r="A160" s="4" t="str">
        <f>IF('Input data'!A166="","",'Input data'!A166)</f>
        <v/>
      </c>
      <c r="B160" s="4" t="str">
        <f>IF('Input data'!B166="","",'Input data'!B166)</f>
        <v/>
      </c>
      <c r="C160" s="4" t="str">
        <f>IF('Input data'!C166="","",'Input data'!C166)</f>
        <v/>
      </c>
      <c r="D160" s="4" t="str">
        <f>IF('Input data'!D166="","",'Input data'!D166)</f>
        <v/>
      </c>
      <c r="E160" s="4" t="str">
        <f>IF('Input data'!E166="","",'Input data'!E166)</f>
        <v/>
      </c>
      <c r="F160" s="4" t="str">
        <f>IF('Input data'!F166="","",'Input data'!F166)</f>
        <v/>
      </c>
      <c r="G160" s="20" t="str">
        <f>IF('Input data'!G166=0,"",'Input data'!G166)</f>
        <v/>
      </c>
      <c r="H160" s="9" t="str">
        <f>IF('Input data'!H166="","",'Input data'!H166)</f>
        <v/>
      </c>
      <c r="I160" s="7" t="str">
        <f>IF('Used data'!I160="No","",Calculation!AD160*Calculation!G160*Calculation!I160*Calculation!J160*Calculation!L160*Calculation!N160*Calculation!O160*Calculation!Q160*Calculation!V160*Calculation!W160*Calculation!X160)</f>
        <v/>
      </c>
      <c r="J160" s="7" t="str">
        <f>IF('Used data'!I160="No","",Calculation!AE160*Calculation!G160*Calculation!I160*Calculation!K160*Calculation!M160*Calculation!N160*Calculation!O160*Calculation!P160*Calculation!R160*Calculation!V160*Calculation!W160*Calculation!Y160)</f>
        <v/>
      </c>
      <c r="K160" s="7" t="str">
        <f>IF('Used data'!I160="No","",Calculation!AF160*Calculation!G160*Calculation!I160*Calculation!K160*Calculation!M160*Calculation!N160*Calculation!O160*Calculation!P160*Calculation!R160*Calculation!V160*Calculation!W160*Calculation!Y160)</f>
        <v/>
      </c>
      <c r="L160" s="7" t="str">
        <f>IF('Used data'!I160="No","",SUM(I160:K160))</f>
        <v/>
      </c>
      <c r="M160" s="7" t="str">
        <f>IF('Used data'!I160="No","",Calculation!AG160*Calculation!G160*Calculation!I160*Calculation!J160*Calculation!L160*Calculation!N160*Calculation!O160*Calculation!S160*Calculation!V160*Calculation!W160*Calculation!Z160)</f>
        <v/>
      </c>
      <c r="N160" s="7" t="str">
        <f>IF('Used data'!I160="No","",Calculation!AH160*Calculation!G160*Calculation!I160*Calculation!J160*Calculation!L160*Calculation!N160*Calculation!O160*Calculation!T160*Calculation!V160*Calculation!W160*Calculation!AA160)</f>
        <v/>
      </c>
      <c r="O160" s="7" t="str">
        <f>IF('Used data'!I160="No","",Calculation!AI160*Calculation!G160*Calculation!I160*Calculation!J160*Calculation!L160*Calculation!N160*Calculation!O160*Calculation!U160*Calculation!V160*Calculation!W160*Calculation!AB160)</f>
        <v/>
      </c>
      <c r="P160" s="7" t="str">
        <f>IF('Used data'!I160="No","",SUM(M160:O160))</f>
        <v/>
      </c>
      <c r="Q160" s="9" t="str">
        <f>IF('Used data'!I160="No","",SUM(I160:J160)*740934+M160*29492829+N160*4654307+O160*608667)</f>
        <v/>
      </c>
    </row>
    <row r="161" spans="1:17" x14ac:dyDescent="0.3">
      <c r="A161" s="4" t="str">
        <f>IF('Input data'!A167="","",'Input data'!A167)</f>
        <v/>
      </c>
      <c r="B161" s="4" t="str">
        <f>IF('Input data'!B167="","",'Input data'!B167)</f>
        <v/>
      </c>
      <c r="C161" s="4" t="str">
        <f>IF('Input data'!C167="","",'Input data'!C167)</f>
        <v/>
      </c>
      <c r="D161" s="4" t="str">
        <f>IF('Input data'!D167="","",'Input data'!D167)</f>
        <v/>
      </c>
      <c r="E161" s="4" t="str">
        <f>IF('Input data'!E167="","",'Input data'!E167)</f>
        <v/>
      </c>
      <c r="F161" s="4" t="str">
        <f>IF('Input data'!F167="","",'Input data'!F167)</f>
        <v/>
      </c>
      <c r="G161" s="20" t="str">
        <f>IF('Input data'!G167=0,"",'Input data'!G167)</f>
        <v/>
      </c>
      <c r="H161" s="9" t="str">
        <f>IF('Input data'!H167="","",'Input data'!H167)</f>
        <v/>
      </c>
      <c r="I161" s="7" t="str">
        <f>IF('Used data'!I161="No","",Calculation!AD161*Calculation!G161*Calculation!I161*Calculation!J161*Calculation!L161*Calculation!N161*Calculation!O161*Calculation!Q161*Calculation!V161*Calculation!W161*Calculation!X161)</f>
        <v/>
      </c>
      <c r="J161" s="7" t="str">
        <f>IF('Used data'!I161="No","",Calculation!AE161*Calculation!G161*Calculation!I161*Calculation!K161*Calculation!M161*Calculation!N161*Calculation!O161*Calculation!P161*Calculation!R161*Calculation!V161*Calculation!W161*Calculation!Y161)</f>
        <v/>
      </c>
      <c r="K161" s="7" t="str">
        <f>IF('Used data'!I161="No","",Calculation!AF161*Calculation!G161*Calculation!I161*Calculation!K161*Calculation!M161*Calculation!N161*Calculation!O161*Calculation!P161*Calculation!R161*Calculation!V161*Calculation!W161*Calculation!Y161)</f>
        <v/>
      </c>
      <c r="L161" s="7" t="str">
        <f>IF('Used data'!I161="No","",SUM(I161:K161))</f>
        <v/>
      </c>
      <c r="M161" s="7" t="str">
        <f>IF('Used data'!I161="No","",Calculation!AG161*Calculation!G161*Calculation!I161*Calculation!J161*Calculation!L161*Calculation!N161*Calculation!O161*Calculation!S161*Calculation!V161*Calculation!W161*Calculation!Z161)</f>
        <v/>
      </c>
      <c r="N161" s="7" t="str">
        <f>IF('Used data'!I161="No","",Calculation!AH161*Calculation!G161*Calculation!I161*Calculation!J161*Calculation!L161*Calculation!N161*Calculation!O161*Calculation!T161*Calculation!V161*Calculation!W161*Calculation!AA161)</f>
        <v/>
      </c>
      <c r="O161" s="7" t="str">
        <f>IF('Used data'!I161="No","",Calculation!AI161*Calculation!G161*Calculation!I161*Calculation!J161*Calculation!L161*Calculation!N161*Calculation!O161*Calculation!U161*Calculation!V161*Calculation!W161*Calculation!AB161)</f>
        <v/>
      </c>
      <c r="P161" s="7" t="str">
        <f>IF('Used data'!I161="No","",SUM(M161:O161))</f>
        <v/>
      </c>
      <c r="Q161" s="9" t="str">
        <f>IF('Used data'!I161="No","",SUM(I161:J161)*740934+M161*29492829+N161*4654307+O161*608667)</f>
        <v/>
      </c>
    </row>
    <row r="162" spans="1:17" x14ac:dyDescent="0.3">
      <c r="A162" s="4" t="str">
        <f>IF('Input data'!A168="","",'Input data'!A168)</f>
        <v/>
      </c>
      <c r="B162" s="4" t="str">
        <f>IF('Input data'!B168="","",'Input data'!B168)</f>
        <v/>
      </c>
      <c r="C162" s="4" t="str">
        <f>IF('Input data'!C168="","",'Input data'!C168)</f>
        <v/>
      </c>
      <c r="D162" s="4" t="str">
        <f>IF('Input data'!D168="","",'Input data'!D168)</f>
        <v/>
      </c>
      <c r="E162" s="4" t="str">
        <f>IF('Input data'!E168="","",'Input data'!E168)</f>
        <v/>
      </c>
      <c r="F162" s="4" t="str">
        <f>IF('Input data'!F168="","",'Input data'!F168)</f>
        <v/>
      </c>
      <c r="G162" s="20" t="str">
        <f>IF('Input data'!G168=0,"",'Input data'!G168)</f>
        <v/>
      </c>
      <c r="H162" s="9" t="str">
        <f>IF('Input data'!H168="","",'Input data'!H168)</f>
        <v/>
      </c>
      <c r="I162" s="7" t="str">
        <f>IF('Used data'!I162="No","",Calculation!AD162*Calculation!G162*Calculation!I162*Calculation!J162*Calculation!L162*Calculation!N162*Calculation!O162*Calculation!Q162*Calculation!V162*Calculation!W162*Calculation!X162)</f>
        <v/>
      </c>
      <c r="J162" s="7" t="str">
        <f>IF('Used data'!I162="No","",Calculation!AE162*Calculation!G162*Calculation!I162*Calculation!K162*Calculation!M162*Calculation!N162*Calculation!O162*Calculation!P162*Calculation!R162*Calculation!V162*Calculation!W162*Calculation!Y162)</f>
        <v/>
      </c>
      <c r="K162" s="7" t="str">
        <f>IF('Used data'!I162="No","",Calculation!AF162*Calculation!G162*Calculation!I162*Calculation!K162*Calculation!M162*Calculation!N162*Calculation!O162*Calculation!P162*Calculation!R162*Calculation!V162*Calculation!W162*Calculation!Y162)</f>
        <v/>
      </c>
      <c r="L162" s="7" t="str">
        <f>IF('Used data'!I162="No","",SUM(I162:K162))</f>
        <v/>
      </c>
      <c r="M162" s="7" t="str">
        <f>IF('Used data'!I162="No","",Calculation!AG162*Calculation!G162*Calculation!I162*Calculation!J162*Calculation!L162*Calculation!N162*Calculation!O162*Calculation!S162*Calculation!V162*Calculation!W162*Calculation!Z162)</f>
        <v/>
      </c>
      <c r="N162" s="7" t="str">
        <f>IF('Used data'!I162="No","",Calculation!AH162*Calculation!G162*Calculation!I162*Calculation!J162*Calculation!L162*Calculation!N162*Calculation!O162*Calculation!T162*Calculation!V162*Calculation!W162*Calculation!AA162)</f>
        <v/>
      </c>
      <c r="O162" s="7" t="str">
        <f>IF('Used data'!I162="No","",Calculation!AI162*Calculation!G162*Calculation!I162*Calculation!J162*Calculation!L162*Calculation!N162*Calculation!O162*Calculation!U162*Calculation!V162*Calculation!W162*Calculation!AB162)</f>
        <v/>
      </c>
      <c r="P162" s="7" t="str">
        <f>IF('Used data'!I162="No","",SUM(M162:O162))</f>
        <v/>
      </c>
      <c r="Q162" s="9" t="str">
        <f>IF('Used data'!I162="No","",SUM(I162:J162)*740934+M162*29492829+N162*4654307+O162*608667)</f>
        <v/>
      </c>
    </row>
    <row r="163" spans="1:17" x14ac:dyDescent="0.3">
      <c r="A163" s="4" t="str">
        <f>IF('Input data'!A169="","",'Input data'!A169)</f>
        <v/>
      </c>
      <c r="B163" s="4" t="str">
        <f>IF('Input data'!B169="","",'Input data'!B169)</f>
        <v/>
      </c>
      <c r="C163" s="4" t="str">
        <f>IF('Input data'!C169="","",'Input data'!C169)</f>
        <v/>
      </c>
      <c r="D163" s="4" t="str">
        <f>IF('Input data'!D169="","",'Input data'!D169)</f>
        <v/>
      </c>
      <c r="E163" s="4" t="str">
        <f>IF('Input data'!E169="","",'Input data'!E169)</f>
        <v/>
      </c>
      <c r="F163" s="4" t="str">
        <f>IF('Input data'!F169="","",'Input data'!F169)</f>
        <v/>
      </c>
      <c r="G163" s="20" t="str">
        <f>IF('Input data'!G169=0,"",'Input data'!G169)</f>
        <v/>
      </c>
      <c r="H163" s="9" t="str">
        <f>IF('Input data'!H169="","",'Input data'!H169)</f>
        <v/>
      </c>
      <c r="I163" s="7" t="str">
        <f>IF('Used data'!I163="No","",Calculation!AD163*Calculation!G163*Calculation!I163*Calculation!J163*Calculation!L163*Calculation!N163*Calculation!O163*Calculation!Q163*Calculation!V163*Calculation!W163*Calculation!X163)</f>
        <v/>
      </c>
      <c r="J163" s="7" t="str">
        <f>IF('Used data'!I163="No","",Calculation!AE163*Calculation!G163*Calculation!I163*Calculation!K163*Calculation!M163*Calculation!N163*Calculation!O163*Calculation!P163*Calculation!R163*Calculation!V163*Calculation!W163*Calculation!Y163)</f>
        <v/>
      </c>
      <c r="K163" s="7" t="str">
        <f>IF('Used data'!I163="No","",Calculation!AF163*Calculation!G163*Calculation!I163*Calculation!K163*Calculation!M163*Calculation!N163*Calculation!O163*Calculation!P163*Calculation!R163*Calculation!V163*Calculation!W163*Calculation!Y163)</f>
        <v/>
      </c>
      <c r="L163" s="7" t="str">
        <f>IF('Used data'!I163="No","",SUM(I163:K163))</f>
        <v/>
      </c>
      <c r="M163" s="7" t="str">
        <f>IF('Used data'!I163="No","",Calculation!AG163*Calculation!G163*Calculation!I163*Calculation!J163*Calculation!L163*Calculation!N163*Calculation!O163*Calculation!S163*Calculation!V163*Calculation!W163*Calculation!Z163)</f>
        <v/>
      </c>
      <c r="N163" s="7" t="str">
        <f>IF('Used data'!I163="No","",Calculation!AH163*Calculation!G163*Calculation!I163*Calculation!J163*Calculation!L163*Calculation!N163*Calculation!O163*Calculation!T163*Calculation!V163*Calculation!W163*Calculation!AA163)</f>
        <v/>
      </c>
      <c r="O163" s="7" t="str">
        <f>IF('Used data'!I163="No","",Calculation!AI163*Calculation!G163*Calculation!I163*Calculation!J163*Calculation!L163*Calculation!N163*Calculation!O163*Calculation!U163*Calculation!V163*Calculation!W163*Calculation!AB163)</f>
        <v/>
      </c>
      <c r="P163" s="7" t="str">
        <f>IF('Used data'!I163="No","",SUM(M163:O163))</f>
        <v/>
      </c>
      <c r="Q163" s="9" t="str">
        <f>IF('Used data'!I163="No","",SUM(I163:J163)*740934+M163*29492829+N163*4654307+O163*608667)</f>
        <v/>
      </c>
    </row>
    <row r="164" spans="1:17" x14ac:dyDescent="0.3">
      <c r="A164" s="4" t="str">
        <f>IF('Input data'!A170="","",'Input data'!A170)</f>
        <v/>
      </c>
      <c r="B164" s="4" t="str">
        <f>IF('Input data'!B170="","",'Input data'!B170)</f>
        <v/>
      </c>
      <c r="C164" s="4" t="str">
        <f>IF('Input data'!C170="","",'Input data'!C170)</f>
        <v/>
      </c>
      <c r="D164" s="4" t="str">
        <f>IF('Input data'!D170="","",'Input data'!D170)</f>
        <v/>
      </c>
      <c r="E164" s="4" t="str">
        <f>IF('Input data'!E170="","",'Input data'!E170)</f>
        <v/>
      </c>
      <c r="F164" s="4" t="str">
        <f>IF('Input data'!F170="","",'Input data'!F170)</f>
        <v/>
      </c>
      <c r="G164" s="20" t="str">
        <f>IF('Input data'!G170=0,"",'Input data'!G170)</f>
        <v/>
      </c>
      <c r="H164" s="9" t="str">
        <f>IF('Input data'!H170="","",'Input data'!H170)</f>
        <v/>
      </c>
      <c r="I164" s="7" t="str">
        <f>IF('Used data'!I164="No","",Calculation!AD164*Calculation!G164*Calculation!I164*Calculation!J164*Calculation!L164*Calculation!N164*Calculation!O164*Calculation!Q164*Calculation!V164*Calculation!W164*Calculation!X164)</f>
        <v/>
      </c>
      <c r="J164" s="7" t="str">
        <f>IF('Used data'!I164="No","",Calculation!AE164*Calculation!G164*Calculation!I164*Calculation!K164*Calculation!M164*Calculation!N164*Calculation!O164*Calculation!P164*Calculation!R164*Calculation!V164*Calculation!W164*Calculation!Y164)</f>
        <v/>
      </c>
      <c r="K164" s="7" t="str">
        <f>IF('Used data'!I164="No","",Calculation!AF164*Calculation!G164*Calculation!I164*Calculation!K164*Calculation!M164*Calculation!N164*Calculation!O164*Calculation!P164*Calculation!R164*Calculation!V164*Calculation!W164*Calculation!Y164)</f>
        <v/>
      </c>
      <c r="L164" s="7" t="str">
        <f>IF('Used data'!I164="No","",SUM(I164:K164))</f>
        <v/>
      </c>
      <c r="M164" s="7" t="str">
        <f>IF('Used data'!I164="No","",Calculation!AG164*Calculation!G164*Calculation!I164*Calculation!J164*Calculation!L164*Calculation!N164*Calculation!O164*Calculation!S164*Calculation!V164*Calculation!W164*Calculation!Z164)</f>
        <v/>
      </c>
      <c r="N164" s="7" t="str">
        <f>IF('Used data'!I164="No","",Calculation!AH164*Calculation!G164*Calculation!I164*Calculation!J164*Calculation!L164*Calculation!N164*Calculation!O164*Calculation!T164*Calculation!V164*Calculation!W164*Calculation!AA164)</f>
        <v/>
      </c>
      <c r="O164" s="7" t="str">
        <f>IF('Used data'!I164="No","",Calculation!AI164*Calculation!G164*Calculation!I164*Calculation!J164*Calculation!L164*Calculation!N164*Calculation!O164*Calculation!U164*Calculation!V164*Calculation!W164*Calculation!AB164)</f>
        <v/>
      </c>
      <c r="P164" s="7" t="str">
        <f>IF('Used data'!I164="No","",SUM(M164:O164))</f>
        <v/>
      </c>
      <c r="Q164" s="9" t="str">
        <f>IF('Used data'!I164="No","",SUM(I164:J164)*740934+M164*29492829+N164*4654307+O164*608667)</f>
        <v/>
      </c>
    </row>
    <row r="165" spans="1:17" x14ac:dyDescent="0.3">
      <c r="A165" s="4" t="str">
        <f>IF('Input data'!A171="","",'Input data'!A171)</f>
        <v/>
      </c>
      <c r="B165" s="4" t="str">
        <f>IF('Input data'!B171="","",'Input data'!B171)</f>
        <v/>
      </c>
      <c r="C165" s="4" t="str">
        <f>IF('Input data'!C171="","",'Input data'!C171)</f>
        <v/>
      </c>
      <c r="D165" s="4" t="str">
        <f>IF('Input data'!D171="","",'Input data'!D171)</f>
        <v/>
      </c>
      <c r="E165" s="4" t="str">
        <f>IF('Input data'!E171="","",'Input data'!E171)</f>
        <v/>
      </c>
      <c r="F165" s="4" t="str">
        <f>IF('Input data'!F171="","",'Input data'!F171)</f>
        <v/>
      </c>
      <c r="G165" s="20" t="str">
        <f>IF('Input data'!G171=0,"",'Input data'!G171)</f>
        <v/>
      </c>
      <c r="H165" s="9" t="str">
        <f>IF('Input data'!H171="","",'Input data'!H171)</f>
        <v/>
      </c>
      <c r="I165" s="7" t="str">
        <f>IF('Used data'!I165="No","",Calculation!AD165*Calculation!G165*Calculation!I165*Calculation!J165*Calculation!L165*Calculation!N165*Calculation!O165*Calculation!Q165*Calculation!V165*Calculation!W165*Calculation!X165)</f>
        <v/>
      </c>
      <c r="J165" s="7" t="str">
        <f>IF('Used data'!I165="No","",Calculation!AE165*Calculation!G165*Calculation!I165*Calculation!K165*Calculation!M165*Calculation!N165*Calculation!O165*Calculation!P165*Calculation!R165*Calculation!V165*Calculation!W165*Calculation!Y165)</f>
        <v/>
      </c>
      <c r="K165" s="7" t="str">
        <f>IF('Used data'!I165="No","",Calculation!AF165*Calculation!G165*Calculation!I165*Calculation!K165*Calculation!M165*Calculation!N165*Calculation!O165*Calculation!P165*Calculation!R165*Calculation!V165*Calculation!W165*Calculation!Y165)</f>
        <v/>
      </c>
      <c r="L165" s="7" t="str">
        <f>IF('Used data'!I165="No","",SUM(I165:K165))</f>
        <v/>
      </c>
      <c r="M165" s="7" t="str">
        <f>IF('Used data'!I165="No","",Calculation!AG165*Calculation!G165*Calculation!I165*Calculation!J165*Calculation!L165*Calculation!N165*Calculation!O165*Calculation!S165*Calculation!V165*Calculation!W165*Calculation!Z165)</f>
        <v/>
      </c>
      <c r="N165" s="7" t="str">
        <f>IF('Used data'!I165="No","",Calculation!AH165*Calculation!G165*Calculation!I165*Calculation!J165*Calculation!L165*Calculation!N165*Calculation!O165*Calculation!T165*Calculation!V165*Calculation!W165*Calculation!AA165)</f>
        <v/>
      </c>
      <c r="O165" s="7" t="str">
        <f>IF('Used data'!I165="No","",Calculation!AI165*Calculation!G165*Calculation!I165*Calculation!J165*Calculation!L165*Calculation!N165*Calculation!O165*Calculation!U165*Calculation!V165*Calculation!W165*Calculation!AB165)</f>
        <v/>
      </c>
      <c r="P165" s="7" t="str">
        <f>IF('Used data'!I165="No","",SUM(M165:O165))</f>
        <v/>
      </c>
      <c r="Q165" s="9" t="str">
        <f>IF('Used data'!I165="No","",SUM(I165:J165)*740934+M165*29492829+N165*4654307+O165*608667)</f>
        <v/>
      </c>
    </row>
    <row r="166" spans="1:17" x14ac:dyDescent="0.3">
      <c r="A166" s="4" t="str">
        <f>IF('Input data'!A172="","",'Input data'!A172)</f>
        <v/>
      </c>
      <c r="B166" s="4" t="str">
        <f>IF('Input data'!B172="","",'Input data'!B172)</f>
        <v/>
      </c>
      <c r="C166" s="4" t="str">
        <f>IF('Input data'!C172="","",'Input data'!C172)</f>
        <v/>
      </c>
      <c r="D166" s="4" t="str">
        <f>IF('Input data'!D172="","",'Input data'!D172)</f>
        <v/>
      </c>
      <c r="E166" s="4" t="str">
        <f>IF('Input data'!E172="","",'Input data'!E172)</f>
        <v/>
      </c>
      <c r="F166" s="4" t="str">
        <f>IF('Input data'!F172="","",'Input data'!F172)</f>
        <v/>
      </c>
      <c r="G166" s="20" t="str">
        <f>IF('Input data'!G172=0,"",'Input data'!G172)</f>
        <v/>
      </c>
      <c r="H166" s="9" t="str">
        <f>IF('Input data'!H172="","",'Input data'!H172)</f>
        <v/>
      </c>
      <c r="I166" s="7" t="str">
        <f>IF('Used data'!I166="No","",Calculation!AD166*Calculation!G166*Calculation!I166*Calculation!J166*Calculation!L166*Calculation!N166*Calculation!O166*Calculation!Q166*Calculation!V166*Calculation!W166*Calculation!X166)</f>
        <v/>
      </c>
      <c r="J166" s="7" t="str">
        <f>IF('Used data'!I166="No","",Calculation!AE166*Calculation!G166*Calculation!I166*Calculation!K166*Calculation!M166*Calculation!N166*Calculation!O166*Calculation!P166*Calculation!R166*Calculation!V166*Calculation!W166*Calculation!Y166)</f>
        <v/>
      </c>
      <c r="K166" s="7" t="str">
        <f>IF('Used data'!I166="No","",Calculation!AF166*Calculation!G166*Calculation!I166*Calculation!K166*Calculation!M166*Calculation!N166*Calculation!O166*Calculation!P166*Calculation!R166*Calculation!V166*Calculation!W166*Calculation!Y166)</f>
        <v/>
      </c>
      <c r="L166" s="7" t="str">
        <f>IF('Used data'!I166="No","",SUM(I166:K166))</f>
        <v/>
      </c>
      <c r="M166" s="7" t="str">
        <f>IF('Used data'!I166="No","",Calculation!AG166*Calculation!G166*Calculation!I166*Calculation!J166*Calculation!L166*Calculation!N166*Calculation!O166*Calculation!S166*Calculation!V166*Calculation!W166*Calculation!Z166)</f>
        <v/>
      </c>
      <c r="N166" s="7" t="str">
        <f>IF('Used data'!I166="No","",Calculation!AH166*Calculation!G166*Calculation!I166*Calculation!J166*Calculation!L166*Calculation!N166*Calculation!O166*Calculation!T166*Calculation!V166*Calculation!W166*Calculation!AA166)</f>
        <v/>
      </c>
      <c r="O166" s="7" t="str">
        <f>IF('Used data'!I166="No","",Calculation!AI166*Calculation!G166*Calculation!I166*Calculation!J166*Calculation!L166*Calculation!N166*Calculation!O166*Calculation!U166*Calculation!V166*Calculation!W166*Calculation!AB166)</f>
        <v/>
      </c>
      <c r="P166" s="7" t="str">
        <f>IF('Used data'!I166="No","",SUM(M166:O166))</f>
        <v/>
      </c>
      <c r="Q166" s="9" t="str">
        <f>IF('Used data'!I166="No","",SUM(I166:J166)*740934+M166*29492829+N166*4654307+O166*608667)</f>
        <v/>
      </c>
    </row>
    <row r="167" spans="1:17" x14ac:dyDescent="0.3">
      <c r="A167" s="4" t="str">
        <f>IF('Input data'!A173="","",'Input data'!A173)</f>
        <v/>
      </c>
      <c r="B167" s="4" t="str">
        <f>IF('Input data'!B173="","",'Input data'!B173)</f>
        <v/>
      </c>
      <c r="C167" s="4" t="str">
        <f>IF('Input data'!C173="","",'Input data'!C173)</f>
        <v/>
      </c>
      <c r="D167" s="4" t="str">
        <f>IF('Input data'!D173="","",'Input data'!D173)</f>
        <v/>
      </c>
      <c r="E167" s="4" t="str">
        <f>IF('Input data'!E173="","",'Input data'!E173)</f>
        <v/>
      </c>
      <c r="F167" s="4" t="str">
        <f>IF('Input data'!F173="","",'Input data'!F173)</f>
        <v/>
      </c>
      <c r="G167" s="20" t="str">
        <f>IF('Input data'!G173=0,"",'Input data'!G173)</f>
        <v/>
      </c>
      <c r="H167" s="9" t="str">
        <f>IF('Input data'!H173="","",'Input data'!H173)</f>
        <v/>
      </c>
      <c r="I167" s="7" t="str">
        <f>IF('Used data'!I167="No","",Calculation!AD167*Calculation!G167*Calculation!I167*Calculation!J167*Calculation!L167*Calculation!N167*Calculation!O167*Calculation!Q167*Calculation!V167*Calculation!W167*Calculation!X167)</f>
        <v/>
      </c>
      <c r="J167" s="7" t="str">
        <f>IF('Used data'!I167="No","",Calculation!AE167*Calculation!G167*Calculation!I167*Calculation!K167*Calculation!M167*Calculation!N167*Calculation!O167*Calculation!P167*Calculation!R167*Calculation!V167*Calculation!W167*Calculation!Y167)</f>
        <v/>
      </c>
      <c r="K167" s="7" t="str">
        <f>IF('Used data'!I167="No","",Calculation!AF167*Calculation!G167*Calculation!I167*Calculation!K167*Calculation!M167*Calculation!N167*Calculation!O167*Calculation!P167*Calculation!R167*Calculation!V167*Calculation!W167*Calculation!Y167)</f>
        <v/>
      </c>
      <c r="L167" s="7" t="str">
        <f>IF('Used data'!I167="No","",SUM(I167:K167))</f>
        <v/>
      </c>
      <c r="M167" s="7" t="str">
        <f>IF('Used data'!I167="No","",Calculation!AG167*Calculation!G167*Calculation!I167*Calculation!J167*Calculation!L167*Calculation!N167*Calculation!O167*Calculation!S167*Calculation!V167*Calculation!W167*Calculation!Z167)</f>
        <v/>
      </c>
      <c r="N167" s="7" t="str">
        <f>IF('Used data'!I167="No","",Calculation!AH167*Calculation!G167*Calculation!I167*Calculation!J167*Calculation!L167*Calculation!N167*Calculation!O167*Calculation!T167*Calculation!V167*Calculation!W167*Calculation!AA167)</f>
        <v/>
      </c>
      <c r="O167" s="7" t="str">
        <f>IF('Used data'!I167="No","",Calculation!AI167*Calculation!G167*Calculation!I167*Calculation!J167*Calculation!L167*Calculation!N167*Calculation!O167*Calculation!U167*Calculation!V167*Calculation!W167*Calculation!AB167)</f>
        <v/>
      </c>
      <c r="P167" s="7" t="str">
        <f>IF('Used data'!I167="No","",SUM(M167:O167))</f>
        <v/>
      </c>
      <c r="Q167" s="9" t="str">
        <f>IF('Used data'!I167="No","",SUM(I167:J167)*740934+M167*29492829+N167*4654307+O167*608667)</f>
        <v/>
      </c>
    </row>
    <row r="168" spans="1:17" x14ac:dyDescent="0.3">
      <c r="A168" s="4" t="str">
        <f>IF('Input data'!A174="","",'Input data'!A174)</f>
        <v/>
      </c>
      <c r="B168" s="4" t="str">
        <f>IF('Input data'!B174="","",'Input data'!B174)</f>
        <v/>
      </c>
      <c r="C168" s="4" t="str">
        <f>IF('Input data'!C174="","",'Input data'!C174)</f>
        <v/>
      </c>
      <c r="D168" s="4" t="str">
        <f>IF('Input data'!D174="","",'Input data'!D174)</f>
        <v/>
      </c>
      <c r="E168" s="4" t="str">
        <f>IF('Input data'!E174="","",'Input data'!E174)</f>
        <v/>
      </c>
      <c r="F168" s="4" t="str">
        <f>IF('Input data'!F174="","",'Input data'!F174)</f>
        <v/>
      </c>
      <c r="G168" s="20" t="str">
        <f>IF('Input data'!G174=0,"",'Input data'!G174)</f>
        <v/>
      </c>
      <c r="H168" s="9" t="str">
        <f>IF('Input data'!H174="","",'Input data'!H174)</f>
        <v/>
      </c>
      <c r="I168" s="7" t="str">
        <f>IF('Used data'!I168="No","",Calculation!AD168*Calculation!G168*Calculation!I168*Calculation!J168*Calculation!L168*Calculation!N168*Calculation!O168*Calculation!Q168*Calculation!V168*Calculation!W168*Calculation!X168)</f>
        <v/>
      </c>
      <c r="J168" s="7" t="str">
        <f>IF('Used data'!I168="No","",Calculation!AE168*Calculation!G168*Calculation!I168*Calculation!K168*Calculation!M168*Calculation!N168*Calculation!O168*Calculation!P168*Calculation!R168*Calculation!V168*Calculation!W168*Calculation!Y168)</f>
        <v/>
      </c>
      <c r="K168" s="7" t="str">
        <f>IF('Used data'!I168="No","",Calculation!AF168*Calculation!G168*Calculation!I168*Calculation!K168*Calculation!M168*Calculation!N168*Calculation!O168*Calculation!P168*Calculation!R168*Calculation!V168*Calculation!W168*Calculation!Y168)</f>
        <v/>
      </c>
      <c r="L168" s="7" t="str">
        <f>IF('Used data'!I168="No","",SUM(I168:K168))</f>
        <v/>
      </c>
      <c r="M168" s="7" t="str">
        <f>IF('Used data'!I168="No","",Calculation!AG168*Calculation!G168*Calculation!I168*Calculation!J168*Calculation!L168*Calculation!N168*Calculation!O168*Calculation!S168*Calculation!V168*Calculation!W168*Calculation!Z168)</f>
        <v/>
      </c>
      <c r="N168" s="7" t="str">
        <f>IF('Used data'!I168="No","",Calculation!AH168*Calculation!G168*Calculation!I168*Calculation!J168*Calculation!L168*Calculation!N168*Calculation!O168*Calculation!T168*Calculation!V168*Calculation!W168*Calculation!AA168)</f>
        <v/>
      </c>
      <c r="O168" s="7" t="str">
        <f>IF('Used data'!I168="No","",Calculation!AI168*Calculation!G168*Calculation!I168*Calculation!J168*Calculation!L168*Calculation!N168*Calculation!O168*Calculation!U168*Calculation!V168*Calculation!W168*Calculation!AB168)</f>
        <v/>
      </c>
      <c r="P168" s="7" t="str">
        <f>IF('Used data'!I168="No","",SUM(M168:O168))</f>
        <v/>
      </c>
      <c r="Q168" s="9" t="str">
        <f>IF('Used data'!I168="No","",SUM(I168:J168)*740934+M168*29492829+N168*4654307+O168*608667)</f>
        <v/>
      </c>
    </row>
    <row r="169" spans="1:17" x14ac:dyDescent="0.3">
      <c r="A169" s="4" t="str">
        <f>IF('Input data'!A175="","",'Input data'!A175)</f>
        <v/>
      </c>
      <c r="B169" s="4" t="str">
        <f>IF('Input data'!B175="","",'Input data'!B175)</f>
        <v/>
      </c>
      <c r="C169" s="4" t="str">
        <f>IF('Input data'!C175="","",'Input data'!C175)</f>
        <v/>
      </c>
      <c r="D169" s="4" t="str">
        <f>IF('Input data'!D175="","",'Input data'!D175)</f>
        <v/>
      </c>
      <c r="E169" s="4" t="str">
        <f>IF('Input data'!E175="","",'Input data'!E175)</f>
        <v/>
      </c>
      <c r="F169" s="4" t="str">
        <f>IF('Input data'!F175="","",'Input data'!F175)</f>
        <v/>
      </c>
      <c r="G169" s="20" t="str">
        <f>IF('Input data'!G175=0,"",'Input data'!G175)</f>
        <v/>
      </c>
      <c r="H169" s="9" t="str">
        <f>IF('Input data'!H175="","",'Input data'!H175)</f>
        <v/>
      </c>
      <c r="I169" s="7" t="str">
        <f>IF('Used data'!I169="No","",Calculation!AD169*Calculation!G169*Calculation!I169*Calculation!J169*Calculation!L169*Calculation!N169*Calculation!O169*Calculation!Q169*Calculation!V169*Calculation!W169*Calculation!X169)</f>
        <v/>
      </c>
      <c r="J169" s="7" t="str">
        <f>IF('Used data'!I169="No","",Calculation!AE169*Calculation!G169*Calculation!I169*Calculation!K169*Calculation!M169*Calculation!N169*Calculation!O169*Calculation!P169*Calculation!R169*Calculation!V169*Calculation!W169*Calculation!Y169)</f>
        <v/>
      </c>
      <c r="K169" s="7" t="str">
        <f>IF('Used data'!I169="No","",Calculation!AF169*Calculation!G169*Calculation!I169*Calculation!K169*Calculation!M169*Calculation!N169*Calculation!O169*Calculation!P169*Calculation!R169*Calculation!V169*Calculation!W169*Calculation!Y169)</f>
        <v/>
      </c>
      <c r="L169" s="7" t="str">
        <f>IF('Used data'!I169="No","",SUM(I169:K169))</f>
        <v/>
      </c>
      <c r="M169" s="7" t="str">
        <f>IF('Used data'!I169="No","",Calculation!AG169*Calculation!G169*Calculation!I169*Calculation!J169*Calculation!L169*Calculation!N169*Calculation!O169*Calculation!S169*Calculation!V169*Calculation!W169*Calculation!Z169)</f>
        <v/>
      </c>
      <c r="N169" s="7" t="str">
        <f>IF('Used data'!I169="No","",Calculation!AH169*Calculation!G169*Calculation!I169*Calculation!J169*Calculation!L169*Calculation!N169*Calculation!O169*Calculation!T169*Calculation!V169*Calculation!W169*Calculation!AA169)</f>
        <v/>
      </c>
      <c r="O169" s="7" t="str">
        <f>IF('Used data'!I169="No","",Calculation!AI169*Calculation!G169*Calculation!I169*Calculation!J169*Calculation!L169*Calculation!N169*Calculation!O169*Calculation!U169*Calculation!V169*Calculation!W169*Calculation!AB169)</f>
        <v/>
      </c>
      <c r="P169" s="7" t="str">
        <f>IF('Used data'!I169="No","",SUM(M169:O169))</f>
        <v/>
      </c>
      <c r="Q169" s="9" t="str">
        <f>IF('Used data'!I169="No","",SUM(I169:J169)*740934+M169*29492829+N169*4654307+O169*608667)</f>
        <v/>
      </c>
    </row>
    <row r="170" spans="1:17" x14ac:dyDescent="0.3">
      <c r="A170" s="4" t="str">
        <f>IF('Input data'!A176="","",'Input data'!A176)</f>
        <v/>
      </c>
      <c r="B170" s="4" t="str">
        <f>IF('Input data'!B176="","",'Input data'!B176)</f>
        <v/>
      </c>
      <c r="C170" s="4" t="str">
        <f>IF('Input data'!C176="","",'Input data'!C176)</f>
        <v/>
      </c>
      <c r="D170" s="4" t="str">
        <f>IF('Input data'!D176="","",'Input data'!D176)</f>
        <v/>
      </c>
      <c r="E170" s="4" t="str">
        <f>IF('Input data'!E176="","",'Input data'!E176)</f>
        <v/>
      </c>
      <c r="F170" s="4" t="str">
        <f>IF('Input data'!F176="","",'Input data'!F176)</f>
        <v/>
      </c>
      <c r="G170" s="20" t="str">
        <f>IF('Input data'!G176=0,"",'Input data'!G176)</f>
        <v/>
      </c>
      <c r="H170" s="9" t="str">
        <f>IF('Input data'!H176="","",'Input data'!H176)</f>
        <v/>
      </c>
      <c r="I170" s="7" t="str">
        <f>IF('Used data'!I170="No","",Calculation!AD170*Calculation!G170*Calculation!I170*Calculation!J170*Calculation!L170*Calculation!N170*Calculation!O170*Calculation!Q170*Calculation!V170*Calculation!W170*Calculation!X170)</f>
        <v/>
      </c>
      <c r="J170" s="7" t="str">
        <f>IF('Used data'!I170="No","",Calculation!AE170*Calculation!G170*Calculation!I170*Calculation!K170*Calculation!M170*Calculation!N170*Calculation!O170*Calculation!P170*Calculation!R170*Calculation!V170*Calculation!W170*Calculation!Y170)</f>
        <v/>
      </c>
      <c r="K170" s="7" t="str">
        <f>IF('Used data'!I170="No","",Calculation!AF170*Calculation!G170*Calculation!I170*Calculation!K170*Calculation!M170*Calculation!N170*Calculation!O170*Calculation!P170*Calculation!R170*Calculation!V170*Calculation!W170*Calculation!Y170)</f>
        <v/>
      </c>
      <c r="L170" s="7" t="str">
        <f>IF('Used data'!I170="No","",SUM(I170:K170))</f>
        <v/>
      </c>
      <c r="M170" s="7" t="str">
        <f>IF('Used data'!I170="No","",Calculation!AG170*Calculation!G170*Calculation!I170*Calculation!J170*Calculation!L170*Calculation!N170*Calculation!O170*Calculation!S170*Calculation!V170*Calculation!W170*Calculation!Z170)</f>
        <v/>
      </c>
      <c r="N170" s="7" t="str">
        <f>IF('Used data'!I170="No","",Calculation!AH170*Calculation!G170*Calculation!I170*Calculation!J170*Calculation!L170*Calculation!N170*Calculation!O170*Calculation!T170*Calculation!V170*Calculation!W170*Calculation!AA170)</f>
        <v/>
      </c>
      <c r="O170" s="7" t="str">
        <f>IF('Used data'!I170="No","",Calculation!AI170*Calculation!G170*Calculation!I170*Calculation!J170*Calculation!L170*Calculation!N170*Calculation!O170*Calculation!U170*Calculation!V170*Calculation!W170*Calculation!AB170)</f>
        <v/>
      </c>
      <c r="P170" s="7" t="str">
        <f>IF('Used data'!I170="No","",SUM(M170:O170))</f>
        <v/>
      </c>
      <c r="Q170" s="9" t="str">
        <f>IF('Used data'!I170="No","",SUM(I170:J170)*740934+M170*29492829+N170*4654307+O170*608667)</f>
        <v/>
      </c>
    </row>
    <row r="171" spans="1:17" x14ac:dyDescent="0.3">
      <c r="A171" s="4" t="str">
        <f>IF('Input data'!A177="","",'Input data'!A177)</f>
        <v/>
      </c>
      <c r="B171" s="4" t="str">
        <f>IF('Input data'!B177="","",'Input data'!B177)</f>
        <v/>
      </c>
      <c r="C171" s="4" t="str">
        <f>IF('Input data'!C177="","",'Input data'!C177)</f>
        <v/>
      </c>
      <c r="D171" s="4" t="str">
        <f>IF('Input data'!D177="","",'Input data'!D177)</f>
        <v/>
      </c>
      <c r="E171" s="4" t="str">
        <f>IF('Input data'!E177="","",'Input data'!E177)</f>
        <v/>
      </c>
      <c r="F171" s="4" t="str">
        <f>IF('Input data'!F177="","",'Input data'!F177)</f>
        <v/>
      </c>
      <c r="G171" s="20" t="str">
        <f>IF('Input data'!G177=0,"",'Input data'!G177)</f>
        <v/>
      </c>
      <c r="H171" s="9" t="str">
        <f>IF('Input data'!H177="","",'Input data'!H177)</f>
        <v/>
      </c>
      <c r="I171" s="7" t="str">
        <f>IF('Used data'!I171="No","",Calculation!AD171*Calculation!G171*Calculation!I171*Calculation!J171*Calculation!L171*Calculation!N171*Calculation!O171*Calculation!Q171*Calculation!V171*Calculation!W171*Calculation!X171)</f>
        <v/>
      </c>
      <c r="J171" s="7" t="str">
        <f>IF('Used data'!I171="No","",Calculation!AE171*Calculation!G171*Calculation!I171*Calculation!K171*Calculation!M171*Calculation!N171*Calculation!O171*Calculation!P171*Calculation!R171*Calculation!V171*Calculation!W171*Calculation!Y171)</f>
        <v/>
      </c>
      <c r="K171" s="7" t="str">
        <f>IF('Used data'!I171="No","",Calculation!AF171*Calculation!G171*Calculation!I171*Calculation!K171*Calculation!M171*Calculation!N171*Calculation!O171*Calculation!P171*Calculation!R171*Calculation!V171*Calculation!W171*Calculation!Y171)</f>
        <v/>
      </c>
      <c r="L171" s="7" t="str">
        <f>IF('Used data'!I171="No","",SUM(I171:K171))</f>
        <v/>
      </c>
      <c r="M171" s="7" t="str">
        <f>IF('Used data'!I171="No","",Calculation!AG171*Calculation!G171*Calculation!I171*Calculation!J171*Calculation!L171*Calculation!N171*Calculation!O171*Calculation!S171*Calculation!V171*Calculation!W171*Calculation!Z171)</f>
        <v/>
      </c>
      <c r="N171" s="7" t="str">
        <f>IF('Used data'!I171="No","",Calculation!AH171*Calculation!G171*Calculation!I171*Calculation!J171*Calculation!L171*Calculation!N171*Calculation!O171*Calculation!T171*Calculation!V171*Calculation!W171*Calculation!AA171)</f>
        <v/>
      </c>
      <c r="O171" s="7" t="str">
        <f>IF('Used data'!I171="No","",Calculation!AI171*Calculation!G171*Calculation!I171*Calculation!J171*Calculation!L171*Calculation!N171*Calculation!O171*Calculation!U171*Calculation!V171*Calculation!W171*Calculation!AB171)</f>
        <v/>
      </c>
      <c r="P171" s="7" t="str">
        <f>IF('Used data'!I171="No","",SUM(M171:O171))</f>
        <v/>
      </c>
      <c r="Q171" s="9" t="str">
        <f>IF('Used data'!I171="No","",SUM(I171:J171)*740934+M171*29492829+N171*4654307+O171*608667)</f>
        <v/>
      </c>
    </row>
    <row r="172" spans="1:17" x14ac:dyDescent="0.3">
      <c r="A172" s="4" t="str">
        <f>IF('Input data'!A178="","",'Input data'!A178)</f>
        <v/>
      </c>
      <c r="B172" s="4" t="str">
        <f>IF('Input data'!B178="","",'Input data'!B178)</f>
        <v/>
      </c>
      <c r="C172" s="4" t="str">
        <f>IF('Input data'!C178="","",'Input data'!C178)</f>
        <v/>
      </c>
      <c r="D172" s="4" t="str">
        <f>IF('Input data'!D178="","",'Input data'!D178)</f>
        <v/>
      </c>
      <c r="E172" s="4" t="str">
        <f>IF('Input data'!E178="","",'Input data'!E178)</f>
        <v/>
      </c>
      <c r="F172" s="4" t="str">
        <f>IF('Input data'!F178="","",'Input data'!F178)</f>
        <v/>
      </c>
      <c r="G172" s="20" t="str">
        <f>IF('Input data'!G178=0,"",'Input data'!G178)</f>
        <v/>
      </c>
      <c r="H172" s="9" t="str">
        <f>IF('Input data'!H178="","",'Input data'!H178)</f>
        <v/>
      </c>
      <c r="I172" s="7" t="str">
        <f>IF('Used data'!I172="No","",Calculation!AD172*Calculation!G172*Calculation!I172*Calculation!J172*Calculation!L172*Calculation!N172*Calculation!O172*Calculation!Q172*Calculation!V172*Calculation!W172*Calculation!X172)</f>
        <v/>
      </c>
      <c r="J172" s="7" t="str">
        <f>IF('Used data'!I172="No","",Calculation!AE172*Calculation!G172*Calculation!I172*Calculation!K172*Calculation!M172*Calculation!N172*Calculation!O172*Calculation!P172*Calculation!R172*Calculation!V172*Calculation!W172*Calculation!Y172)</f>
        <v/>
      </c>
      <c r="K172" s="7" t="str">
        <f>IF('Used data'!I172="No","",Calculation!AF172*Calculation!G172*Calculation!I172*Calculation!K172*Calculation!M172*Calculation!N172*Calculation!O172*Calculation!P172*Calculation!R172*Calculation!V172*Calculation!W172*Calculation!Y172)</f>
        <v/>
      </c>
      <c r="L172" s="7" t="str">
        <f>IF('Used data'!I172="No","",SUM(I172:K172))</f>
        <v/>
      </c>
      <c r="M172" s="7" t="str">
        <f>IF('Used data'!I172="No","",Calculation!AG172*Calculation!G172*Calculation!I172*Calculation!J172*Calculation!L172*Calculation!N172*Calculation!O172*Calculation!S172*Calculation!V172*Calculation!W172*Calculation!Z172)</f>
        <v/>
      </c>
      <c r="N172" s="7" t="str">
        <f>IF('Used data'!I172="No","",Calculation!AH172*Calculation!G172*Calculation!I172*Calculation!J172*Calculation!L172*Calculation!N172*Calculation!O172*Calculation!T172*Calculation!V172*Calculation!W172*Calculation!AA172)</f>
        <v/>
      </c>
      <c r="O172" s="7" t="str">
        <f>IF('Used data'!I172="No","",Calculation!AI172*Calculation!G172*Calculation!I172*Calculation!J172*Calculation!L172*Calculation!N172*Calculation!O172*Calculation!U172*Calculation!V172*Calculation!W172*Calculation!AB172)</f>
        <v/>
      </c>
      <c r="P172" s="7" t="str">
        <f>IF('Used data'!I172="No","",SUM(M172:O172))</f>
        <v/>
      </c>
      <c r="Q172" s="9" t="str">
        <f>IF('Used data'!I172="No","",SUM(I172:J172)*740934+M172*29492829+N172*4654307+O172*608667)</f>
        <v/>
      </c>
    </row>
    <row r="173" spans="1:17" x14ac:dyDescent="0.3">
      <c r="A173" s="4" t="str">
        <f>IF('Input data'!A179="","",'Input data'!A179)</f>
        <v/>
      </c>
      <c r="B173" s="4" t="str">
        <f>IF('Input data'!B179="","",'Input data'!B179)</f>
        <v/>
      </c>
      <c r="C173" s="4" t="str">
        <f>IF('Input data'!C179="","",'Input data'!C179)</f>
        <v/>
      </c>
      <c r="D173" s="4" t="str">
        <f>IF('Input data'!D179="","",'Input data'!D179)</f>
        <v/>
      </c>
      <c r="E173" s="4" t="str">
        <f>IF('Input data'!E179="","",'Input data'!E179)</f>
        <v/>
      </c>
      <c r="F173" s="4" t="str">
        <f>IF('Input data'!F179="","",'Input data'!F179)</f>
        <v/>
      </c>
      <c r="G173" s="20" t="str">
        <f>IF('Input data'!G179=0,"",'Input data'!G179)</f>
        <v/>
      </c>
      <c r="H173" s="9" t="str">
        <f>IF('Input data'!H179="","",'Input data'!H179)</f>
        <v/>
      </c>
      <c r="I173" s="7" t="str">
        <f>IF('Used data'!I173="No","",Calculation!AD173*Calculation!G173*Calculation!I173*Calculation!J173*Calculation!L173*Calculation!N173*Calculation!O173*Calculation!Q173*Calculation!V173*Calculation!W173*Calculation!X173)</f>
        <v/>
      </c>
      <c r="J173" s="7" t="str">
        <f>IF('Used data'!I173="No","",Calculation!AE173*Calculation!G173*Calculation!I173*Calculation!K173*Calculation!M173*Calculation!N173*Calculation!O173*Calculation!P173*Calculation!R173*Calculation!V173*Calculation!W173*Calculation!Y173)</f>
        <v/>
      </c>
      <c r="K173" s="7" t="str">
        <f>IF('Used data'!I173="No","",Calculation!AF173*Calculation!G173*Calculation!I173*Calculation!K173*Calculation!M173*Calculation!N173*Calculation!O173*Calculation!P173*Calculation!R173*Calculation!V173*Calculation!W173*Calculation!Y173)</f>
        <v/>
      </c>
      <c r="L173" s="7" t="str">
        <f>IF('Used data'!I173="No","",SUM(I173:K173))</f>
        <v/>
      </c>
      <c r="M173" s="7" t="str">
        <f>IF('Used data'!I173="No","",Calculation!AG173*Calculation!G173*Calculation!I173*Calculation!J173*Calculation!L173*Calculation!N173*Calculation!O173*Calculation!S173*Calculation!V173*Calculation!W173*Calculation!Z173)</f>
        <v/>
      </c>
      <c r="N173" s="7" t="str">
        <f>IF('Used data'!I173="No","",Calculation!AH173*Calculation!G173*Calculation!I173*Calculation!J173*Calculation!L173*Calculation!N173*Calculation!O173*Calculation!T173*Calculation!V173*Calculation!W173*Calculation!AA173)</f>
        <v/>
      </c>
      <c r="O173" s="7" t="str">
        <f>IF('Used data'!I173="No","",Calculation!AI173*Calculation!G173*Calculation!I173*Calculation!J173*Calculation!L173*Calculation!N173*Calculation!O173*Calculation!U173*Calculation!V173*Calculation!W173*Calculation!AB173)</f>
        <v/>
      </c>
      <c r="P173" s="7" t="str">
        <f>IF('Used data'!I173="No","",SUM(M173:O173))</f>
        <v/>
      </c>
      <c r="Q173" s="9" t="str">
        <f>IF('Used data'!I173="No","",SUM(I173:J173)*740934+M173*29492829+N173*4654307+O173*608667)</f>
        <v/>
      </c>
    </row>
    <row r="174" spans="1:17" x14ac:dyDescent="0.3">
      <c r="A174" s="4" t="str">
        <f>IF('Input data'!A180="","",'Input data'!A180)</f>
        <v/>
      </c>
      <c r="B174" s="4" t="str">
        <f>IF('Input data'!B180="","",'Input data'!B180)</f>
        <v/>
      </c>
      <c r="C174" s="4" t="str">
        <f>IF('Input data'!C180="","",'Input data'!C180)</f>
        <v/>
      </c>
      <c r="D174" s="4" t="str">
        <f>IF('Input data'!D180="","",'Input data'!D180)</f>
        <v/>
      </c>
      <c r="E174" s="4" t="str">
        <f>IF('Input data'!E180="","",'Input data'!E180)</f>
        <v/>
      </c>
      <c r="F174" s="4" t="str">
        <f>IF('Input data'!F180="","",'Input data'!F180)</f>
        <v/>
      </c>
      <c r="G174" s="20" t="str">
        <f>IF('Input data'!G180=0,"",'Input data'!G180)</f>
        <v/>
      </c>
      <c r="H174" s="9" t="str">
        <f>IF('Input data'!H180="","",'Input data'!H180)</f>
        <v/>
      </c>
      <c r="I174" s="7" t="str">
        <f>IF('Used data'!I174="No","",Calculation!AD174*Calculation!G174*Calculation!I174*Calculation!J174*Calculation!L174*Calculation!N174*Calculation!O174*Calculation!Q174*Calculation!V174*Calculation!W174*Calculation!X174)</f>
        <v/>
      </c>
      <c r="J174" s="7" t="str">
        <f>IF('Used data'!I174="No","",Calculation!AE174*Calculation!G174*Calculation!I174*Calculation!K174*Calculation!M174*Calculation!N174*Calculation!O174*Calculation!P174*Calculation!R174*Calculation!V174*Calculation!W174*Calculation!Y174)</f>
        <v/>
      </c>
      <c r="K174" s="7" t="str">
        <f>IF('Used data'!I174="No","",Calculation!AF174*Calculation!G174*Calculation!I174*Calculation!K174*Calculation!M174*Calculation!N174*Calculation!O174*Calculation!P174*Calculation!R174*Calculation!V174*Calculation!W174*Calculation!Y174)</f>
        <v/>
      </c>
      <c r="L174" s="7" t="str">
        <f>IF('Used data'!I174="No","",SUM(I174:K174))</f>
        <v/>
      </c>
      <c r="M174" s="7" t="str">
        <f>IF('Used data'!I174="No","",Calculation!AG174*Calculation!G174*Calculation!I174*Calculation!J174*Calculation!L174*Calculation!N174*Calculation!O174*Calculation!S174*Calculation!V174*Calculation!W174*Calculation!Z174)</f>
        <v/>
      </c>
      <c r="N174" s="7" t="str">
        <f>IF('Used data'!I174="No","",Calculation!AH174*Calculation!G174*Calculation!I174*Calculation!J174*Calculation!L174*Calculation!N174*Calculation!O174*Calculation!T174*Calculation!V174*Calculation!W174*Calculation!AA174)</f>
        <v/>
      </c>
      <c r="O174" s="7" t="str">
        <f>IF('Used data'!I174="No","",Calculation!AI174*Calculation!G174*Calculation!I174*Calculation!J174*Calculation!L174*Calculation!N174*Calculation!O174*Calculation!U174*Calculation!V174*Calculation!W174*Calculation!AB174)</f>
        <v/>
      </c>
      <c r="P174" s="7" t="str">
        <f>IF('Used data'!I174="No","",SUM(M174:O174))</f>
        <v/>
      </c>
      <c r="Q174" s="9" t="str">
        <f>IF('Used data'!I174="No","",SUM(I174:J174)*740934+M174*29492829+N174*4654307+O174*608667)</f>
        <v/>
      </c>
    </row>
    <row r="175" spans="1:17" x14ac:dyDescent="0.3">
      <c r="A175" s="4" t="str">
        <f>IF('Input data'!A181="","",'Input data'!A181)</f>
        <v/>
      </c>
      <c r="B175" s="4" t="str">
        <f>IF('Input data'!B181="","",'Input data'!B181)</f>
        <v/>
      </c>
      <c r="C175" s="4" t="str">
        <f>IF('Input data'!C181="","",'Input data'!C181)</f>
        <v/>
      </c>
      <c r="D175" s="4" t="str">
        <f>IF('Input data'!D181="","",'Input data'!D181)</f>
        <v/>
      </c>
      <c r="E175" s="4" t="str">
        <f>IF('Input data'!E181="","",'Input data'!E181)</f>
        <v/>
      </c>
      <c r="F175" s="4" t="str">
        <f>IF('Input data'!F181="","",'Input data'!F181)</f>
        <v/>
      </c>
      <c r="G175" s="20" t="str">
        <f>IF('Input data'!G181=0,"",'Input data'!G181)</f>
        <v/>
      </c>
      <c r="H175" s="9" t="str">
        <f>IF('Input data'!H181="","",'Input data'!H181)</f>
        <v/>
      </c>
      <c r="I175" s="7" t="str">
        <f>IF('Used data'!I175="No","",Calculation!AD175*Calculation!G175*Calculation!I175*Calculation!J175*Calculation!L175*Calculation!N175*Calculation!O175*Calculation!Q175*Calculation!V175*Calculation!W175*Calculation!X175)</f>
        <v/>
      </c>
      <c r="J175" s="7" t="str">
        <f>IF('Used data'!I175="No","",Calculation!AE175*Calculation!G175*Calculation!I175*Calculation!K175*Calculation!M175*Calculation!N175*Calculation!O175*Calculation!P175*Calculation!R175*Calculation!V175*Calculation!W175*Calculation!Y175)</f>
        <v/>
      </c>
      <c r="K175" s="7" t="str">
        <f>IF('Used data'!I175="No","",Calculation!AF175*Calculation!G175*Calculation!I175*Calculation!K175*Calculation!M175*Calculation!N175*Calculation!O175*Calculation!P175*Calculation!R175*Calculation!V175*Calculation!W175*Calculation!Y175)</f>
        <v/>
      </c>
      <c r="L175" s="7" t="str">
        <f>IF('Used data'!I175="No","",SUM(I175:K175))</f>
        <v/>
      </c>
      <c r="M175" s="7" t="str">
        <f>IF('Used data'!I175="No","",Calculation!AG175*Calculation!G175*Calculation!I175*Calculation!J175*Calculation!L175*Calculation!N175*Calculation!O175*Calculation!S175*Calculation!V175*Calculation!W175*Calculation!Z175)</f>
        <v/>
      </c>
      <c r="N175" s="7" t="str">
        <f>IF('Used data'!I175="No","",Calculation!AH175*Calculation!G175*Calculation!I175*Calculation!J175*Calculation!L175*Calculation!N175*Calculation!O175*Calculation!T175*Calculation!V175*Calculation!W175*Calculation!AA175)</f>
        <v/>
      </c>
      <c r="O175" s="7" t="str">
        <f>IF('Used data'!I175="No","",Calculation!AI175*Calculation!G175*Calculation!I175*Calculation!J175*Calculation!L175*Calculation!N175*Calculation!O175*Calculation!U175*Calculation!V175*Calculation!W175*Calculation!AB175)</f>
        <v/>
      </c>
      <c r="P175" s="7" t="str">
        <f>IF('Used data'!I175="No","",SUM(M175:O175))</f>
        <v/>
      </c>
      <c r="Q175" s="9" t="str">
        <f>IF('Used data'!I175="No","",SUM(I175:J175)*740934+M175*29492829+N175*4654307+O175*608667)</f>
        <v/>
      </c>
    </row>
    <row r="176" spans="1:17" x14ac:dyDescent="0.3">
      <c r="A176" s="4" t="str">
        <f>IF('Input data'!A182="","",'Input data'!A182)</f>
        <v/>
      </c>
      <c r="B176" s="4" t="str">
        <f>IF('Input data'!B182="","",'Input data'!B182)</f>
        <v/>
      </c>
      <c r="C176" s="4" t="str">
        <f>IF('Input data'!C182="","",'Input data'!C182)</f>
        <v/>
      </c>
      <c r="D176" s="4" t="str">
        <f>IF('Input data'!D182="","",'Input data'!D182)</f>
        <v/>
      </c>
      <c r="E176" s="4" t="str">
        <f>IF('Input data'!E182="","",'Input data'!E182)</f>
        <v/>
      </c>
      <c r="F176" s="4" t="str">
        <f>IF('Input data'!F182="","",'Input data'!F182)</f>
        <v/>
      </c>
      <c r="G176" s="20" t="str">
        <f>IF('Input data'!G182=0,"",'Input data'!G182)</f>
        <v/>
      </c>
      <c r="H176" s="9" t="str">
        <f>IF('Input data'!H182="","",'Input data'!H182)</f>
        <v/>
      </c>
      <c r="I176" s="7" t="str">
        <f>IF('Used data'!I176="No","",Calculation!AD176*Calculation!G176*Calculation!I176*Calculation!J176*Calculation!L176*Calculation!N176*Calculation!O176*Calculation!Q176*Calculation!V176*Calculation!W176*Calculation!X176)</f>
        <v/>
      </c>
      <c r="J176" s="7" t="str">
        <f>IF('Used data'!I176="No","",Calculation!AE176*Calculation!G176*Calculation!I176*Calculation!K176*Calculation!M176*Calculation!N176*Calculation!O176*Calculation!P176*Calculation!R176*Calculation!V176*Calculation!W176*Calculation!Y176)</f>
        <v/>
      </c>
      <c r="K176" s="7" t="str">
        <f>IF('Used data'!I176="No","",Calculation!AF176*Calculation!G176*Calculation!I176*Calculation!K176*Calculation!M176*Calculation!N176*Calculation!O176*Calculation!P176*Calculation!R176*Calculation!V176*Calculation!W176*Calculation!Y176)</f>
        <v/>
      </c>
      <c r="L176" s="7" t="str">
        <f>IF('Used data'!I176="No","",SUM(I176:K176))</f>
        <v/>
      </c>
      <c r="M176" s="7" t="str">
        <f>IF('Used data'!I176="No","",Calculation!AG176*Calculation!G176*Calculation!I176*Calculation!J176*Calculation!L176*Calculation!N176*Calculation!O176*Calculation!S176*Calculation!V176*Calculation!W176*Calculation!Z176)</f>
        <v/>
      </c>
      <c r="N176" s="7" t="str">
        <f>IF('Used data'!I176="No","",Calculation!AH176*Calculation!G176*Calculation!I176*Calculation!J176*Calculation!L176*Calculation!N176*Calculation!O176*Calculation!T176*Calculation!V176*Calculation!W176*Calculation!AA176)</f>
        <v/>
      </c>
      <c r="O176" s="7" t="str">
        <f>IF('Used data'!I176="No","",Calculation!AI176*Calculation!G176*Calculation!I176*Calculation!J176*Calculation!L176*Calculation!N176*Calculation!O176*Calculation!U176*Calculation!V176*Calculation!W176*Calculation!AB176)</f>
        <v/>
      </c>
      <c r="P176" s="7" t="str">
        <f>IF('Used data'!I176="No","",SUM(M176:O176))</f>
        <v/>
      </c>
      <c r="Q176" s="9" t="str">
        <f>IF('Used data'!I176="No","",SUM(I176:J176)*740934+M176*29492829+N176*4654307+O176*608667)</f>
        <v/>
      </c>
    </row>
    <row r="177" spans="1:17" x14ac:dyDescent="0.3">
      <c r="A177" s="4" t="str">
        <f>IF('Input data'!A183="","",'Input data'!A183)</f>
        <v/>
      </c>
      <c r="B177" s="4" t="str">
        <f>IF('Input data'!B183="","",'Input data'!B183)</f>
        <v/>
      </c>
      <c r="C177" s="4" t="str">
        <f>IF('Input data'!C183="","",'Input data'!C183)</f>
        <v/>
      </c>
      <c r="D177" s="4" t="str">
        <f>IF('Input data'!D183="","",'Input data'!D183)</f>
        <v/>
      </c>
      <c r="E177" s="4" t="str">
        <f>IF('Input data'!E183="","",'Input data'!E183)</f>
        <v/>
      </c>
      <c r="F177" s="4" t="str">
        <f>IF('Input data'!F183="","",'Input data'!F183)</f>
        <v/>
      </c>
      <c r="G177" s="20" t="str">
        <f>IF('Input data'!G183=0,"",'Input data'!G183)</f>
        <v/>
      </c>
      <c r="H177" s="9" t="str">
        <f>IF('Input data'!H183="","",'Input data'!H183)</f>
        <v/>
      </c>
      <c r="I177" s="7" t="str">
        <f>IF('Used data'!I177="No","",Calculation!AD177*Calculation!G177*Calculation!I177*Calculation!J177*Calculation!L177*Calculation!N177*Calculation!O177*Calculation!Q177*Calculation!V177*Calculation!W177*Calculation!X177)</f>
        <v/>
      </c>
      <c r="J177" s="7" t="str">
        <f>IF('Used data'!I177="No","",Calculation!AE177*Calculation!G177*Calculation!I177*Calculation!K177*Calculation!M177*Calculation!N177*Calculation!O177*Calculation!P177*Calculation!R177*Calculation!V177*Calculation!W177*Calculation!Y177)</f>
        <v/>
      </c>
      <c r="K177" s="7" t="str">
        <f>IF('Used data'!I177="No","",Calculation!AF177*Calculation!G177*Calculation!I177*Calculation!K177*Calculation!M177*Calculation!N177*Calculation!O177*Calculation!P177*Calculation!R177*Calculation!V177*Calculation!W177*Calculation!Y177)</f>
        <v/>
      </c>
      <c r="L177" s="7" t="str">
        <f>IF('Used data'!I177="No","",SUM(I177:K177))</f>
        <v/>
      </c>
      <c r="M177" s="7" t="str">
        <f>IF('Used data'!I177="No","",Calculation!AG177*Calculation!G177*Calculation!I177*Calculation!J177*Calculation!L177*Calculation!N177*Calculation!O177*Calculation!S177*Calculation!V177*Calculation!W177*Calculation!Z177)</f>
        <v/>
      </c>
      <c r="N177" s="7" t="str">
        <f>IF('Used data'!I177="No","",Calculation!AH177*Calculation!G177*Calculation!I177*Calculation!J177*Calculation!L177*Calculation!N177*Calculation!O177*Calculation!T177*Calculation!V177*Calculation!W177*Calculation!AA177)</f>
        <v/>
      </c>
      <c r="O177" s="7" t="str">
        <f>IF('Used data'!I177="No","",Calculation!AI177*Calculation!G177*Calculation!I177*Calculation!J177*Calculation!L177*Calculation!N177*Calculation!O177*Calculation!U177*Calculation!V177*Calculation!W177*Calculation!AB177)</f>
        <v/>
      </c>
      <c r="P177" s="7" t="str">
        <f>IF('Used data'!I177="No","",SUM(M177:O177))</f>
        <v/>
      </c>
      <c r="Q177" s="9" t="str">
        <f>IF('Used data'!I177="No","",SUM(I177:J177)*740934+M177*29492829+N177*4654307+O177*608667)</f>
        <v/>
      </c>
    </row>
    <row r="178" spans="1:17" x14ac:dyDescent="0.3">
      <c r="A178" s="4" t="str">
        <f>IF('Input data'!A184="","",'Input data'!A184)</f>
        <v/>
      </c>
      <c r="B178" s="4" t="str">
        <f>IF('Input data'!B184="","",'Input data'!B184)</f>
        <v/>
      </c>
      <c r="C178" s="4" t="str">
        <f>IF('Input data'!C184="","",'Input data'!C184)</f>
        <v/>
      </c>
      <c r="D178" s="4" t="str">
        <f>IF('Input data'!D184="","",'Input data'!D184)</f>
        <v/>
      </c>
      <c r="E178" s="4" t="str">
        <f>IF('Input data'!E184="","",'Input data'!E184)</f>
        <v/>
      </c>
      <c r="F178" s="4" t="str">
        <f>IF('Input data'!F184="","",'Input data'!F184)</f>
        <v/>
      </c>
      <c r="G178" s="20" t="str">
        <f>IF('Input data'!G184=0,"",'Input data'!G184)</f>
        <v/>
      </c>
      <c r="H178" s="9" t="str">
        <f>IF('Input data'!H184="","",'Input data'!H184)</f>
        <v/>
      </c>
      <c r="I178" s="7" t="str">
        <f>IF('Used data'!I178="No","",Calculation!AD178*Calculation!G178*Calculation!I178*Calculation!J178*Calculation!L178*Calculation!N178*Calculation!O178*Calculation!Q178*Calculation!V178*Calculation!W178*Calculation!X178)</f>
        <v/>
      </c>
      <c r="J178" s="7" t="str">
        <f>IF('Used data'!I178="No","",Calculation!AE178*Calculation!G178*Calculation!I178*Calculation!K178*Calculation!M178*Calculation!N178*Calculation!O178*Calculation!P178*Calculation!R178*Calculation!V178*Calculation!W178*Calculation!Y178)</f>
        <v/>
      </c>
      <c r="K178" s="7" t="str">
        <f>IF('Used data'!I178="No","",Calculation!AF178*Calculation!G178*Calculation!I178*Calculation!K178*Calculation!M178*Calculation!N178*Calculation!O178*Calculation!P178*Calculation!R178*Calculation!V178*Calculation!W178*Calculation!Y178)</f>
        <v/>
      </c>
      <c r="L178" s="7" t="str">
        <f>IF('Used data'!I178="No","",SUM(I178:K178))</f>
        <v/>
      </c>
      <c r="M178" s="7" t="str">
        <f>IF('Used data'!I178="No","",Calculation!AG178*Calculation!G178*Calculation!I178*Calculation!J178*Calculation!L178*Calculation!N178*Calculation!O178*Calculation!S178*Calculation!V178*Calculation!W178*Calculation!Z178)</f>
        <v/>
      </c>
      <c r="N178" s="7" t="str">
        <f>IF('Used data'!I178="No","",Calculation!AH178*Calculation!G178*Calculation!I178*Calculation!J178*Calculation!L178*Calculation!N178*Calculation!O178*Calculation!T178*Calculation!V178*Calculation!W178*Calculation!AA178)</f>
        <v/>
      </c>
      <c r="O178" s="7" t="str">
        <f>IF('Used data'!I178="No","",Calculation!AI178*Calculation!G178*Calculation!I178*Calculation!J178*Calculation!L178*Calculation!N178*Calculation!O178*Calculation!U178*Calculation!V178*Calculation!W178*Calculation!AB178)</f>
        <v/>
      </c>
      <c r="P178" s="7" t="str">
        <f>IF('Used data'!I178="No","",SUM(M178:O178))</f>
        <v/>
      </c>
      <c r="Q178" s="9" t="str">
        <f>IF('Used data'!I178="No","",SUM(I178:J178)*740934+M178*29492829+N178*4654307+O178*608667)</f>
        <v/>
      </c>
    </row>
    <row r="179" spans="1:17" x14ac:dyDescent="0.3">
      <c r="A179" s="4" t="str">
        <f>IF('Input data'!A185="","",'Input data'!A185)</f>
        <v/>
      </c>
      <c r="B179" s="4" t="str">
        <f>IF('Input data'!B185="","",'Input data'!B185)</f>
        <v/>
      </c>
      <c r="C179" s="4" t="str">
        <f>IF('Input data'!C185="","",'Input data'!C185)</f>
        <v/>
      </c>
      <c r="D179" s="4" t="str">
        <f>IF('Input data'!D185="","",'Input data'!D185)</f>
        <v/>
      </c>
      <c r="E179" s="4" t="str">
        <f>IF('Input data'!E185="","",'Input data'!E185)</f>
        <v/>
      </c>
      <c r="F179" s="4" t="str">
        <f>IF('Input data'!F185="","",'Input data'!F185)</f>
        <v/>
      </c>
      <c r="G179" s="20" t="str">
        <f>IF('Input data'!G185=0,"",'Input data'!G185)</f>
        <v/>
      </c>
      <c r="H179" s="9" t="str">
        <f>IF('Input data'!H185="","",'Input data'!H185)</f>
        <v/>
      </c>
      <c r="I179" s="7" t="str">
        <f>IF('Used data'!I179="No","",Calculation!AD179*Calculation!G179*Calculation!I179*Calculation!J179*Calculation!L179*Calculation!N179*Calculation!O179*Calculation!Q179*Calculation!V179*Calculation!W179*Calculation!X179)</f>
        <v/>
      </c>
      <c r="J179" s="7" t="str">
        <f>IF('Used data'!I179="No","",Calculation!AE179*Calculation!G179*Calculation!I179*Calculation!K179*Calculation!M179*Calculation!N179*Calculation!O179*Calculation!P179*Calculation!R179*Calculation!V179*Calculation!W179*Calculation!Y179)</f>
        <v/>
      </c>
      <c r="K179" s="7" t="str">
        <f>IF('Used data'!I179="No","",Calculation!AF179*Calculation!G179*Calculation!I179*Calculation!K179*Calculation!M179*Calculation!N179*Calculation!O179*Calculation!P179*Calculation!R179*Calculation!V179*Calculation!W179*Calculation!Y179)</f>
        <v/>
      </c>
      <c r="L179" s="7" t="str">
        <f>IF('Used data'!I179="No","",SUM(I179:K179))</f>
        <v/>
      </c>
      <c r="M179" s="7" t="str">
        <f>IF('Used data'!I179="No","",Calculation!AG179*Calculation!G179*Calculation!I179*Calculation!J179*Calculation!L179*Calculation!N179*Calculation!O179*Calculation!S179*Calculation!V179*Calculation!W179*Calculation!Z179)</f>
        <v/>
      </c>
      <c r="N179" s="7" t="str">
        <f>IF('Used data'!I179="No","",Calculation!AH179*Calculation!G179*Calculation!I179*Calculation!J179*Calculation!L179*Calculation!N179*Calculation!O179*Calculation!T179*Calculation!V179*Calculation!W179*Calculation!AA179)</f>
        <v/>
      </c>
      <c r="O179" s="7" t="str">
        <f>IF('Used data'!I179="No","",Calculation!AI179*Calculation!G179*Calculation!I179*Calculation!J179*Calculation!L179*Calculation!N179*Calculation!O179*Calculation!U179*Calculation!V179*Calculation!W179*Calculation!AB179)</f>
        <v/>
      </c>
      <c r="P179" s="7" t="str">
        <f>IF('Used data'!I179="No","",SUM(M179:O179))</f>
        <v/>
      </c>
      <c r="Q179" s="9" t="str">
        <f>IF('Used data'!I179="No","",SUM(I179:J179)*740934+M179*29492829+N179*4654307+O179*608667)</f>
        <v/>
      </c>
    </row>
    <row r="180" spans="1:17" x14ac:dyDescent="0.3">
      <c r="A180" s="4" t="str">
        <f>IF('Input data'!A186="","",'Input data'!A186)</f>
        <v/>
      </c>
      <c r="B180" s="4" t="str">
        <f>IF('Input data'!B186="","",'Input data'!B186)</f>
        <v/>
      </c>
      <c r="C180" s="4" t="str">
        <f>IF('Input data'!C186="","",'Input data'!C186)</f>
        <v/>
      </c>
      <c r="D180" s="4" t="str">
        <f>IF('Input data'!D186="","",'Input data'!D186)</f>
        <v/>
      </c>
      <c r="E180" s="4" t="str">
        <f>IF('Input data'!E186="","",'Input data'!E186)</f>
        <v/>
      </c>
      <c r="F180" s="4" t="str">
        <f>IF('Input data'!F186="","",'Input data'!F186)</f>
        <v/>
      </c>
      <c r="G180" s="20" t="str">
        <f>IF('Input data'!G186=0,"",'Input data'!G186)</f>
        <v/>
      </c>
      <c r="H180" s="9" t="str">
        <f>IF('Input data'!H186="","",'Input data'!H186)</f>
        <v/>
      </c>
      <c r="I180" s="7" t="str">
        <f>IF('Used data'!I180="No","",Calculation!AD180*Calculation!G180*Calculation!I180*Calculation!J180*Calculation!L180*Calculation!N180*Calculation!O180*Calculation!Q180*Calculation!V180*Calculation!W180*Calculation!X180)</f>
        <v/>
      </c>
      <c r="J180" s="7" t="str">
        <f>IF('Used data'!I180="No","",Calculation!AE180*Calculation!G180*Calculation!I180*Calculation!K180*Calculation!M180*Calculation!N180*Calculation!O180*Calculation!P180*Calculation!R180*Calculation!V180*Calculation!W180*Calculation!Y180)</f>
        <v/>
      </c>
      <c r="K180" s="7" t="str">
        <f>IF('Used data'!I180="No","",Calculation!AF180*Calculation!G180*Calculation!I180*Calculation!K180*Calculation!M180*Calculation!N180*Calculation!O180*Calculation!P180*Calculation!R180*Calculation!V180*Calculation!W180*Calculation!Y180)</f>
        <v/>
      </c>
      <c r="L180" s="7" t="str">
        <f>IF('Used data'!I180="No","",SUM(I180:K180))</f>
        <v/>
      </c>
      <c r="M180" s="7" t="str">
        <f>IF('Used data'!I180="No","",Calculation!AG180*Calculation!G180*Calculation!I180*Calculation!J180*Calculation!L180*Calculation!N180*Calculation!O180*Calculation!S180*Calculation!V180*Calculation!W180*Calculation!Z180)</f>
        <v/>
      </c>
      <c r="N180" s="7" t="str">
        <f>IF('Used data'!I180="No","",Calculation!AH180*Calculation!G180*Calculation!I180*Calculation!J180*Calculation!L180*Calculation!N180*Calculation!O180*Calculation!T180*Calculation!V180*Calculation!W180*Calculation!AA180)</f>
        <v/>
      </c>
      <c r="O180" s="7" t="str">
        <f>IF('Used data'!I180="No","",Calculation!AI180*Calculation!G180*Calculation!I180*Calculation!J180*Calculation!L180*Calculation!N180*Calculation!O180*Calculation!U180*Calculation!V180*Calculation!W180*Calculation!AB180)</f>
        <v/>
      </c>
      <c r="P180" s="7" t="str">
        <f>IF('Used data'!I180="No","",SUM(M180:O180))</f>
        <v/>
      </c>
      <c r="Q180" s="9" t="str">
        <f>IF('Used data'!I180="No","",SUM(I180:J180)*740934+M180*29492829+N180*4654307+O180*608667)</f>
        <v/>
      </c>
    </row>
    <row r="181" spans="1:17" x14ac:dyDescent="0.3">
      <c r="A181" s="4" t="str">
        <f>IF('Input data'!A187="","",'Input data'!A187)</f>
        <v/>
      </c>
      <c r="B181" s="4" t="str">
        <f>IF('Input data'!B187="","",'Input data'!B187)</f>
        <v/>
      </c>
      <c r="C181" s="4" t="str">
        <f>IF('Input data'!C187="","",'Input data'!C187)</f>
        <v/>
      </c>
      <c r="D181" s="4" t="str">
        <f>IF('Input data'!D187="","",'Input data'!D187)</f>
        <v/>
      </c>
      <c r="E181" s="4" t="str">
        <f>IF('Input data'!E187="","",'Input data'!E187)</f>
        <v/>
      </c>
      <c r="F181" s="4" t="str">
        <f>IF('Input data'!F187="","",'Input data'!F187)</f>
        <v/>
      </c>
      <c r="G181" s="20" t="str">
        <f>IF('Input data'!G187=0,"",'Input data'!G187)</f>
        <v/>
      </c>
      <c r="H181" s="9" t="str">
        <f>IF('Input data'!H187="","",'Input data'!H187)</f>
        <v/>
      </c>
      <c r="I181" s="7" t="str">
        <f>IF('Used data'!I181="No","",Calculation!AD181*Calculation!G181*Calculation!I181*Calculation!J181*Calculation!L181*Calculation!N181*Calculation!O181*Calculation!Q181*Calculation!V181*Calculation!W181*Calculation!X181)</f>
        <v/>
      </c>
      <c r="J181" s="7" t="str">
        <f>IF('Used data'!I181="No","",Calculation!AE181*Calculation!G181*Calculation!I181*Calculation!K181*Calculation!M181*Calculation!N181*Calculation!O181*Calculation!P181*Calculation!R181*Calculation!V181*Calculation!W181*Calculation!Y181)</f>
        <v/>
      </c>
      <c r="K181" s="7" t="str">
        <f>IF('Used data'!I181="No","",Calculation!AF181*Calculation!G181*Calculation!I181*Calculation!K181*Calculation!M181*Calculation!N181*Calculation!O181*Calculation!P181*Calculation!R181*Calculation!V181*Calculation!W181*Calculation!Y181)</f>
        <v/>
      </c>
      <c r="L181" s="7" t="str">
        <f>IF('Used data'!I181="No","",SUM(I181:K181))</f>
        <v/>
      </c>
      <c r="M181" s="7" t="str">
        <f>IF('Used data'!I181="No","",Calculation!AG181*Calculation!G181*Calculation!I181*Calculation!J181*Calculation!L181*Calculation!N181*Calculation!O181*Calculation!S181*Calculation!V181*Calculation!W181*Calculation!Z181)</f>
        <v/>
      </c>
      <c r="N181" s="7" t="str">
        <f>IF('Used data'!I181="No","",Calculation!AH181*Calculation!G181*Calculation!I181*Calculation!J181*Calculation!L181*Calculation!N181*Calculation!O181*Calculation!T181*Calculation!V181*Calculation!W181*Calculation!AA181)</f>
        <v/>
      </c>
      <c r="O181" s="7" t="str">
        <f>IF('Used data'!I181="No","",Calculation!AI181*Calculation!G181*Calculation!I181*Calculation!J181*Calculation!L181*Calculation!N181*Calculation!O181*Calculation!U181*Calculation!V181*Calculation!W181*Calculation!AB181)</f>
        <v/>
      </c>
      <c r="P181" s="7" t="str">
        <f>IF('Used data'!I181="No","",SUM(M181:O181))</f>
        <v/>
      </c>
      <c r="Q181" s="9" t="str">
        <f>IF('Used data'!I181="No","",SUM(I181:J181)*740934+M181*29492829+N181*4654307+O181*608667)</f>
        <v/>
      </c>
    </row>
    <row r="182" spans="1:17" x14ac:dyDescent="0.3">
      <c r="A182" s="4" t="str">
        <f>IF('Input data'!A188="","",'Input data'!A188)</f>
        <v/>
      </c>
      <c r="B182" s="4" t="str">
        <f>IF('Input data'!B188="","",'Input data'!B188)</f>
        <v/>
      </c>
      <c r="C182" s="4" t="str">
        <f>IF('Input data'!C188="","",'Input data'!C188)</f>
        <v/>
      </c>
      <c r="D182" s="4" t="str">
        <f>IF('Input data'!D188="","",'Input data'!D188)</f>
        <v/>
      </c>
      <c r="E182" s="4" t="str">
        <f>IF('Input data'!E188="","",'Input data'!E188)</f>
        <v/>
      </c>
      <c r="F182" s="4" t="str">
        <f>IF('Input data'!F188="","",'Input data'!F188)</f>
        <v/>
      </c>
      <c r="G182" s="20" t="str">
        <f>IF('Input data'!G188=0,"",'Input data'!G188)</f>
        <v/>
      </c>
      <c r="H182" s="9" t="str">
        <f>IF('Input data'!H188="","",'Input data'!H188)</f>
        <v/>
      </c>
      <c r="I182" s="7" t="str">
        <f>IF('Used data'!I182="No","",Calculation!AD182*Calculation!G182*Calculation!I182*Calculation!J182*Calculation!L182*Calculation!N182*Calculation!O182*Calculation!Q182*Calculation!V182*Calculation!W182*Calculation!X182)</f>
        <v/>
      </c>
      <c r="J182" s="7" t="str">
        <f>IF('Used data'!I182="No","",Calculation!AE182*Calculation!G182*Calculation!I182*Calculation!K182*Calculation!M182*Calculation!N182*Calculation!O182*Calculation!P182*Calculation!R182*Calculation!V182*Calculation!W182*Calculation!Y182)</f>
        <v/>
      </c>
      <c r="K182" s="7" t="str">
        <f>IF('Used data'!I182="No","",Calculation!AF182*Calculation!G182*Calculation!I182*Calculation!K182*Calculation!M182*Calculation!N182*Calculation!O182*Calculation!P182*Calculation!R182*Calculation!V182*Calculation!W182*Calculation!Y182)</f>
        <v/>
      </c>
      <c r="L182" s="7" t="str">
        <f>IF('Used data'!I182="No","",SUM(I182:K182))</f>
        <v/>
      </c>
      <c r="M182" s="7" t="str">
        <f>IF('Used data'!I182="No","",Calculation!AG182*Calculation!G182*Calculation!I182*Calculation!J182*Calculation!L182*Calculation!N182*Calculation!O182*Calculation!S182*Calculation!V182*Calculation!W182*Calculation!Z182)</f>
        <v/>
      </c>
      <c r="N182" s="7" t="str">
        <f>IF('Used data'!I182="No","",Calculation!AH182*Calculation!G182*Calculation!I182*Calculation!J182*Calculation!L182*Calculation!N182*Calculation!O182*Calculation!T182*Calculation!V182*Calculation!W182*Calculation!AA182)</f>
        <v/>
      </c>
      <c r="O182" s="7" t="str">
        <f>IF('Used data'!I182="No","",Calculation!AI182*Calculation!G182*Calculation!I182*Calculation!J182*Calculation!L182*Calculation!N182*Calculation!O182*Calculation!U182*Calculation!V182*Calculation!W182*Calculation!AB182)</f>
        <v/>
      </c>
      <c r="P182" s="7" t="str">
        <f>IF('Used data'!I182="No","",SUM(M182:O182))</f>
        <v/>
      </c>
      <c r="Q182" s="9" t="str">
        <f>IF('Used data'!I182="No","",SUM(I182:J182)*740934+M182*29492829+N182*4654307+O182*608667)</f>
        <v/>
      </c>
    </row>
    <row r="183" spans="1:17" x14ac:dyDescent="0.3">
      <c r="A183" s="4" t="str">
        <f>IF('Input data'!A189="","",'Input data'!A189)</f>
        <v/>
      </c>
      <c r="B183" s="4" t="str">
        <f>IF('Input data'!B189="","",'Input data'!B189)</f>
        <v/>
      </c>
      <c r="C183" s="4" t="str">
        <f>IF('Input data'!C189="","",'Input data'!C189)</f>
        <v/>
      </c>
      <c r="D183" s="4" t="str">
        <f>IF('Input data'!D189="","",'Input data'!D189)</f>
        <v/>
      </c>
      <c r="E183" s="4" t="str">
        <f>IF('Input data'!E189="","",'Input data'!E189)</f>
        <v/>
      </c>
      <c r="F183" s="4" t="str">
        <f>IF('Input data'!F189="","",'Input data'!F189)</f>
        <v/>
      </c>
      <c r="G183" s="20" t="str">
        <f>IF('Input data'!G189=0,"",'Input data'!G189)</f>
        <v/>
      </c>
      <c r="H183" s="9" t="str">
        <f>IF('Input data'!H189="","",'Input data'!H189)</f>
        <v/>
      </c>
      <c r="I183" s="7" t="str">
        <f>IF('Used data'!I183="No","",Calculation!AD183*Calculation!G183*Calculation!I183*Calculation!J183*Calculation!L183*Calculation!N183*Calculation!O183*Calculation!Q183*Calculation!V183*Calculation!W183*Calculation!X183)</f>
        <v/>
      </c>
      <c r="J183" s="7" t="str">
        <f>IF('Used data'!I183="No","",Calculation!AE183*Calculation!G183*Calculation!I183*Calculation!K183*Calculation!M183*Calculation!N183*Calculation!O183*Calculation!P183*Calculation!R183*Calculation!V183*Calculation!W183*Calculation!Y183)</f>
        <v/>
      </c>
      <c r="K183" s="7" t="str">
        <f>IF('Used data'!I183="No","",Calculation!AF183*Calculation!G183*Calculation!I183*Calculation!K183*Calculation!M183*Calculation!N183*Calculation!O183*Calculation!P183*Calculation!R183*Calculation!V183*Calculation!W183*Calculation!Y183)</f>
        <v/>
      </c>
      <c r="L183" s="7" t="str">
        <f>IF('Used data'!I183="No","",SUM(I183:K183))</f>
        <v/>
      </c>
      <c r="M183" s="7" t="str">
        <f>IF('Used data'!I183="No","",Calculation!AG183*Calculation!G183*Calculation!I183*Calculation!J183*Calculation!L183*Calculation!N183*Calculation!O183*Calculation!S183*Calculation!V183*Calculation!W183*Calculation!Z183)</f>
        <v/>
      </c>
      <c r="N183" s="7" t="str">
        <f>IF('Used data'!I183="No","",Calculation!AH183*Calculation!G183*Calculation!I183*Calculation!J183*Calculation!L183*Calculation!N183*Calculation!O183*Calculation!T183*Calculation!V183*Calculation!W183*Calculation!AA183)</f>
        <v/>
      </c>
      <c r="O183" s="7" t="str">
        <f>IF('Used data'!I183="No","",Calculation!AI183*Calculation!G183*Calculation!I183*Calculation!J183*Calculation!L183*Calculation!N183*Calculation!O183*Calculation!U183*Calculation!V183*Calculation!W183*Calculation!AB183)</f>
        <v/>
      </c>
      <c r="P183" s="7" t="str">
        <f>IF('Used data'!I183="No","",SUM(M183:O183))</f>
        <v/>
      </c>
      <c r="Q183" s="9" t="str">
        <f>IF('Used data'!I183="No","",SUM(I183:J183)*740934+M183*29492829+N183*4654307+O183*608667)</f>
        <v/>
      </c>
    </row>
    <row r="184" spans="1:17" x14ac:dyDescent="0.3">
      <c r="A184" s="4" t="str">
        <f>IF('Input data'!A190="","",'Input data'!A190)</f>
        <v/>
      </c>
      <c r="B184" s="4" t="str">
        <f>IF('Input data'!B190="","",'Input data'!B190)</f>
        <v/>
      </c>
      <c r="C184" s="4" t="str">
        <f>IF('Input data'!C190="","",'Input data'!C190)</f>
        <v/>
      </c>
      <c r="D184" s="4" t="str">
        <f>IF('Input data'!D190="","",'Input data'!D190)</f>
        <v/>
      </c>
      <c r="E184" s="4" t="str">
        <f>IF('Input data'!E190="","",'Input data'!E190)</f>
        <v/>
      </c>
      <c r="F184" s="4" t="str">
        <f>IF('Input data'!F190="","",'Input data'!F190)</f>
        <v/>
      </c>
      <c r="G184" s="20" t="str">
        <f>IF('Input data'!G190=0,"",'Input data'!G190)</f>
        <v/>
      </c>
      <c r="H184" s="9" t="str">
        <f>IF('Input data'!H190="","",'Input data'!H190)</f>
        <v/>
      </c>
      <c r="I184" s="7" t="str">
        <f>IF('Used data'!I184="No","",Calculation!AD184*Calculation!G184*Calculation!I184*Calculation!J184*Calculation!L184*Calculation!N184*Calculation!O184*Calculation!Q184*Calculation!V184*Calculation!W184*Calculation!X184)</f>
        <v/>
      </c>
      <c r="J184" s="7" t="str">
        <f>IF('Used data'!I184="No","",Calculation!AE184*Calculation!G184*Calculation!I184*Calculation!K184*Calculation!M184*Calculation!N184*Calculation!O184*Calculation!P184*Calculation!R184*Calculation!V184*Calculation!W184*Calculation!Y184)</f>
        <v/>
      </c>
      <c r="K184" s="7" t="str">
        <f>IF('Used data'!I184="No","",Calculation!AF184*Calculation!G184*Calculation!I184*Calculation!K184*Calculation!M184*Calculation!N184*Calculation!O184*Calculation!P184*Calculation!R184*Calculation!V184*Calculation!W184*Calculation!Y184)</f>
        <v/>
      </c>
      <c r="L184" s="7" t="str">
        <f>IF('Used data'!I184="No","",SUM(I184:K184))</f>
        <v/>
      </c>
      <c r="M184" s="7" t="str">
        <f>IF('Used data'!I184="No","",Calculation!AG184*Calculation!G184*Calculation!I184*Calculation!J184*Calculation!L184*Calculation!N184*Calculation!O184*Calculation!S184*Calculation!V184*Calculation!W184*Calculation!Z184)</f>
        <v/>
      </c>
      <c r="N184" s="7" t="str">
        <f>IF('Used data'!I184="No","",Calculation!AH184*Calculation!G184*Calculation!I184*Calculation!J184*Calculation!L184*Calculation!N184*Calculation!O184*Calculation!T184*Calculation!V184*Calculation!W184*Calculation!AA184)</f>
        <v/>
      </c>
      <c r="O184" s="7" t="str">
        <f>IF('Used data'!I184="No","",Calculation!AI184*Calculation!G184*Calculation!I184*Calculation!J184*Calculation!L184*Calculation!N184*Calculation!O184*Calculation!U184*Calculation!V184*Calculation!W184*Calculation!AB184)</f>
        <v/>
      </c>
      <c r="P184" s="7" t="str">
        <f>IF('Used data'!I184="No","",SUM(M184:O184))</f>
        <v/>
      </c>
      <c r="Q184" s="9" t="str">
        <f>IF('Used data'!I184="No","",SUM(I184:J184)*740934+M184*29492829+N184*4654307+O184*608667)</f>
        <v/>
      </c>
    </row>
    <row r="185" spans="1:17" x14ac:dyDescent="0.3">
      <c r="A185" s="4" t="str">
        <f>IF('Input data'!A191="","",'Input data'!A191)</f>
        <v/>
      </c>
      <c r="B185" s="4" t="str">
        <f>IF('Input data'!B191="","",'Input data'!B191)</f>
        <v/>
      </c>
      <c r="C185" s="4" t="str">
        <f>IF('Input data'!C191="","",'Input data'!C191)</f>
        <v/>
      </c>
      <c r="D185" s="4" t="str">
        <f>IF('Input data'!D191="","",'Input data'!D191)</f>
        <v/>
      </c>
      <c r="E185" s="4" t="str">
        <f>IF('Input data'!E191="","",'Input data'!E191)</f>
        <v/>
      </c>
      <c r="F185" s="4" t="str">
        <f>IF('Input data'!F191="","",'Input data'!F191)</f>
        <v/>
      </c>
      <c r="G185" s="20" t="str">
        <f>IF('Input data'!G191=0,"",'Input data'!G191)</f>
        <v/>
      </c>
      <c r="H185" s="9" t="str">
        <f>IF('Input data'!H191="","",'Input data'!H191)</f>
        <v/>
      </c>
      <c r="I185" s="7" t="str">
        <f>IF('Used data'!I185="No","",Calculation!AD185*Calculation!G185*Calculation!I185*Calculation!J185*Calculation!L185*Calculation!N185*Calculation!O185*Calculation!Q185*Calculation!V185*Calculation!W185*Calculation!X185)</f>
        <v/>
      </c>
      <c r="J185" s="7" t="str">
        <f>IF('Used data'!I185="No","",Calculation!AE185*Calculation!G185*Calculation!I185*Calculation!K185*Calculation!M185*Calculation!N185*Calculation!O185*Calculation!P185*Calculation!R185*Calculation!V185*Calculation!W185*Calculation!Y185)</f>
        <v/>
      </c>
      <c r="K185" s="7" t="str">
        <f>IF('Used data'!I185="No","",Calculation!AF185*Calculation!G185*Calculation!I185*Calculation!K185*Calculation!M185*Calculation!N185*Calculation!O185*Calculation!P185*Calculation!R185*Calculation!V185*Calculation!W185*Calculation!Y185)</f>
        <v/>
      </c>
      <c r="L185" s="7" t="str">
        <f>IF('Used data'!I185="No","",SUM(I185:K185))</f>
        <v/>
      </c>
      <c r="M185" s="7" t="str">
        <f>IF('Used data'!I185="No","",Calculation!AG185*Calculation!G185*Calculation!I185*Calculation!J185*Calculation!L185*Calculation!N185*Calculation!O185*Calculation!S185*Calculation!V185*Calculation!W185*Calculation!Z185)</f>
        <v/>
      </c>
      <c r="N185" s="7" t="str">
        <f>IF('Used data'!I185="No","",Calculation!AH185*Calculation!G185*Calculation!I185*Calculation!J185*Calculation!L185*Calculation!N185*Calculation!O185*Calculation!T185*Calculation!V185*Calculation!W185*Calculation!AA185)</f>
        <v/>
      </c>
      <c r="O185" s="7" t="str">
        <f>IF('Used data'!I185="No","",Calculation!AI185*Calculation!G185*Calculation!I185*Calculation!J185*Calculation!L185*Calculation!N185*Calculation!O185*Calculation!U185*Calculation!V185*Calculation!W185*Calculation!AB185)</f>
        <v/>
      </c>
      <c r="P185" s="7" t="str">
        <f>IF('Used data'!I185="No","",SUM(M185:O185))</f>
        <v/>
      </c>
      <c r="Q185" s="9" t="str">
        <f>IF('Used data'!I185="No","",SUM(I185:J185)*740934+M185*29492829+N185*4654307+O185*608667)</f>
        <v/>
      </c>
    </row>
    <row r="186" spans="1:17" x14ac:dyDescent="0.3">
      <c r="A186" s="4" t="str">
        <f>IF('Input data'!A192="","",'Input data'!A192)</f>
        <v/>
      </c>
      <c r="B186" s="4" t="str">
        <f>IF('Input data'!B192="","",'Input data'!B192)</f>
        <v/>
      </c>
      <c r="C186" s="4" t="str">
        <f>IF('Input data'!C192="","",'Input data'!C192)</f>
        <v/>
      </c>
      <c r="D186" s="4" t="str">
        <f>IF('Input data'!D192="","",'Input data'!D192)</f>
        <v/>
      </c>
      <c r="E186" s="4" t="str">
        <f>IF('Input data'!E192="","",'Input data'!E192)</f>
        <v/>
      </c>
      <c r="F186" s="4" t="str">
        <f>IF('Input data'!F192="","",'Input data'!F192)</f>
        <v/>
      </c>
      <c r="G186" s="20" t="str">
        <f>IF('Input data'!G192=0,"",'Input data'!G192)</f>
        <v/>
      </c>
      <c r="H186" s="9" t="str">
        <f>IF('Input data'!H192="","",'Input data'!H192)</f>
        <v/>
      </c>
      <c r="I186" s="7" t="str">
        <f>IF('Used data'!I186="No","",Calculation!AD186*Calculation!G186*Calculation!I186*Calculation!J186*Calculation!L186*Calculation!N186*Calculation!O186*Calculation!Q186*Calculation!V186*Calculation!W186*Calculation!X186)</f>
        <v/>
      </c>
      <c r="J186" s="7" t="str">
        <f>IF('Used data'!I186="No","",Calculation!AE186*Calculation!G186*Calculation!I186*Calculation!K186*Calculation!M186*Calculation!N186*Calculation!O186*Calculation!P186*Calculation!R186*Calculation!V186*Calculation!W186*Calculation!Y186)</f>
        <v/>
      </c>
      <c r="K186" s="7" t="str">
        <f>IF('Used data'!I186="No","",Calculation!AF186*Calculation!G186*Calculation!I186*Calculation!K186*Calculation!M186*Calculation!N186*Calculation!O186*Calculation!P186*Calculation!R186*Calculation!V186*Calculation!W186*Calculation!Y186)</f>
        <v/>
      </c>
      <c r="L186" s="7" t="str">
        <f>IF('Used data'!I186="No","",SUM(I186:K186))</f>
        <v/>
      </c>
      <c r="M186" s="7" t="str">
        <f>IF('Used data'!I186="No","",Calculation!AG186*Calculation!G186*Calculation!I186*Calculation!J186*Calculation!L186*Calculation!N186*Calculation!O186*Calculation!S186*Calculation!V186*Calculation!W186*Calculation!Z186)</f>
        <v/>
      </c>
      <c r="N186" s="7" t="str">
        <f>IF('Used data'!I186="No","",Calculation!AH186*Calculation!G186*Calculation!I186*Calculation!J186*Calculation!L186*Calculation!N186*Calculation!O186*Calculation!T186*Calculation!V186*Calculation!W186*Calculation!AA186)</f>
        <v/>
      </c>
      <c r="O186" s="7" t="str">
        <f>IF('Used data'!I186="No","",Calculation!AI186*Calculation!G186*Calculation!I186*Calculation!J186*Calculation!L186*Calculation!N186*Calculation!O186*Calculation!U186*Calculation!V186*Calculation!W186*Calculation!AB186)</f>
        <v/>
      </c>
      <c r="P186" s="7" t="str">
        <f>IF('Used data'!I186="No","",SUM(M186:O186))</f>
        <v/>
      </c>
      <c r="Q186" s="9" t="str">
        <f>IF('Used data'!I186="No","",SUM(I186:J186)*740934+M186*29492829+N186*4654307+O186*608667)</f>
        <v/>
      </c>
    </row>
    <row r="187" spans="1:17" x14ac:dyDescent="0.3">
      <c r="A187" s="4" t="str">
        <f>IF('Input data'!A193="","",'Input data'!A193)</f>
        <v/>
      </c>
      <c r="B187" s="4" t="str">
        <f>IF('Input data'!B193="","",'Input data'!B193)</f>
        <v/>
      </c>
      <c r="C187" s="4" t="str">
        <f>IF('Input data'!C193="","",'Input data'!C193)</f>
        <v/>
      </c>
      <c r="D187" s="4" t="str">
        <f>IF('Input data'!D193="","",'Input data'!D193)</f>
        <v/>
      </c>
      <c r="E187" s="4" t="str">
        <f>IF('Input data'!E193="","",'Input data'!E193)</f>
        <v/>
      </c>
      <c r="F187" s="4" t="str">
        <f>IF('Input data'!F193="","",'Input data'!F193)</f>
        <v/>
      </c>
      <c r="G187" s="20" t="str">
        <f>IF('Input data'!G193=0,"",'Input data'!G193)</f>
        <v/>
      </c>
      <c r="H187" s="9" t="str">
        <f>IF('Input data'!H193="","",'Input data'!H193)</f>
        <v/>
      </c>
      <c r="I187" s="7" t="str">
        <f>IF('Used data'!I187="No","",Calculation!AD187*Calculation!G187*Calculation!I187*Calculation!J187*Calculation!L187*Calculation!N187*Calculation!O187*Calculation!Q187*Calculation!V187*Calculation!W187*Calculation!X187)</f>
        <v/>
      </c>
      <c r="J187" s="7" t="str">
        <f>IF('Used data'!I187="No","",Calculation!AE187*Calculation!G187*Calculation!I187*Calculation!K187*Calculation!M187*Calculation!N187*Calculation!O187*Calculation!P187*Calculation!R187*Calculation!V187*Calculation!W187*Calculation!Y187)</f>
        <v/>
      </c>
      <c r="K187" s="7" t="str">
        <f>IF('Used data'!I187="No","",Calculation!AF187*Calculation!G187*Calculation!I187*Calculation!K187*Calculation!M187*Calculation!N187*Calculation!O187*Calculation!P187*Calculation!R187*Calculation!V187*Calculation!W187*Calculation!Y187)</f>
        <v/>
      </c>
      <c r="L187" s="7" t="str">
        <f>IF('Used data'!I187="No","",SUM(I187:K187))</f>
        <v/>
      </c>
      <c r="M187" s="7" t="str">
        <f>IF('Used data'!I187="No","",Calculation!AG187*Calculation!G187*Calculation!I187*Calculation!J187*Calculation!L187*Calculation!N187*Calculation!O187*Calculation!S187*Calculation!V187*Calculation!W187*Calculation!Z187)</f>
        <v/>
      </c>
      <c r="N187" s="7" t="str">
        <f>IF('Used data'!I187="No","",Calculation!AH187*Calculation!G187*Calculation!I187*Calculation!J187*Calculation!L187*Calculation!N187*Calculation!O187*Calculation!T187*Calculation!V187*Calculation!W187*Calculation!AA187)</f>
        <v/>
      </c>
      <c r="O187" s="7" t="str">
        <f>IF('Used data'!I187="No","",Calculation!AI187*Calculation!G187*Calculation!I187*Calculation!J187*Calculation!L187*Calculation!N187*Calculation!O187*Calculation!U187*Calculation!V187*Calculation!W187*Calculation!AB187)</f>
        <v/>
      </c>
      <c r="P187" s="7" t="str">
        <f>IF('Used data'!I187="No","",SUM(M187:O187))</f>
        <v/>
      </c>
      <c r="Q187" s="9" t="str">
        <f>IF('Used data'!I187="No","",SUM(I187:J187)*740934+M187*29492829+N187*4654307+O187*608667)</f>
        <v/>
      </c>
    </row>
    <row r="188" spans="1:17" x14ac:dyDescent="0.3">
      <c r="A188" s="4" t="str">
        <f>IF('Input data'!A194="","",'Input data'!A194)</f>
        <v/>
      </c>
      <c r="B188" s="4" t="str">
        <f>IF('Input data'!B194="","",'Input data'!B194)</f>
        <v/>
      </c>
      <c r="C188" s="4" t="str">
        <f>IF('Input data'!C194="","",'Input data'!C194)</f>
        <v/>
      </c>
      <c r="D188" s="4" t="str">
        <f>IF('Input data'!D194="","",'Input data'!D194)</f>
        <v/>
      </c>
      <c r="E188" s="4" t="str">
        <f>IF('Input data'!E194="","",'Input data'!E194)</f>
        <v/>
      </c>
      <c r="F188" s="4" t="str">
        <f>IF('Input data'!F194="","",'Input data'!F194)</f>
        <v/>
      </c>
      <c r="G188" s="20" t="str">
        <f>IF('Input data'!G194=0,"",'Input data'!G194)</f>
        <v/>
      </c>
      <c r="H188" s="9" t="str">
        <f>IF('Input data'!H194="","",'Input data'!H194)</f>
        <v/>
      </c>
      <c r="I188" s="7" t="str">
        <f>IF('Used data'!I188="No","",Calculation!AD188*Calculation!G188*Calculation!I188*Calculation!J188*Calculation!L188*Calculation!N188*Calculation!O188*Calculation!Q188*Calculation!V188*Calculation!W188*Calculation!X188)</f>
        <v/>
      </c>
      <c r="J188" s="7" t="str">
        <f>IF('Used data'!I188="No","",Calculation!AE188*Calculation!G188*Calculation!I188*Calculation!K188*Calculation!M188*Calculation!N188*Calculation!O188*Calculation!P188*Calculation!R188*Calculation!V188*Calculation!W188*Calculation!Y188)</f>
        <v/>
      </c>
      <c r="K188" s="7" t="str">
        <f>IF('Used data'!I188="No","",Calculation!AF188*Calculation!G188*Calculation!I188*Calculation!K188*Calculation!M188*Calculation!N188*Calculation!O188*Calculation!P188*Calculation!R188*Calculation!V188*Calculation!W188*Calculation!Y188)</f>
        <v/>
      </c>
      <c r="L188" s="7" t="str">
        <f>IF('Used data'!I188="No","",SUM(I188:K188))</f>
        <v/>
      </c>
      <c r="M188" s="7" t="str">
        <f>IF('Used data'!I188="No","",Calculation!AG188*Calculation!G188*Calculation!I188*Calculation!J188*Calculation!L188*Calculation!N188*Calculation!O188*Calculation!S188*Calculation!V188*Calculation!W188*Calculation!Z188)</f>
        <v/>
      </c>
      <c r="N188" s="7" t="str">
        <f>IF('Used data'!I188="No","",Calculation!AH188*Calculation!G188*Calculation!I188*Calculation!J188*Calculation!L188*Calculation!N188*Calculation!O188*Calculation!T188*Calculation!V188*Calculation!W188*Calculation!AA188)</f>
        <v/>
      </c>
      <c r="O188" s="7" t="str">
        <f>IF('Used data'!I188="No","",Calculation!AI188*Calculation!G188*Calculation!I188*Calculation!J188*Calculation!L188*Calculation!N188*Calculation!O188*Calculation!U188*Calculation!V188*Calculation!W188*Calculation!AB188)</f>
        <v/>
      </c>
      <c r="P188" s="7" t="str">
        <f>IF('Used data'!I188="No","",SUM(M188:O188))</f>
        <v/>
      </c>
      <c r="Q188" s="9" t="str">
        <f>IF('Used data'!I188="No","",SUM(I188:J188)*740934+M188*29492829+N188*4654307+O188*608667)</f>
        <v/>
      </c>
    </row>
    <row r="189" spans="1:17" x14ac:dyDescent="0.3">
      <c r="A189" s="4" t="str">
        <f>IF('Input data'!A195="","",'Input data'!A195)</f>
        <v/>
      </c>
      <c r="B189" s="4" t="str">
        <f>IF('Input data'!B195="","",'Input data'!B195)</f>
        <v/>
      </c>
      <c r="C189" s="4" t="str">
        <f>IF('Input data'!C195="","",'Input data'!C195)</f>
        <v/>
      </c>
      <c r="D189" s="4" t="str">
        <f>IF('Input data'!D195="","",'Input data'!D195)</f>
        <v/>
      </c>
      <c r="E189" s="4" t="str">
        <f>IF('Input data'!E195="","",'Input data'!E195)</f>
        <v/>
      </c>
      <c r="F189" s="4" t="str">
        <f>IF('Input data'!F195="","",'Input data'!F195)</f>
        <v/>
      </c>
      <c r="G189" s="20" t="str">
        <f>IF('Input data'!G195=0,"",'Input data'!G195)</f>
        <v/>
      </c>
      <c r="H189" s="9" t="str">
        <f>IF('Input data'!H195="","",'Input data'!H195)</f>
        <v/>
      </c>
      <c r="I189" s="7" t="str">
        <f>IF('Used data'!I189="No","",Calculation!AD189*Calculation!G189*Calculation!I189*Calculation!J189*Calculation!L189*Calculation!N189*Calculation!O189*Calculation!Q189*Calculation!V189*Calculation!W189*Calculation!X189)</f>
        <v/>
      </c>
      <c r="J189" s="7" t="str">
        <f>IF('Used data'!I189="No","",Calculation!AE189*Calculation!G189*Calculation!I189*Calculation!K189*Calculation!M189*Calculation!N189*Calculation!O189*Calculation!P189*Calculation!R189*Calculation!V189*Calculation!W189*Calculation!Y189)</f>
        <v/>
      </c>
      <c r="K189" s="7" t="str">
        <f>IF('Used data'!I189="No","",Calculation!AF189*Calculation!G189*Calculation!I189*Calculation!K189*Calculation!M189*Calculation!N189*Calculation!O189*Calculation!P189*Calculation!R189*Calculation!V189*Calculation!W189*Calculation!Y189)</f>
        <v/>
      </c>
      <c r="L189" s="7" t="str">
        <f>IF('Used data'!I189="No","",SUM(I189:K189))</f>
        <v/>
      </c>
      <c r="M189" s="7" t="str">
        <f>IF('Used data'!I189="No","",Calculation!AG189*Calculation!G189*Calculation!I189*Calculation!J189*Calculation!L189*Calculation!N189*Calculation!O189*Calculation!S189*Calculation!V189*Calculation!W189*Calculation!Z189)</f>
        <v/>
      </c>
      <c r="N189" s="7" t="str">
        <f>IF('Used data'!I189="No","",Calculation!AH189*Calculation!G189*Calculation!I189*Calculation!J189*Calculation!L189*Calculation!N189*Calculation!O189*Calculation!T189*Calculation!V189*Calculation!W189*Calculation!AA189)</f>
        <v/>
      </c>
      <c r="O189" s="7" t="str">
        <f>IF('Used data'!I189="No","",Calculation!AI189*Calculation!G189*Calculation!I189*Calculation!J189*Calculation!L189*Calculation!N189*Calculation!O189*Calculation!U189*Calculation!V189*Calculation!W189*Calculation!AB189)</f>
        <v/>
      </c>
      <c r="P189" s="7" t="str">
        <f>IF('Used data'!I189="No","",SUM(M189:O189))</f>
        <v/>
      </c>
      <c r="Q189" s="9" t="str">
        <f>IF('Used data'!I189="No","",SUM(I189:J189)*740934+M189*29492829+N189*4654307+O189*608667)</f>
        <v/>
      </c>
    </row>
    <row r="190" spans="1:17" x14ac:dyDescent="0.3">
      <c r="A190" s="4" t="str">
        <f>IF('Input data'!A196="","",'Input data'!A196)</f>
        <v/>
      </c>
      <c r="B190" s="4" t="str">
        <f>IF('Input data'!B196="","",'Input data'!B196)</f>
        <v/>
      </c>
      <c r="C190" s="4" t="str">
        <f>IF('Input data'!C196="","",'Input data'!C196)</f>
        <v/>
      </c>
      <c r="D190" s="4" t="str">
        <f>IF('Input data'!D196="","",'Input data'!D196)</f>
        <v/>
      </c>
      <c r="E190" s="4" t="str">
        <f>IF('Input data'!E196="","",'Input data'!E196)</f>
        <v/>
      </c>
      <c r="F190" s="4" t="str">
        <f>IF('Input data'!F196="","",'Input data'!F196)</f>
        <v/>
      </c>
      <c r="G190" s="20" t="str">
        <f>IF('Input data'!G196=0,"",'Input data'!G196)</f>
        <v/>
      </c>
      <c r="H190" s="9" t="str">
        <f>IF('Input data'!H196="","",'Input data'!H196)</f>
        <v/>
      </c>
      <c r="I190" s="7" t="str">
        <f>IF('Used data'!I190="No","",Calculation!AD190*Calculation!G190*Calculation!I190*Calculation!J190*Calculation!L190*Calculation!N190*Calculation!O190*Calculation!Q190*Calculation!V190*Calculation!W190*Calculation!X190)</f>
        <v/>
      </c>
      <c r="J190" s="7" t="str">
        <f>IF('Used data'!I190="No","",Calculation!AE190*Calculation!G190*Calculation!I190*Calculation!K190*Calculation!M190*Calculation!N190*Calculation!O190*Calculation!P190*Calculation!R190*Calculation!V190*Calculation!W190*Calculation!Y190)</f>
        <v/>
      </c>
      <c r="K190" s="7" t="str">
        <f>IF('Used data'!I190="No","",Calculation!AF190*Calculation!G190*Calculation!I190*Calculation!K190*Calculation!M190*Calculation!N190*Calculation!O190*Calculation!P190*Calculation!R190*Calculation!V190*Calculation!W190*Calculation!Y190)</f>
        <v/>
      </c>
      <c r="L190" s="7" t="str">
        <f>IF('Used data'!I190="No","",SUM(I190:K190))</f>
        <v/>
      </c>
      <c r="M190" s="7" t="str">
        <f>IF('Used data'!I190="No","",Calculation!AG190*Calculation!G190*Calculation!I190*Calculation!J190*Calculation!L190*Calculation!N190*Calculation!O190*Calculation!S190*Calculation!V190*Calculation!W190*Calculation!Z190)</f>
        <v/>
      </c>
      <c r="N190" s="7" t="str">
        <f>IF('Used data'!I190="No","",Calculation!AH190*Calculation!G190*Calculation!I190*Calculation!J190*Calculation!L190*Calculation!N190*Calculation!O190*Calculation!T190*Calculation!V190*Calculation!W190*Calculation!AA190)</f>
        <v/>
      </c>
      <c r="O190" s="7" t="str">
        <f>IF('Used data'!I190="No","",Calculation!AI190*Calculation!G190*Calculation!I190*Calculation!J190*Calculation!L190*Calculation!N190*Calculation!O190*Calculation!U190*Calculation!V190*Calculation!W190*Calculation!AB190)</f>
        <v/>
      </c>
      <c r="P190" s="7" t="str">
        <f>IF('Used data'!I190="No","",SUM(M190:O190))</f>
        <v/>
      </c>
      <c r="Q190" s="9" t="str">
        <f>IF('Used data'!I190="No","",SUM(I190:J190)*740934+M190*29492829+N190*4654307+O190*608667)</f>
        <v/>
      </c>
    </row>
    <row r="191" spans="1:17" x14ac:dyDescent="0.3">
      <c r="A191" s="4" t="str">
        <f>IF('Input data'!A197="","",'Input data'!A197)</f>
        <v/>
      </c>
      <c r="B191" s="4" t="str">
        <f>IF('Input data'!B197="","",'Input data'!B197)</f>
        <v/>
      </c>
      <c r="C191" s="4" t="str">
        <f>IF('Input data'!C197="","",'Input data'!C197)</f>
        <v/>
      </c>
      <c r="D191" s="4" t="str">
        <f>IF('Input data'!D197="","",'Input data'!D197)</f>
        <v/>
      </c>
      <c r="E191" s="4" t="str">
        <f>IF('Input data'!E197="","",'Input data'!E197)</f>
        <v/>
      </c>
      <c r="F191" s="4" t="str">
        <f>IF('Input data'!F197="","",'Input data'!F197)</f>
        <v/>
      </c>
      <c r="G191" s="20" t="str">
        <f>IF('Input data'!G197=0,"",'Input data'!G197)</f>
        <v/>
      </c>
      <c r="H191" s="9" t="str">
        <f>IF('Input data'!H197="","",'Input data'!H197)</f>
        <v/>
      </c>
      <c r="I191" s="7" t="str">
        <f>IF('Used data'!I191="No","",Calculation!AD191*Calculation!G191*Calculation!I191*Calculation!J191*Calculation!L191*Calculation!N191*Calculation!O191*Calculation!Q191*Calculation!V191*Calculation!W191*Calculation!X191)</f>
        <v/>
      </c>
      <c r="J191" s="7" t="str">
        <f>IF('Used data'!I191="No","",Calculation!AE191*Calculation!G191*Calculation!I191*Calculation!K191*Calculation!M191*Calculation!N191*Calculation!O191*Calculation!P191*Calculation!R191*Calculation!V191*Calculation!W191*Calculation!Y191)</f>
        <v/>
      </c>
      <c r="K191" s="7" t="str">
        <f>IF('Used data'!I191="No","",Calculation!AF191*Calculation!G191*Calculation!I191*Calculation!K191*Calculation!M191*Calculation!N191*Calculation!O191*Calculation!P191*Calculation!R191*Calculation!V191*Calculation!W191*Calculation!Y191)</f>
        <v/>
      </c>
      <c r="L191" s="7" t="str">
        <f>IF('Used data'!I191="No","",SUM(I191:K191))</f>
        <v/>
      </c>
      <c r="M191" s="7" t="str">
        <f>IF('Used data'!I191="No","",Calculation!AG191*Calculation!G191*Calculation!I191*Calculation!J191*Calculation!L191*Calculation!N191*Calculation!O191*Calculation!S191*Calculation!V191*Calculation!W191*Calculation!Z191)</f>
        <v/>
      </c>
      <c r="N191" s="7" t="str">
        <f>IF('Used data'!I191="No","",Calculation!AH191*Calculation!G191*Calculation!I191*Calculation!J191*Calculation!L191*Calculation!N191*Calculation!O191*Calculation!T191*Calculation!V191*Calculation!W191*Calculation!AA191)</f>
        <v/>
      </c>
      <c r="O191" s="7" t="str">
        <f>IF('Used data'!I191="No","",Calculation!AI191*Calculation!G191*Calculation!I191*Calculation!J191*Calculation!L191*Calculation!N191*Calculation!O191*Calculation!U191*Calculation!V191*Calculation!W191*Calculation!AB191)</f>
        <v/>
      </c>
      <c r="P191" s="7" t="str">
        <f>IF('Used data'!I191="No","",SUM(M191:O191))</f>
        <v/>
      </c>
      <c r="Q191" s="9" t="str">
        <f>IF('Used data'!I191="No","",SUM(I191:J191)*740934+M191*29492829+N191*4654307+O191*608667)</f>
        <v/>
      </c>
    </row>
    <row r="192" spans="1:17" x14ac:dyDescent="0.3">
      <c r="A192" s="4" t="str">
        <f>IF('Input data'!A198="","",'Input data'!A198)</f>
        <v/>
      </c>
      <c r="B192" s="4" t="str">
        <f>IF('Input data'!B198="","",'Input data'!B198)</f>
        <v/>
      </c>
      <c r="C192" s="4" t="str">
        <f>IF('Input data'!C198="","",'Input data'!C198)</f>
        <v/>
      </c>
      <c r="D192" s="4" t="str">
        <f>IF('Input data'!D198="","",'Input data'!D198)</f>
        <v/>
      </c>
      <c r="E192" s="4" t="str">
        <f>IF('Input data'!E198="","",'Input data'!E198)</f>
        <v/>
      </c>
      <c r="F192" s="4" t="str">
        <f>IF('Input data'!F198="","",'Input data'!F198)</f>
        <v/>
      </c>
      <c r="G192" s="20" t="str">
        <f>IF('Input data'!G198=0,"",'Input data'!G198)</f>
        <v/>
      </c>
      <c r="H192" s="9" t="str">
        <f>IF('Input data'!H198="","",'Input data'!H198)</f>
        <v/>
      </c>
      <c r="I192" s="7" t="str">
        <f>IF('Used data'!I192="No","",Calculation!AD192*Calculation!G192*Calculation!I192*Calculation!J192*Calculation!L192*Calculation!N192*Calculation!O192*Calculation!Q192*Calculation!V192*Calculation!W192*Calculation!X192)</f>
        <v/>
      </c>
      <c r="J192" s="7" t="str">
        <f>IF('Used data'!I192="No","",Calculation!AE192*Calculation!G192*Calculation!I192*Calculation!K192*Calculation!M192*Calculation!N192*Calculation!O192*Calculation!P192*Calculation!R192*Calculation!V192*Calculation!W192*Calculation!Y192)</f>
        <v/>
      </c>
      <c r="K192" s="7" t="str">
        <f>IF('Used data'!I192="No","",Calculation!AF192*Calculation!G192*Calculation!I192*Calculation!K192*Calculation!M192*Calculation!N192*Calculation!O192*Calculation!P192*Calculation!R192*Calculation!V192*Calculation!W192*Calculation!Y192)</f>
        <v/>
      </c>
      <c r="L192" s="7" t="str">
        <f>IF('Used data'!I192="No","",SUM(I192:K192))</f>
        <v/>
      </c>
      <c r="M192" s="7" t="str">
        <f>IF('Used data'!I192="No","",Calculation!AG192*Calculation!G192*Calculation!I192*Calculation!J192*Calculation!L192*Calculation!N192*Calculation!O192*Calculation!S192*Calculation!V192*Calculation!W192*Calculation!Z192)</f>
        <v/>
      </c>
      <c r="N192" s="7" t="str">
        <f>IF('Used data'!I192="No","",Calculation!AH192*Calculation!G192*Calculation!I192*Calculation!J192*Calculation!L192*Calculation!N192*Calculation!O192*Calculation!T192*Calculation!V192*Calculation!W192*Calculation!AA192)</f>
        <v/>
      </c>
      <c r="O192" s="7" t="str">
        <f>IF('Used data'!I192="No","",Calculation!AI192*Calculation!G192*Calculation!I192*Calculation!J192*Calculation!L192*Calculation!N192*Calculation!O192*Calculation!U192*Calculation!V192*Calculation!W192*Calculation!AB192)</f>
        <v/>
      </c>
      <c r="P192" s="7" t="str">
        <f>IF('Used data'!I192="No","",SUM(M192:O192))</f>
        <v/>
      </c>
      <c r="Q192" s="9" t="str">
        <f>IF('Used data'!I192="No","",SUM(I192:J192)*740934+M192*29492829+N192*4654307+O192*608667)</f>
        <v/>
      </c>
    </row>
    <row r="193" spans="1:17" x14ac:dyDescent="0.3">
      <c r="A193" s="4" t="str">
        <f>IF('Input data'!A199="","",'Input data'!A199)</f>
        <v/>
      </c>
      <c r="B193" s="4" t="str">
        <f>IF('Input data'!B199="","",'Input data'!B199)</f>
        <v/>
      </c>
      <c r="C193" s="4" t="str">
        <f>IF('Input data'!C199="","",'Input data'!C199)</f>
        <v/>
      </c>
      <c r="D193" s="4" t="str">
        <f>IF('Input data'!D199="","",'Input data'!D199)</f>
        <v/>
      </c>
      <c r="E193" s="4" t="str">
        <f>IF('Input data'!E199="","",'Input data'!E199)</f>
        <v/>
      </c>
      <c r="F193" s="4" t="str">
        <f>IF('Input data'!F199="","",'Input data'!F199)</f>
        <v/>
      </c>
      <c r="G193" s="20" t="str">
        <f>IF('Input data'!G199=0,"",'Input data'!G199)</f>
        <v/>
      </c>
      <c r="H193" s="9" t="str">
        <f>IF('Input data'!H199="","",'Input data'!H199)</f>
        <v/>
      </c>
      <c r="I193" s="7" t="str">
        <f>IF('Used data'!I193="No","",Calculation!AD193*Calculation!G193*Calculation!I193*Calculation!J193*Calculation!L193*Calculation!N193*Calculation!O193*Calculation!Q193*Calculation!V193*Calculation!W193*Calculation!X193)</f>
        <v/>
      </c>
      <c r="J193" s="7" t="str">
        <f>IF('Used data'!I193="No","",Calculation!AE193*Calculation!G193*Calculation!I193*Calculation!K193*Calculation!M193*Calculation!N193*Calculation!O193*Calculation!P193*Calculation!R193*Calculation!V193*Calculation!W193*Calculation!Y193)</f>
        <v/>
      </c>
      <c r="K193" s="7" t="str">
        <f>IF('Used data'!I193="No","",Calculation!AF193*Calculation!G193*Calculation!I193*Calculation!K193*Calculation!M193*Calculation!N193*Calculation!O193*Calculation!P193*Calculation!R193*Calculation!V193*Calculation!W193*Calculation!Y193)</f>
        <v/>
      </c>
      <c r="L193" s="7" t="str">
        <f>IF('Used data'!I193="No","",SUM(I193:K193))</f>
        <v/>
      </c>
      <c r="M193" s="7" t="str">
        <f>IF('Used data'!I193="No","",Calculation!AG193*Calculation!G193*Calculation!I193*Calculation!J193*Calculation!L193*Calculation!N193*Calculation!O193*Calculation!S193*Calculation!V193*Calculation!W193*Calculation!Z193)</f>
        <v/>
      </c>
      <c r="N193" s="7" t="str">
        <f>IF('Used data'!I193="No","",Calculation!AH193*Calculation!G193*Calculation!I193*Calculation!J193*Calculation!L193*Calculation!N193*Calculation!O193*Calculation!T193*Calculation!V193*Calculation!W193*Calculation!AA193)</f>
        <v/>
      </c>
      <c r="O193" s="7" t="str">
        <f>IF('Used data'!I193="No","",Calculation!AI193*Calculation!G193*Calculation!I193*Calculation!J193*Calculation!L193*Calculation!N193*Calculation!O193*Calculation!U193*Calculation!V193*Calculation!W193*Calculation!AB193)</f>
        <v/>
      </c>
      <c r="P193" s="7" t="str">
        <f>IF('Used data'!I193="No","",SUM(M193:O193))</f>
        <v/>
      </c>
      <c r="Q193" s="9" t="str">
        <f>IF('Used data'!I193="No","",SUM(I193:J193)*740934+M193*29492829+N193*4654307+O193*608667)</f>
        <v/>
      </c>
    </row>
    <row r="194" spans="1:17" x14ac:dyDescent="0.3">
      <c r="A194" s="4" t="str">
        <f>IF('Input data'!A200="","",'Input data'!A200)</f>
        <v/>
      </c>
      <c r="B194" s="4" t="str">
        <f>IF('Input data'!B200="","",'Input data'!B200)</f>
        <v/>
      </c>
      <c r="C194" s="4" t="str">
        <f>IF('Input data'!C200="","",'Input data'!C200)</f>
        <v/>
      </c>
      <c r="D194" s="4" t="str">
        <f>IF('Input data'!D200="","",'Input data'!D200)</f>
        <v/>
      </c>
      <c r="E194" s="4" t="str">
        <f>IF('Input data'!E200="","",'Input data'!E200)</f>
        <v/>
      </c>
      <c r="F194" s="4" t="str">
        <f>IF('Input data'!F200="","",'Input data'!F200)</f>
        <v/>
      </c>
      <c r="G194" s="20" t="str">
        <f>IF('Input data'!G200=0,"",'Input data'!G200)</f>
        <v/>
      </c>
      <c r="H194" s="9" t="str">
        <f>IF('Input data'!H200="","",'Input data'!H200)</f>
        <v/>
      </c>
      <c r="I194" s="7" t="str">
        <f>IF('Used data'!I194="No","",Calculation!AD194*Calculation!G194*Calculation!I194*Calculation!J194*Calculation!L194*Calculation!N194*Calculation!O194*Calculation!Q194*Calculation!V194*Calculation!W194*Calculation!X194)</f>
        <v/>
      </c>
      <c r="J194" s="7" t="str">
        <f>IF('Used data'!I194="No","",Calculation!AE194*Calculation!G194*Calculation!I194*Calculation!K194*Calculation!M194*Calculation!N194*Calculation!O194*Calculation!P194*Calculation!R194*Calculation!V194*Calculation!W194*Calculation!Y194)</f>
        <v/>
      </c>
      <c r="K194" s="7" t="str">
        <f>IF('Used data'!I194="No","",Calculation!AF194*Calculation!G194*Calculation!I194*Calculation!K194*Calculation!M194*Calculation!N194*Calculation!O194*Calculation!P194*Calculation!R194*Calculation!V194*Calculation!W194*Calculation!Y194)</f>
        <v/>
      </c>
      <c r="L194" s="7" t="str">
        <f>IF('Used data'!I194="No","",SUM(I194:K194))</f>
        <v/>
      </c>
      <c r="M194" s="7" t="str">
        <f>IF('Used data'!I194="No","",Calculation!AG194*Calculation!G194*Calculation!I194*Calculation!J194*Calculation!L194*Calculation!N194*Calculation!O194*Calculation!S194*Calculation!V194*Calculation!W194*Calculation!Z194)</f>
        <v/>
      </c>
      <c r="N194" s="7" t="str">
        <f>IF('Used data'!I194="No","",Calculation!AH194*Calculation!G194*Calculation!I194*Calculation!J194*Calculation!L194*Calculation!N194*Calculation!O194*Calculation!T194*Calculation!V194*Calculation!W194*Calculation!AA194)</f>
        <v/>
      </c>
      <c r="O194" s="7" t="str">
        <f>IF('Used data'!I194="No","",Calculation!AI194*Calculation!G194*Calculation!I194*Calculation!J194*Calculation!L194*Calculation!N194*Calculation!O194*Calculation!U194*Calculation!V194*Calculation!W194*Calculation!AB194)</f>
        <v/>
      </c>
      <c r="P194" s="7" t="str">
        <f>IF('Used data'!I194="No","",SUM(M194:O194))</f>
        <v/>
      </c>
      <c r="Q194" s="9" t="str">
        <f>IF('Used data'!I194="No","",SUM(I194:J194)*740934+M194*29492829+N194*4654307+O194*608667)</f>
        <v/>
      </c>
    </row>
    <row r="195" spans="1:17" x14ac:dyDescent="0.3">
      <c r="A195" s="4" t="str">
        <f>IF('Input data'!A201="","",'Input data'!A201)</f>
        <v/>
      </c>
      <c r="B195" s="4" t="str">
        <f>IF('Input data'!B201="","",'Input data'!B201)</f>
        <v/>
      </c>
      <c r="C195" s="4" t="str">
        <f>IF('Input data'!C201="","",'Input data'!C201)</f>
        <v/>
      </c>
      <c r="D195" s="4" t="str">
        <f>IF('Input data'!D201="","",'Input data'!D201)</f>
        <v/>
      </c>
      <c r="E195" s="4" t="str">
        <f>IF('Input data'!E201="","",'Input data'!E201)</f>
        <v/>
      </c>
      <c r="F195" s="4" t="str">
        <f>IF('Input data'!F201="","",'Input data'!F201)</f>
        <v/>
      </c>
      <c r="G195" s="20" t="str">
        <f>IF('Input data'!G201=0,"",'Input data'!G201)</f>
        <v/>
      </c>
      <c r="H195" s="9" t="str">
        <f>IF('Input data'!H201="","",'Input data'!H201)</f>
        <v/>
      </c>
      <c r="I195" s="7" t="str">
        <f>IF('Used data'!I195="No","",Calculation!AD195*Calculation!G195*Calculation!I195*Calculation!J195*Calculation!L195*Calculation!N195*Calculation!O195*Calculation!Q195*Calculation!V195*Calculation!W195*Calculation!X195)</f>
        <v/>
      </c>
      <c r="J195" s="7" t="str">
        <f>IF('Used data'!I195="No","",Calculation!AE195*Calculation!G195*Calculation!I195*Calculation!K195*Calculation!M195*Calculation!N195*Calculation!O195*Calculation!P195*Calculation!R195*Calculation!V195*Calculation!W195*Calculation!Y195)</f>
        <v/>
      </c>
      <c r="K195" s="7" t="str">
        <f>IF('Used data'!I195="No","",Calculation!AF195*Calculation!G195*Calculation!I195*Calculation!K195*Calculation!M195*Calculation!N195*Calculation!O195*Calculation!P195*Calculation!R195*Calculation!V195*Calculation!W195*Calculation!Y195)</f>
        <v/>
      </c>
      <c r="L195" s="7" t="str">
        <f>IF('Used data'!I195="No","",SUM(I195:K195))</f>
        <v/>
      </c>
      <c r="M195" s="7" t="str">
        <f>IF('Used data'!I195="No","",Calculation!AG195*Calculation!G195*Calculation!I195*Calculation!J195*Calculation!L195*Calculation!N195*Calculation!O195*Calculation!S195*Calculation!V195*Calculation!W195*Calculation!Z195)</f>
        <v/>
      </c>
      <c r="N195" s="7" t="str">
        <f>IF('Used data'!I195="No","",Calculation!AH195*Calculation!G195*Calculation!I195*Calculation!J195*Calculation!L195*Calculation!N195*Calculation!O195*Calculation!T195*Calculation!V195*Calculation!W195*Calculation!AA195)</f>
        <v/>
      </c>
      <c r="O195" s="7" t="str">
        <f>IF('Used data'!I195="No","",Calculation!AI195*Calculation!G195*Calculation!I195*Calculation!J195*Calculation!L195*Calculation!N195*Calculation!O195*Calculation!U195*Calculation!V195*Calculation!W195*Calculation!AB195)</f>
        <v/>
      </c>
      <c r="P195" s="7" t="str">
        <f>IF('Used data'!I195="No","",SUM(M195:O195))</f>
        <v/>
      </c>
      <c r="Q195" s="9" t="str">
        <f>IF('Used data'!I195="No","",SUM(I195:J195)*740934+M195*29492829+N195*4654307+O195*608667)</f>
        <v/>
      </c>
    </row>
    <row r="196" spans="1:17" x14ac:dyDescent="0.3">
      <c r="A196" s="4" t="str">
        <f>IF('Input data'!A202="","",'Input data'!A202)</f>
        <v/>
      </c>
      <c r="B196" s="4" t="str">
        <f>IF('Input data'!B202="","",'Input data'!B202)</f>
        <v/>
      </c>
      <c r="C196" s="4" t="str">
        <f>IF('Input data'!C202="","",'Input data'!C202)</f>
        <v/>
      </c>
      <c r="D196" s="4" t="str">
        <f>IF('Input data'!D202="","",'Input data'!D202)</f>
        <v/>
      </c>
      <c r="E196" s="4" t="str">
        <f>IF('Input data'!E202="","",'Input data'!E202)</f>
        <v/>
      </c>
      <c r="F196" s="4" t="str">
        <f>IF('Input data'!F202="","",'Input data'!F202)</f>
        <v/>
      </c>
      <c r="G196" s="20" t="str">
        <f>IF('Input data'!G202=0,"",'Input data'!G202)</f>
        <v/>
      </c>
      <c r="H196" s="9" t="str">
        <f>IF('Input data'!H202="","",'Input data'!H202)</f>
        <v/>
      </c>
      <c r="I196" s="7" t="str">
        <f>IF('Used data'!I196="No","",Calculation!AD196*Calculation!G196*Calculation!I196*Calculation!J196*Calculation!L196*Calculation!N196*Calculation!O196*Calculation!Q196*Calculation!V196*Calculation!W196*Calculation!X196)</f>
        <v/>
      </c>
      <c r="J196" s="7" t="str">
        <f>IF('Used data'!I196="No","",Calculation!AE196*Calculation!G196*Calculation!I196*Calculation!K196*Calculation!M196*Calculation!N196*Calculation!O196*Calculation!P196*Calculation!R196*Calculation!V196*Calculation!W196*Calculation!Y196)</f>
        <v/>
      </c>
      <c r="K196" s="7" t="str">
        <f>IF('Used data'!I196="No","",Calculation!AF196*Calculation!G196*Calculation!I196*Calculation!K196*Calculation!M196*Calculation!N196*Calculation!O196*Calculation!P196*Calculation!R196*Calculation!V196*Calculation!W196*Calculation!Y196)</f>
        <v/>
      </c>
      <c r="L196" s="7" t="str">
        <f>IF('Used data'!I196="No","",SUM(I196:K196))</f>
        <v/>
      </c>
      <c r="M196" s="7" t="str">
        <f>IF('Used data'!I196="No","",Calculation!AG196*Calculation!G196*Calculation!I196*Calculation!J196*Calculation!L196*Calculation!N196*Calculation!O196*Calculation!S196*Calculation!V196*Calculation!W196*Calculation!Z196)</f>
        <v/>
      </c>
      <c r="N196" s="7" t="str">
        <f>IF('Used data'!I196="No","",Calculation!AH196*Calculation!G196*Calculation!I196*Calculation!J196*Calculation!L196*Calculation!N196*Calculation!O196*Calculation!T196*Calculation!V196*Calculation!W196*Calculation!AA196)</f>
        <v/>
      </c>
      <c r="O196" s="7" t="str">
        <f>IF('Used data'!I196="No","",Calculation!AI196*Calculation!G196*Calculation!I196*Calculation!J196*Calculation!L196*Calculation!N196*Calculation!O196*Calculation!U196*Calculation!V196*Calculation!W196*Calculation!AB196)</f>
        <v/>
      </c>
      <c r="P196" s="7" t="str">
        <f>IF('Used data'!I196="No","",SUM(M196:O196))</f>
        <v/>
      </c>
      <c r="Q196" s="9" t="str">
        <f>IF('Used data'!I196="No","",SUM(I196:J196)*740934+M196*29492829+N196*4654307+O196*608667)</f>
        <v/>
      </c>
    </row>
    <row r="197" spans="1:17" x14ac:dyDescent="0.3">
      <c r="A197" s="4" t="str">
        <f>IF('Input data'!A203="","",'Input data'!A203)</f>
        <v/>
      </c>
      <c r="B197" s="4" t="str">
        <f>IF('Input data'!B203="","",'Input data'!B203)</f>
        <v/>
      </c>
      <c r="C197" s="4" t="str">
        <f>IF('Input data'!C203="","",'Input data'!C203)</f>
        <v/>
      </c>
      <c r="D197" s="4" t="str">
        <f>IF('Input data'!D203="","",'Input data'!D203)</f>
        <v/>
      </c>
      <c r="E197" s="4" t="str">
        <f>IF('Input data'!E203="","",'Input data'!E203)</f>
        <v/>
      </c>
      <c r="F197" s="4" t="str">
        <f>IF('Input data'!F203="","",'Input data'!F203)</f>
        <v/>
      </c>
      <c r="G197" s="20" t="str">
        <f>IF('Input data'!G203=0,"",'Input data'!G203)</f>
        <v/>
      </c>
      <c r="H197" s="9" t="str">
        <f>IF('Input data'!H203="","",'Input data'!H203)</f>
        <v/>
      </c>
      <c r="I197" s="7" t="str">
        <f>IF('Used data'!I197="No","",Calculation!AD197*Calculation!G197*Calculation!I197*Calculation!J197*Calculation!L197*Calculation!N197*Calculation!O197*Calculation!Q197*Calculation!V197*Calculation!W197*Calculation!X197)</f>
        <v/>
      </c>
      <c r="J197" s="7" t="str">
        <f>IF('Used data'!I197="No","",Calculation!AE197*Calculation!G197*Calculation!I197*Calculation!K197*Calculation!M197*Calculation!N197*Calculation!O197*Calculation!P197*Calculation!R197*Calculation!V197*Calculation!W197*Calculation!Y197)</f>
        <v/>
      </c>
      <c r="K197" s="7" t="str">
        <f>IF('Used data'!I197="No","",Calculation!AF197*Calculation!G197*Calculation!I197*Calculation!K197*Calculation!M197*Calculation!N197*Calculation!O197*Calculation!P197*Calculation!R197*Calculation!V197*Calculation!W197*Calculation!Y197)</f>
        <v/>
      </c>
      <c r="L197" s="7" t="str">
        <f>IF('Used data'!I197="No","",SUM(I197:K197))</f>
        <v/>
      </c>
      <c r="M197" s="7" t="str">
        <f>IF('Used data'!I197="No","",Calculation!AG197*Calculation!G197*Calculation!I197*Calculation!J197*Calculation!L197*Calculation!N197*Calculation!O197*Calculation!S197*Calculation!V197*Calculation!W197*Calculation!Z197)</f>
        <v/>
      </c>
      <c r="N197" s="7" t="str">
        <f>IF('Used data'!I197="No","",Calculation!AH197*Calculation!G197*Calculation!I197*Calculation!J197*Calculation!L197*Calculation!N197*Calculation!O197*Calculation!T197*Calculation!V197*Calculation!W197*Calculation!AA197)</f>
        <v/>
      </c>
      <c r="O197" s="7" t="str">
        <f>IF('Used data'!I197="No","",Calculation!AI197*Calculation!G197*Calculation!I197*Calculation!J197*Calculation!L197*Calculation!N197*Calculation!O197*Calculation!U197*Calculation!V197*Calculation!W197*Calculation!AB197)</f>
        <v/>
      </c>
      <c r="P197" s="7" t="str">
        <f>IF('Used data'!I197="No","",SUM(M197:O197))</f>
        <v/>
      </c>
      <c r="Q197" s="9" t="str">
        <f>IF('Used data'!I197="No","",SUM(I197:J197)*740934+M197*29492829+N197*4654307+O197*608667)</f>
        <v/>
      </c>
    </row>
    <row r="198" spans="1:17" x14ac:dyDescent="0.3">
      <c r="A198" s="4" t="str">
        <f>IF('Input data'!A204="","",'Input data'!A204)</f>
        <v/>
      </c>
      <c r="B198" s="4" t="str">
        <f>IF('Input data'!B204="","",'Input data'!B204)</f>
        <v/>
      </c>
      <c r="C198" s="4" t="str">
        <f>IF('Input data'!C204="","",'Input data'!C204)</f>
        <v/>
      </c>
      <c r="D198" s="4" t="str">
        <f>IF('Input data'!D204="","",'Input data'!D204)</f>
        <v/>
      </c>
      <c r="E198" s="4" t="str">
        <f>IF('Input data'!E204="","",'Input data'!E204)</f>
        <v/>
      </c>
      <c r="F198" s="4" t="str">
        <f>IF('Input data'!F204="","",'Input data'!F204)</f>
        <v/>
      </c>
      <c r="G198" s="20" t="str">
        <f>IF('Input data'!G204=0,"",'Input data'!G204)</f>
        <v/>
      </c>
      <c r="H198" s="9" t="str">
        <f>IF('Input data'!H204="","",'Input data'!H204)</f>
        <v/>
      </c>
      <c r="I198" s="7" t="str">
        <f>IF('Used data'!I198="No","",Calculation!AD198*Calculation!G198*Calculation!I198*Calculation!J198*Calculation!L198*Calculation!N198*Calculation!O198*Calculation!Q198*Calculation!V198*Calculation!W198*Calculation!X198)</f>
        <v/>
      </c>
      <c r="J198" s="7" t="str">
        <f>IF('Used data'!I198="No","",Calculation!AE198*Calculation!G198*Calculation!I198*Calculation!K198*Calculation!M198*Calculation!N198*Calculation!O198*Calculation!P198*Calculation!R198*Calculation!V198*Calculation!W198*Calculation!Y198)</f>
        <v/>
      </c>
      <c r="K198" s="7" t="str">
        <f>IF('Used data'!I198="No","",Calculation!AF198*Calculation!G198*Calculation!I198*Calculation!K198*Calculation!M198*Calculation!N198*Calculation!O198*Calculation!P198*Calculation!R198*Calculation!V198*Calculation!W198*Calculation!Y198)</f>
        <v/>
      </c>
      <c r="L198" s="7" t="str">
        <f>IF('Used data'!I198="No","",SUM(I198:K198))</f>
        <v/>
      </c>
      <c r="M198" s="7" t="str">
        <f>IF('Used data'!I198="No","",Calculation!AG198*Calculation!G198*Calculation!I198*Calculation!J198*Calculation!L198*Calculation!N198*Calculation!O198*Calculation!S198*Calculation!V198*Calculation!W198*Calculation!Z198)</f>
        <v/>
      </c>
      <c r="N198" s="7" t="str">
        <f>IF('Used data'!I198="No","",Calculation!AH198*Calculation!G198*Calculation!I198*Calculation!J198*Calculation!L198*Calculation!N198*Calculation!O198*Calculation!T198*Calculation!V198*Calculation!W198*Calculation!AA198)</f>
        <v/>
      </c>
      <c r="O198" s="7" t="str">
        <f>IF('Used data'!I198="No","",Calculation!AI198*Calculation!G198*Calculation!I198*Calculation!J198*Calculation!L198*Calculation!N198*Calculation!O198*Calculation!U198*Calculation!V198*Calculation!W198*Calculation!AB198)</f>
        <v/>
      </c>
      <c r="P198" s="7" t="str">
        <f>IF('Used data'!I198="No","",SUM(M198:O198))</f>
        <v/>
      </c>
      <c r="Q198" s="9" t="str">
        <f>IF('Used data'!I198="No","",SUM(I198:J198)*740934+M198*29492829+N198*4654307+O198*608667)</f>
        <v/>
      </c>
    </row>
    <row r="199" spans="1:17" x14ac:dyDescent="0.3">
      <c r="A199" s="4" t="str">
        <f>IF('Input data'!A205="","",'Input data'!A205)</f>
        <v/>
      </c>
      <c r="B199" s="4" t="str">
        <f>IF('Input data'!B205="","",'Input data'!B205)</f>
        <v/>
      </c>
      <c r="C199" s="4" t="str">
        <f>IF('Input data'!C205="","",'Input data'!C205)</f>
        <v/>
      </c>
      <c r="D199" s="4" t="str">
        <f>IF('Input data'!D205="","",'Input data'!D205)</f>
        <v/>
      </c>
      <c r="E199" s="4" t="str">
        <f>IF('Input data'!E205="","",'Input data'!E205)</f>
        <v/>
      </c>
      <c r="F199" s="4" t="str">
        <f>IF('Input data'!F205="","",'Input data'!F205)</f>
        <v/>
      </c>
      <c r="G199" s="20" t="str">
        <f>IF('Input data'!G205=0,"",'Input data'!G205)</f>
        <v/>
      </c>
      <c r="H199" s="9" t="str">
        <f>IF('Input data'!H205="","",'Input data'!H205)</f>
        <v/>
      </c>
      <c r="I199" s="7" t="str">
        <f>IF('Used data'!I199="No","",Calculation!AD199*Calculation!G199*Calculation!I199*Calculation!J199*Calculation!L199*Calculation!N199*Calculation!O199*Calculation!Q199*Calculation!V199*Calculation!W199*Calculation!X199)</f>
        <v/>
      </c>
      <c r="J199" s="7" t="str">
        <f>IF('Used data'!I199="No","",Calculation!AE199*Calculation!G199*Calculation!I199*Calculation!K199*Calculation!M199*Calculation!N199*Calculation!O199*Calculation!P199*Calculation!R199*Calculation!V199*Calculation!W199*Calculation!Y199)</f>
        <v/>
      </c>
      <c r="K199" s="7" t="str">
        <f>IF('Used data'!I199="No","",Calculation!AF199*Calculation!G199*Calculation!I199*Calculation!K199*Calculation!M199*Calculation!N199*Calculation!O199*Calculation!P199*Calculation!R199*Calculation!V199*Calculation!W199*Calculation!Y199)</f>
        <v/>
      </c>
      <c r="L199" s="7" t="str">
        <f>IF('Used data'!I199="No","",SUM(I199:K199))</f>
        <v/>
      </c>
      <c r="M199" s="7" t="str">
        <f>IF('Used data'!I199="No","",Calculation!AG199*Calculation!G199*Calculation!I199*Calculation!J199*Calculation!L199*Calculation!N199*Calculation!O199*Calculation!S199*Calculation!V199*Calculation!W199*Calculation!Z199)</f>
        <v/>
      </c>
      <c r="N199" s="7" t="str">
        <f>IF('Used data'!I199="No","",Calculation!AH199*Calculation!G199*Calculation!I199*Calculation!J199*Calculation!L199*Calculation!N199*Calculation!O199*Calculation!T199*Calculation!V199*Calculation!W199*Calculation!AA199)</f>
        <v/>
      </c>
      <c r="O199" s="7" t="str">
        <f>IF('Used data'!I199="No","",Calculation!AI199*Calculation!G199*Calculation!I199*Calculation!J199*Calculation!L199*Calculation!N199*Calculation!O199*Calculation!U199*Calculation!V199*Calculation!W199*Calculation!AB199)</f>
        <v/>
      </c>
      <c r="P199" s="7" t="str">
        <f>IF('Used data'!I199="No","",SUM(M199:O199))</f>
        <v/>
      </c>
      <c r="Q199" s="9" t="str">
        <f>IF('Used data'!I199="No","",SUM(I199:J199)*740934+M199*29492829+N199*4654307+O199*608667)</f>
        <v/>
      </c>
    </row>
    <row r="200" spans="1:17" x14ac:dyDescent="0.3">
      <c r="A200" s="4" t="str">
        <f>IF('Input data'!A206="","",'Input data'!A206)</f>
        <v/>
      </c>
      <c r="B200" s="4" t="str">
        <f>IF('Input data'!B206="","",'Input data'!B206)</f>
        <v/>
      </c>
      <c r="C200" s="4" t="str">
        <f>IF('Input data'!C206="","",'Input data'!C206)</f>
        <v/>
      </c>
      <c r="D200" s="4" t="str">
        <f>IF('Input data'!D206="","",'Input data'!D206)</f>
        <v/>
      </c>
      <c r="E200" s="4" t="str">
        <f>IF('Input data'!E206="","",'Input data'!E206)</f>
        <v/>
      </c>
      <c r="F200" s="4" t="str">
        <f>IF('Input data'!F206="","",'Input data'!F206)</f>
        <v/>
      </c>
      <c r="G200" s="20" t="str">
        <f>IF('Input data'!G206=0,"",'Input data'!G206)</f>
        <v/>
      </c>
      <c r="H200" s="9" t="str">
        <f>IF('Input data'!H206="","",'Input data'!H206)</f>
        <v/>
      </c>
      <c r="I200" s="7" t="str">
        <f>IF('Used data'!I200="No","",Calculation!AD200*Calculation!G200*Calculation!I200*Calculation!J200*Calculation!L200*Calculation!N200*Calculation!O200*Calculation!Q200*Calculation!V200*Calculation!W200*Calculation!X200)</f>
        <v/>
      </c>
      <c r="J200" s="7" t="str">
        <f>IF('Used data'!I200="No","",Calculation!AE200*Calculation!G200*Calculation!I200*Calculation!K200*Calculation!M200*Calculation!N200*Calculation!O200*Calculation!P200*Calculation!R200*Calculation!V200*Calculation!W200*Calculation!Y200)</f>
        <v/>
      </c>
      <c r="K200" s="7" t="str">
        <f>IF('Used data'!I200="No","",Calculation!AF200*Calculation!G200*Calculation!I200*Calculation!K200*Calculation!M200*Calculation!N200*Calculation!O200*Calculation!P200*Calculation!R200*Calculation!V200*Calculation!W200*Calculation!Y200)</f>
        <v/>
      </c>
      <c r="L200" s="7" t="str">
        <f>IF('Used data'!I200="No","",SUM(I200:K200))</f>
        <v/>
      </c>
      <c r="M200" s="7" t="str">
        <f>IF('Used data'!I200="No","",Calculation!AG200*Calculation!G200*Calculation!I200*Calculation!J200*Calculation!L200*Calculation!N200*Calculation!O200*Calculation!S200*Calculation!V200*Calculation!W200*Calculation!Z200)</f>
        <v/>
      </c>
      <c r="N200" s="7" t="str">
        <f>IF('Used data'!I200="No","",Calculation!AH200*Calculation!G200*Calculation!I200*Calculation!J200*Calculation!L200*Calculation!N200*Calculation!O200*Calculation!T200*Calculation!V200*Calculation!W200*Calculation!AA200)</f>
        <v/>
      </c>
      <c r="O200" s="7" t="str">
        <f>IF('Used data'!I200="No","",Calculation!AI200*Calculation!G200*Calculation!I200*Calculation!J200*Calculation!L200*Calculation!N200*Calculation!O200*Calculation!U200*Calculation!V200*Calculation!W200*Calculation!AB200)</f>
        <v/>
      </c>
      <c r="P200" s="7" t="str">
        <f>IF('Used data'!I200="No","",SUM(M200:O200))</f>
        <v/>
      </c>
      <c r="Q200" s="9" t="str">
        <f>IF('Used data'!I200="No","",SUM(I200:J200)*740934+M200*29492829+N200*4654307+O200*608667)</f>
        <v/>
      </c>
    </row>
    <row r="201" spans="1:17" x14ac:dyDescent="0.3">
      <c r="A201" s="4" t="str">
        <f>IF('Input data'!A207="","",'Input data'!A207)</f>
        <v/>
      </c>
      <c r="B201" s="4" t="str">
        <f>IF('Input data'!B207="","",'Input data'!B207)</f>
        <v/>
      </c>
      <c r="C201" s="4" t="str">
        <f>IF('Input data'!C207="","",'Input data'!C207)</f>
        <v/>
      </c>
      <c r="D201" s="4" t="str">
        <f>IF('Input data'!D207="","",'Input data'!D207)</f>
        <v/>
      </c>
      <c r="E201" s="4" t="str">
        <f>IF('Input data'!E207="","",'Input data'!E207)</f>
        <v/>
      </c>
      <c r="F201" s="4" t="str">
        <f>IF('Input data'!F207="","",'Input data'!F207)</f>
        <v/>
      </c>
      <c r="G201" s="20" t="str">
        <f>IF('Input data'!G207=0,"",'Input data'!G207)</f>
        <v/>
      </c>
      <c r="H201" s="9" t="str">
        <f>IF('Input data'!H207="","",'Input data'!H207)</f>
        <v/>
      </c>
      <c r="I201" s="7" t="str">
        <f>IF('Used data'!I201="No","",Calculation!AD201*Calculation!G201*Calculation!I201*Calculation!J201*Calculation!L201*Calculation!N201*Calculation!O201*Calculation!Q201*Calculation!V201*Calculation!W201*Calculation!X201)</f>
        <v/>
      </c>
      <c r="J201" s="7" t="str">
        <f>IF('Used data'!I201="No","",Calculation!AE201*Calculation!G201*Calculation!I201*Calculation!K201*Calculation!M201*Calculation!N201*Calculation!O201*Calculation!P201*Calculation!R201*Calculation!V201*Calculation!W201*Calculation!Y201)</f>
        <v/>
      </c>
      <c r="K201" s="7" t="str">
        <f>IF('Used data'!I201="No","",Calculation!AF201*Calculation!G201*Calculation!I201*Calculation!K201*Calculation!M201*Calculation!N201*Calculation!O201*Calculation!P201*Calculation!R201*Calculation!V201*Calculation!W201*Calculation!Y201)</f>
        <v/>
      </c>
      <c r="L201" s="7" t="str">
        <f>IF('Used data'!I201="No","",SUM(I201:K201))</f>
        <v/>
      </c>
      <c r="M201" s="7" t="str">
        <f>IF('Used data'!I201="No","",Calculation!AG201*Calculation!G201*Calculation!I201*Calculation!J201*Calculation!L201*Calculation!N201*Calculation!O201*Calculation!S201*Calculation!V201*Calculation!W201*Calculation!Z201)</f>
        <v/>
      </c>
      <c r="N201" s="7" t="str">
        <f>IF('Used data'!I201="No","",Calculation!AH201*Calculation!G201*Calculation!I201*Calculation!J201*Calculation!L201*Calculation!N201*Calculation!O201*Calculation!T201*Calculation!V201*Calculation!W201*Calculation!AA201)</f>
        <v/>
      </c>
      <c r="O201" s="7" t="str">
        <f>IF('Used data'!I201="No","",Calculation!AI201*Calculation!G201*Calculation!I201*Calculation!J201*Calculation!L201*Calculation!N201*Calculation!O201*Calculation!U201*Calculation!V201*Calculation!W201*Calculation!AB201)</f>
        <v/>
      </c>
      <c r="P201" s="7" t="str">
        <f>IF('Used data'!I201="No","",SUM(M201:O201))</f>
        <v/>
      </c>
      <c r="Q201" s="9" t="str">
        <f>IF('Used data'!I201="No","",SUM(I201:J201)*740934+M201*29492829+N201*4654307+O201*608667)</f>
        <v/>
      </c>
    </row>
    <row r="202" spans="1:17" x14ac:dyDescent="0.3">
      <c r="A202" s="4" t="str">
        <f>IF('Input data'!A208="","",'Input data'!A208)</f>
        <v/>
      </c>
      <c r="B202" s="4" t="str">
        <f>IF('Input data'!B208="","",'Input data'!B208)</f>
        <v/>
      </c>
      <c r="C202" s="4" t="str">
        <f>IF('Input data'!C208="","",'Input data'!C208)</f>
        <v/>
      </c>
      <c r="D202" s="4" t="str">
        <f>IF('Input data'!D208="","",'Input data'!D208)</f>
        <v/>
      </c>
      <c r="E202" s="4" t="str">
        <f>IF('Input data'!E208="","",'Input data'!E208)</f>
        <v/>
      </c>
      <c r="F202" s="4" t="str">
        <f>IF('Input data'!F208="","",'Input data'!F208)</f>
        <v/>
      </c>
      <c r="G202" s="20" t="str">
        <f>IF('Input data'!G208=0,"",'Input data'!G208)</f>
        <v/>
      </c>
      <c r="H202" s="9" t="str">
        <f>IF('Input data'!H208="","",'Input data'!H208)</f>
        <v/>
      </c>
      <c r="I202" s="7" t="str">
        <f>IF('Used data'!I202="No","",Calculation!AD202*Calculation!G202*Calculation!I202*Calculation!J202*Calculation!L202*Calculation!N202*Calculation!O202*Calculation!Q202*Calculation!V202*Calculation!W202*Calculation!X202)</f>
        <v/>
      </c>
      <c r="J202" s="7" t="str">
        <f>IF('Used data'!I202="No","",Calculation!AE202*Calculation!G202*Calculation!I202*Calculation!K202*Calculation!M202*Calculation!N202*Calculation!O202*Calculation!P202*Calculation!R202*Calculation!V202*Calculation!W202*Calculation!Y202)</f>
        <v/>
      </c>
      <c r="K202" s="7" t="str">
        <f>IF('Used data'!I202="No","",Calculation!AF202*Calculation!G202*Calculation!I202*Calculation!K202*Calculation!M202*Calculation!N202*Calculation!O202*Calculation!P202*Calculation!R202*Calculation!V202*Calculation!W202*Calculation!Y202)</f>
        <v/>
      </c>
      <c r="L202" s="7" t="str">
        <f>IF('Used data'!I202="No","",SUM(I202:K202))</f>
        <v/>
      </c>
      <c r="M202" s="7" t="str">
        <f>IF('Used data'!I202="No","",Calculation!AG202*Calculation!G202*Calculation!I202*Calculation!J202*Calculation!L202*Calculation!N202*Calculation!O202*Calculation!S202*Calculation!V202*Calculation!W202*Calculation!Z202)</f>
        <v/>
      </c>
      <c r="N202" s="7" t="str">
        <f>IF('Used data'!I202="No","",Calculation!AH202*Calculation!G202*Calculation!I202*Calculation!J202*Calculation!L202*Calculation!N202*Calculation!O202*Calculation!T202*Calculation!V202*Calculation!W202*Calculation!AA202)</f>
        <v/>
      </c>
      <c r="O202" s="7" t="str">
        <f>IF('Used data'!I202="No","",Calculation!AI202*Calculation!G202*Calculation!I202*Calculation!J202*Calculation!L202*Calculation!N202*Calculation!O202*Calculation!U202*Calculation!V202*Calculation!W202*Calculation!AB202)</f>
        <v/>
      </c>
      <c r="P202" s="7" t="str">
        <f>IF('Used data'!I202="No","",SUM(M202:O202))</f>
        <v/>
      </c>
      <c r="Q202" s="9" t="str">
        <f>IF('Used data'!I202="No","",SUM(I202:J202)*740934+M202*29492829+N202*4654307+O202*608667)</f>
        <v/>
      </c>
    </row>
    <row r="203" spans="1:17" x14ac:dyDescent="0.3">
      <c r="A203" s="4" t="str">
        <f>IF('Input data'!A209="","",'Input data'!A209)</f>
        <v/>
      </c>
      <c r="B203" s="4" t="str">
        <f>IF('Input data'!B209="","",'Input data'!B209)</f>
        <v/>
      </c>
      <c r="C203" s="4" t="str">
        <f>IF('Input data'!C209="","",'Input data'!C209)</f>
        <v/>
      </c>
      <c r="D203" s="4" t="str">
        <f>IF('Input data'!D209="","",'Input data'!D209)</f>
        <v/>
      </c>
      <c r="E203" s="4" t="str">
        <f>IF('Input data'!E209="","",'Input data'!E209)</f>
        <v/>
      </c>
      <c r="F203" s="4" t="str">
        <f>IF('Input data'!F209="","",'Input data'!F209)</f>
        <v/>
      </c>
      <c r="G203" s="20" t="str">
        <f>IF('Input data'!G209=0,"",'Input data'!G209)</f>
        <v/>
      </c>
      <c r="H203" s="9" t="str">
        <f>IF('Input data'!H209="","",'Input data'!H209)</f>
        <v/>
      </c>
      <c r="I203" s="7" t="str">
        <f>IF('Used data'!I203="No","",Calculation!AD203*Calculation!G203*Calculation!I203*Calculation!J203*Calculation!L203*Calculation!N203*Calculation!O203*Calculation!Q203*Calculation!V203*Calculation!W203*Calculation!X203)</f>
        <v/>
      </c>
      <c r="J203" s="7" t="str">
        <f>IF('Used data'!I203="No","",Calculation!AE203*Calculation!G203*Calculation!I203*Calculation!K203*Calculation!M203*Calculation!N203*Calculation!O203*Calculation!P203*Calculation!R203*Calculation!V203*Calculation!W203*Calculation!Y203)</f>
        <v/>
      </c>
      <c r="K203" s="7" t="str">
        <f>IF('Used data'!I203="No","",Calculation!AF203*Calculation!G203*Calculation!I203*Calculation!K203*Calculation!M203*Calculation!N203*Calculation!O203*Calculation!P203*Calculation!R203*Calculation!V203*Calculation!W203*Calculation!Y203)</f>
        <v/>
      </c>
      <c r="L203" s="7" t="str">
        <f>IF('Used data'!I203="No","",SUM(I203:K203))</f>
        <v/>
      </c>
      <c r="M203" s="7" t="str">
        <f>IF('Used data'!I203="No","",Calculation!AG203*Calculation!G203*Calculation!I203*Calculation!J203*Calculation!L203*Calculation!N203*Calculation!O203*Calculation!S203*Calculation!V203*Calculation!W203*Calculation!Z203)</f>
        <v/>
      </c>
      <c r="N203" s="7" t="str">
        <f>IF('Used data'!I203="No","",Calculation!AH203*Calculation!G203*Calculation!I203*Calculation!J203*Calculation!L203*Calculation!N203*Calculation!O203*Calculation!T203*Calculation!V203*Calculation!W203*Calculation!AA203)</f>
        <v/>
      </c>
      <c r="O203" s="7" t="str">
        <f>IF('Used data'!I203="No","",Calculation!AI203*Calculation!G203*Calculation!I203*Calculation!J203*Calculation!L203*Calculation!N203*Calculation!O203*Calculation!U203*Calculation!V203*Calculation!W203*Calculation!AB203)</f>
        <v/>
      </c>
      <c r="P203" s="7" t="str">
        <f>IF('Used data'!I203="No","",SUM(M203:O203))</f>
        <v/>
      </c>
      <c r="Q203" s="9" t="str">
        <f>IF('Used data'!I203="No","",SUM(I203:J203)*740934+M203*29492829+N203*4654307+O203*608667)</f>
        <v/>
      </c>
    </row>
    <row r="204" spans="1:17" x14ac:dyDescent="0.3">
      <c r="A204" s="4" t="str">
        <f>IF('Input data'!A210="","",'Input data'!A210)</f>
        <v/>
      </c>
      <c r="B204" s="4" t="str">
        <f>IF('Input data'!B210="","",'Input data'!B210)</f>
        <v/>
      </c>
      <c r="C204" s="4" t="str">
        <f>IF('Input data'!C210="","",'Input data'!C210)</f>
        <v/>
      </c>
      <c r="D204" s="4" t="str">
        <f>IF('Input data'!D210="","",'Input data'!D210)</f>
        <v/>
      </c>
      <c r="E204" s="4" t="str">
        <f>IF('Input data'!E210="","",'Input data'!E210)</f>
        <v/>
      </c>
      <c r="F204" s="4" t="str">
        <f>IF('Input data'!F210="","",'Input data'!F210)</f>
        <v/>
      </c>
      <c r="G204" s="20" t="str">
        <f>IF('Input data'!G210=0,"",'Input data'!G210)</f>
        <v/>
      </c>
      <c r="H204" s="9" t="str">
        <f>IF('Input data'!H210="","",'Input data'!H210)</f>
        <v/>
      </c>
      <c r="I204" s="7" t="str">
        <f>IF('Used data'!I204="No","",Calculation!AD204*Calculation!G204*Calculation!I204*Calculation!J204*Calculation!L204*Calculation!N204*Calculation!O204*Calculation!Q204*Calculation!V204*Calculation!W204*Calculation!X204)</f>
        <v/>
      </c>
      <c r="J204" s="7" t="str">
        <f>IF('Used data'!I204="No","",Calculation!AE204*Calculation!G204*Calculation!I204*Calculation!K204*Calculation!M204*Calculation!N204*Calculation!O204*Calculation!P204*Calculation!R204*Calculation!V204*Calculation!W204*Calculation!Y204)</f>
        <v/>
      </c>
      <c r="K204" s="7" t="str">
        <f>IF('Used data'!I204="No","",Calculation!AF204*Calculation!G204*Calculation!I204*Calculation!K204*Calculation!M204*Calculation!N204*Calculation!O204*Calculation!P204*Calculation!R204*Calculation!V204*Calculation!W204*Calculation!Y204)</f>
        <v/>
      </c>
      <c r="L204" s="7" t="str">
        <f>IF('Used data'!I204="No","",SUM(I204:K204))</f>
        <v/>
      </c>
      <c r="M204" s="7" t="str">
        <f>IF('Used data'!I204="No","",Calculation!AG204*Calculation!G204*Calculation!I204*Calculation!J204*Calculation!L204*Calculation!N204*Calculation!O204*Calculation!S204*Calculation!V204*Calculation!W204*Calculation!Z204)</f>
        <v/>
      </c>
      <c r="N204" s="7" t="str">
        <f>IF('Used data'!I204="No","",Calculation!AH204*Calculation!G204*Calculation!I204*Calculation!J204*Calculation!L204*Calculation!N204*Calculation!O204*Calculation!T204*Calculation!V204*Calculation!W204*Calculation!AA204)</f>
        <v/>
      </c>
      <c r="O204" s="7" t="str">
        <f>IF('Used data'!I204="No","",Calculation!AI204*Calculation!G204*Calculation!I204*Calculation!J204*Calculation!L204*Calculation!N204*Calculation!O204*Calculation!U204*Calculation!V204*Calculation!W204*Calculation!AB204)</f>
        <v/>
      </c>
      <c r="P204" s="7" t="str">
        <f>IF('Used data'!I204="No","",SUM(M204:O204))</f>
        <v/>
      </c>
      <c r="Q204" s="9" t="str">
        <f>IF('Used data'!I204="No","",SUM(I204:J204)*740934+M204*29492829+N204*4654307+O204*608667)</f>
        <v/>
      </c>
    </row>
    <row r="205" spans="1:17" x14ac:dyDescent="0.3">
      <c r="A205" s="4" t="str">
        <f>IF('Input data'!A211="","",'Input data'!A211)</f>
        <v/>
      </c>
      <c r="B205" s="4" t="str">
        <f>IF('Input data'!B211="","",'Input data'!B211)</f>
        <v/>
      </c>
      <c r="C205" s="4" t="str">
        <f>IF('Input data'!C211="","",'Input data'!C211)</f>
        <v/>
      </c>
      <c r="D205" s="4" t="str">
        <f>IF('Input data'!D211="","",'Input data'!D211)</f>
        <v/>
      </c>
      <c r="E205" s="4" t="str">
        <f>IF('Input data'!E211="","",'Input data'!E211)</f>
        <v/>
      </c>
      <c r="F205" s="4" t="str">
        <f>IF('Input data'!F211="","",'Input data'!F211)</f>
        <v/>
      </c>
      <c r="G205" s="20" t="str">
        <f>IF('Input data'!G211=0,"",'Input data'!G211)</f>
        <v/>
      </c>
      <c r="H205" s="9" t="str">
        <f>IF('Input data'!H211="","",'Input data'!H211)</f>
        <v/>
      </c>
      <c r="I205" s="7" t="str">
        <f>IF('Used data'!I205="No","",Calculation!AD205*Calculation!G205*Calculation!I205*Calculation!J205*Calculation!L205*Calculation!N205*Calculation!O205*Calculation!Q205*Calculation!V205*Calculation!W205*Calculation!X205)</f>
        <v/>
      </c>
      <c r="J205" s="7" t="str">
        <f>IF('Used data'!I205="No","",Calculation!AE205*Calculation!G205*Calculation!I205*Calculation!K205*Calculation!M205*Calculation!N205*Calculation!O205*Calculation!P205*Calculation!R205*Calculation!V205*Calculation!W205*Calculation!Y205)</f>
        <v/>
      </c>
      <c r="K205" s="7" t="str">
        <f>IF('Used data'!I205="No","",Calculation!AF205*Calculation!G205*Calculation!I205*Calculation!K205*Calculation!M205*Calculation!N205*Calculation!O205*Calculation!P205*Calculation!R205*Calculation!V205*Calculation!W205*Calculation!Y205)</f>
        <v/>
      </c>
      <c r="L205" s="7" t="str">
        <f>IF('Used data'!I205="No","",SUM(I205:K205))</f>
        <v/>
      </c>
      <c r="M205" s="7" t="str">
        <f>IF('Used data'!I205="No","",Calculation!AG205*Calculation!G205*Calculation!I205*Calculation!J205*Calculation!L205*Calculation!N205*Calculation!O205*Calculation!S205*Calculation!V205*Calculation!W205*Calculation!Z205)</f>
        <v/>
      </c>
      <c r="N205" s="7" t="str">
        <f>IF('Used data'!I205="No","",Calculation!AH205*Calculation!G205*Calculation!I205*Calculation!J205*Calculation!L205*Calculation!N205*Calculation!O205*Calculation!T205*Calculation!V205*Calculation!W205*Calculation!AA205)</f>
        <v/>
      </c>
      <c r="O205" s="7" t="str">
        <f>IF('Used data'!I205="No","",Calculation!AI205*Calculation!G205*Calculation!I205*Calculation!J205*Calculation!L205*Calculation!N205*Calculation!O205*Calculation!U205*Calculation!V205*Calculation!W205*Calculation!AB205)</f>
        <v/>
      </c>
      <c r="P205" s="7" t="str">
        <f>IF('Used data'!I205="No","",SUM(M205:O205))</f>
        <v/>
      </c>
      <c r="Q205" s="9" t="str">
        <f>IF('Used data'!I205="No","",SUM(I205:J205)*740934+M205*29492829+N205*4654307+O205*608667)</f>
        <v/>
      </c>
    </row>
    <row r="206" spans="1:17" x14ac:dyDescent="0.3">
      <c r="A206" s="4" t="str">
        <f>IF('Input data'!A212="","",'Input data'!A212)</f>
        <v/>
      </c>
      <c r="B206" s="4" t="str">
        <f>IF('Input data'!B212="","",'Input data'!B212)</f>
        <v/>
      </c>
      <c r="C206" s="4" t="str">
        <f>IF('Input data'!C212="","",'Input data'!C212)</f>
        <v/>
      </c>
      <c r="D206" s="4" t="str">
        <f>IF('Input data'!D212="","",'Input data'!D212)</f>
        <v/>
      </c>
      <c r="E206" s="4" t="str">
        <f>IF('Input data'!E212="","",'Input data'!E212)</f>
        <v/>
      </c>
      <c r="F206" s="4" t="str">
        <f>IF('Input data'!F212="","",'Input data'!F212)</f>
        <v/>
      </c>
      <c r="G206" s="20" t="str">
        <f>IF('Input data'!G212=0,"",'Input data'!G212)</f>
        <v/>
      </c>
      <c r="H206" s="9" t="str">
        <f>IF('Input data'!H212="","",'Input data'!H212)</f>
        <v/>
      </c>
      <c r="I206" s="7" t="str">
        <f>IF('Used data'!I206="No","",Calculation!AD206*Calculation!G206*Calculation!I206*Calculation!J206*Calculation!L206*Calculation!N206*Calculation!O206*Calculation!Q206*Calculation!V206*Calculation!W206*Calculation!X206)</f>
        <v/>
      </c>
      <c r="J206" s="7" t="str">
        <f>IF('Used data'!I206="No","",Calculation!AE206*Calculation!G206*Calculation!I206*Calculation!K206*Calculation!M206*Calculation!N206*Calculation!O206*Calculation!P206*Calculation!R206*Calculation!V206*Calculation!W206*Calculation!Y206)</f>
        <v/>
      </c>
      <c r="K206" s="7" t="str">
        <f>IF('Used data'!I206="No","",Calculation!AF206*Calculation!G206*Calculation!I206*Calculation!K206*Calculation!M206*Calculation!N206*Calculation!O206*Calculation!P206*Calculation!R206*Calculation!V206*Calculation!W206*Calculation!Y206)</f>
        <v/>
      </c>
      <c r="L206" s="7" t="str">
        <f>IF('Used data'!I206="No","",SUM(I206:K206))</f>
        <v/>
      </c>
      <c r="M206" s="7" t="str">
        <f>IF('Used data'!I206="No","",Calculation!AG206*Calculation!G206*Calculation!I206*Calculation!J206*Calculation!L206*Calculation!N206*Calculation!O206*Calculation!S206*Calculation!V206*Calculation!W206*Calculation!Z206)</f>
        <v/>
      </c>
      <c r="N206" s="7" t="str">
        <f>IF('Used data'!I206="No","",Calculation!AH206*Calculation!G206*Calculation!I206*Calculation!J206*Calculation!L206*Calculation!N206*Calculation!O206*Calculation!T206*Calculation!V206*Calculation!W206*Calculation!AA206)</f>
        <v/>
      </c>
      <c r="O206" s="7" t="str">
        <f>IF('Used data'!I206="No","",Calculation!AI206*Calculation!G206*Calculation!I206*Calculation!J206*Calculation!L206*Calculation!N206*Calculation!O206*Calculation!U206*Calculation!V206*Calculation!W206*Calculation!AB206)</f>
        <v/>
      </c>
      <c r="P206" s="7" t="str">
        <f>IF('Used data'!I206="No","",SUM(M206:O206))</f>
        <v/>
      </c>
      <c r="Q206" s="9" t="str">
        <f>IF('Used data'!I206="No","",SUM(I206:J206)*740934+M206*29492829+N206*4654307+O206*608667)</f>
        <v/>
      </c>
    </row>
    <row r="207" spans="1:17" x14ac:dyDescent="0.3">
      <c r="A207" s="4" t="str">
        <f>IF('Input data'!A213="","",'Input data'!A213)</f>
        <v/>
      </c>
      <c r="B207" s="4" t="str">
        <f>IF('Input data'!B213="","",'Input data'!B213)</f>
        <v/>
      </c>
      <c r="C207" s="4" t="str">
        <f>IF('Input data'!C213="","",'Input data'!C213)</f>
        <v/>
      </c>
      <c r="D207" s="4" t="str">
        <f>IF('Input data'!D213="","",'Input data'!D213)</f>
        <v/>
      </c>
      <c r="E207" s="4" t="str">
        <f>IF('Input data'!E213="","",'Input data'!E213)</f>
        <v/>
      </c>
      <c r="F207" s="4" t="str">
        <f>IF('Input data'!F213="","",'Input data'!F213)</f>
        <v/>
      </c>
      <c r="G207" s="20" t="str">
        <f>IF('Input data'!G213=0,"",'Input data'!G213)</f>
        <v/>
      </c>
      <c r="H207" s="9" t="str">
        <f>IF('Input data'!H213="","",'Input data'!H213)</f>
        <v/>
      </c>
      <c r="I207" s="7" t="str">
        <f>IF('Used data'!I207="No","",Calculation!AD207*Calculation!G207*Calculation!I207*Calculation!J207*Calculation!L207*Calculation!N207*Calculation!O207*Calculation!Q207*Calculation!V207*Calculation!W207*Calculation!X207)</f>
        <v/>
      </c>
      <c r="J207" s="7" t="str">
        <f>IF('Used data'!I207="No","",Calculation!AE207*Calculation!G207*Calculation!I207*Calculation!K207*Calculation!M207*Calculation!N207*Calculation!O207*Calculation!P207*Calculation!R207*Calculation!V207*Calculation!W207*Calculation!Y207)</f>
        <v/>
      </c>
      <c r="K207" s="7" t="str">
        <f>IF('Used data'!I207="No","",Calculation!AF207*Calculation!G207*Calculation!I207*Calculation!K207*Calculation!M207*Calculation!N207*Calculation!O207*Calculation!P207*Calculation!R207*Calculation!V207*Calculation!W207*Calculation!Y207)</f>
        <v/>
      </c>
      <c r="L207" s="7" t="str">
        <f>IF('Used data'!I207="No","",SUM(I207:K207))</f>
        <v/>
      </c>
      <c r="M207" s="7" t="str">
        <f>IF('Used data'!I207="No","",Calculation!AG207*Calculation!G207*Calculation!I207*Calculation!J207*Calculation!L207*Calculation!N207*Calculation!O207*Calculation!S207*Calculation!V207*Calculation!W207*Calculation!Z207)</f>
        <v/>
      </c>
      <c r="N207" s="7" t="str">
        <f>IF('Used data'!I207="No","",Calculation!AH207*Calculation!G207*Calculation!I207*Calculation!J207*Calculation!L207*Calculation!N207*Calculation!O207*Calculation!T207*Calculation!V207*Calculation!W207*Calculation!AA207)</f>
        <v/>
      </c>
      <c r="O207" s="7" t="str">
        <f>IF('Used data'!I207="No","",Calculation!AI207*Calculation!G207*Calculation!I207*Calculation!J207*Calculation!L207*Calculation!N207*Calculation!O207*Calculation!U207*Calculation!V207*Calculation!W207*Calculation!AB207)</f>
        <v/>
      </c>
      <c r="P207" s="7" t="str">
        <f>IF('Used data'!I207="No","",SUM(M207:O207))</f>
        <v/>
      </c>
      <c r="Q207" s="9" t="str">
        <f>IF('Used data'!I207="No","",SUM(I207:J207)*740934+M207*29492829+N207*4654307+O207*608667)</f>
        <v/>
      </c>
    </row>
    <row r="208" spans="1:17" x14ac:dyDescent="0.3">
      <c r="A208" s="4" t="str">
        <f>IF('Input data'!A214="","",'Input data'!A214)</f>
        <v/>
      </c>
      <c r="B208" s="4" t="str">
        <f>IF('Input data'!B214="","",'Input data'!B214)</f>
        <v/>
      </c>
      <c r="C208" s="4" t="str">
        <f>IF('Input data'!C214="","",'Input data'!C214)</f>
        <v/>
      </c>
      <c r="D208" s="4" t="str">
        <f>IF('Input data'!D214="","",'Input data'!D214)</f>
        <v/>
      </c>
      <c r="E208" s="4" t="str">
        <f>IF('Input data'!E214="","",'Input data'!E214)</f>
        <v/>
      </c>
      <c r="F208" s="4" t="str">
        <f>IF('Input data'!F214="","",'Input data'!F214)</f>
        <v/>
      </c>
      <c r="G208" s="20" t="str">
        <f>IF('Input data'!G214=0,"",'Input data'!G214)</f>
        <v/>
      </c>
      <c r="H208" s="9" t="str">
        <f>IF('Input data'!H214="","",'Input data'!H214)</f>
        <v/>
      </c>
      <c r="I208" s="7" t="str">
        <f>IF('Used data'!I208="No","",Calculation!AD208*Calculation!G208*Calculation!I208*Calculation!J208*Calculation!L208*Calculation!N208*Calculation!O208*Calculation!Q208*Calculation!V208*Calculation!W208*Calculation!X208)</f>
        <v/>
      </c>
      <c r="J208" s="7" t="str">
        <f>IF('Used data'!I208="No","",Calculation!AE208*Calculation!G208*Calculation!I208*Calculation!K208*Calculation!M208*Calculation!N208*Calculation!O208*Calculation!P208*Calculation!R208*Calculation!V208*Calculation!W208*Calculation!Y208)</f>
        <v/>
      </c>
      <c r="K208" s="7" t="str">
        <f>IF('Used data'!I208="No","",Calculation!AF208*Calculation!G208*Calculation!I208*Calculation!K208*Calculation!M208*Calculation!N208*Calculation!O208*Calculation!P208*Calculation!R208*Calculation!V208*Calculation!W208*Calculation!Y208)</f>
        <v/>
      </c>
      <c r="L208" s="7" t="str">
        <f>IF('Used data'!I208="No","",SUM(I208:K208))</f>
        <v/>
      </c>
      <c r="M208" s="7" t="str">
        <f>IF('Used data'!I208="No","",Calculation!AG208*Calculation!G208*Calculation!I208*Calculation!J208*Calculation!L208*Calculation!N208*Calculation!O208*Calculation!S208*Calculation!V208*Calculation!W208*Calculation!Z208)</f>
        <v/>
      </c>
      <c r="N208" s="7" t="str">
        <f>IF('Used data'!I208="No","",Calculation!AH208*Calculation!G208*Calculation!I208*Calculation!J208*Calculation!L208*Calculation!N208*Calculation!O208*Calculation!T208*Calculation!V208*Calculation!W208*Calculation!AA208)</f>
        <v/>
      </c>
      <c r="O208" s="7" t="str">
        <f>IF('Used data'!I208="No","",Calculation!AI208*Calculation!G208*Calculation!I208*Calculation!J208*Calculation!L208*Calculation!N208*Calculation!O208*Calculation!U208*Calculation!V208*Calculation!W208*Calculation!AB208)</f>
        <v/>
      </c>
      <c r="P208" s="7" t="str">
        <f>IF('Used data'!I208="No","",SUM(M208:O208))</f>
        <v/>
      </c>
      <c r="Q208" s="9" t="str">
        <f>IF('Used data'!I208="No","",SUM(I208:J208)*740934+M208*29492829+N208*4654307+O208*608667)</f>
        <v/>
      </c>
    </row>
    <row r="209" spans="1:17" x14ac:dyDescent="0.3">
      <c r="A209" s="4" t="str">
        <f>IF('Input data'!A215="","",'Input data'!A215)</f>
        <v/>
      </c>
      <c r="B209" s="4" t="str">
        <f>IF('Input data'!B215="","",'Input data'!B215)</f>
        <v/>
      </c>
      <c r="C209" s="4" t="str">
        <f>IF('Input data'!C215="","",'Input data'!C215)</f>
        <v/>
      </c>
      <c r="D209" s="4" t="str">
        <f>IF('Input data'!D215="","",'Input data'!D215)</f>
        <v/>
      </c>
      <c r="E209" s="4" t="str">
        <f>IF('Input data'!E215="","",'Input data'!E215)</f>
        <v/>
      </c>
      <c r="F209" s="4" t="str">
        <f>IF('Input data'!F215="","",'Input data'!F215)</f>
        <v/>
      </c>
      <c r="G209" s="20" t="str">
        <f>IF('Input data'!G215=0,"",'Input data'!G215)</f>
        <v/>
      </c>
      <c r="H209" s="9" t="str">
        <f>IF('Input data'!H215="","",'Input data'!H215)</f>
        <v/>
      </c>
      <c r="I209" s="7" t="str">
        <f>IF('Used data'!I209="No","",Calculation!AD209*Calculation!G209*Calculation!I209*Calculation!J209*Calculation!L209*Calculation!N209*Calculation!O209*Calculation!Q209*Calculation!V209*Calculation!W209*Calculation!X209)</f>
        <v/>
      </c>
      <c r="J209" s="7" t="str">
        <f>IF('Used data'!I209="No","",Calculation!AE209*Calculation!G209*Calculation!I209*Calculation!K209*Calculation!M209*Calculation!N209*Calculation!O209*Calculation!P209*Calculation!R209*Calculation!V209*Calculation!W209*Calculation!Y209)</f>
        <v/>
      </c>
      <c r="K209" s="7" t="str">
        <f>IF('Used data'!I209="No","",Calculation!AF209*Calculation!G209*Calculation!I209*Calculation!K209*Calculation!M209*Calculation!N209*Calculation!O209*Calculation!P209*Calculation!R209*Calculation!V209*Calculation!W209*Calculation!Y209)</f>
        <v/>
      </c>
      <c r="L209" s="7" t="str">
        <f>IF('Used data'!I209="No","",SUM(I209:K209))</f>
        <v/>
      </c>
      <c r="M209" s="7" t="str">
        <f>IF('Used data'!I209="No","",Calculation!AG209*Calculation!G209*Calculation!I209*Calculation!J209*Calculation!L209*Calculation!N209*Calculation!O209*Calculation!S209*Calculation!V209*Calculation!W209*Calculation!Z209)</f>
        <v/>
      </c>
      <c r="N209" s="7" t="str">
        <f>IF('Used data'!I209="No","",Calculation!AH209*Calculation!G209*Calculation!I209*Calculation!J209*Calculation!L209*Calculation!N209*Calculation!O209*Calculation!T209*Calculation!V209*Calculation!W209*Calculation!AA209)</f>
        <v/>
      </c>
      <c r="O209" s="7" t="str">
        <f>IF('Used data'!I209="No","",Calculation!AI209*Calculation!G209*Calculation!I209*Calculation!J209*Calculation!L209*Calculation!N209*Calculation!O209*Calculation!U209*Calculation!V209*Calculation!W209*Calculation!AB209)</f>
        <v/>
      </c>
      <c r="P209" s="7" t="str">
        <f>IF('Used data'!I209="No","",SUM(M209:O209))</f>
        <v/>
      </c>
      <c r="Q209" s="9" t="str">
        <f>IF('Used data'!I209="No","",SUM(I209:J209)*740934+M209*29492829+N209*4654307+O209*608667)</f>
        <v/>
      </c>
    </row>
    <row r="210" spans="1:17" x14ac:dyDescent="0.3">
      <c r="A210" s="4" t="str">
        <f>IF('Input data'!A216="","",'Input data'!A216)</f>
        <v/>
      </c>
      <c r="B210" s="4" t="str">
        <f>IF('Input data'!B216="","",'Input data'!B216)</f>
        <v/>
      </c>
      <c r="C210" s="4" t="str">
        <f>IF('Input data'!C216="","",'Input data'!C216)</f>
        <v/>
      </c>
      <c r="D210" s="4" t="str">
        <f>IF('Input data'!D216="","",'Input data'!D216)</f>
        <v/>
      </c>
      <c r="E210" s="4" t="str">
        <f>IF('Input data'!E216="","",'Input data'!E216)</f>
        <v/>
      </c>
      <c r="F210" s="4" t="str">
        <f>IF('Input data'!F216="","",'Input data'!F216)</f>
        <v/>
      </c>
      <c r="G210" s="20" t="str">
        <f>IF('Input data'!G216=0,"",'Input data'!G216)</f>
        <v/>
      </c>
      <c r="H210" s="9" t="str">
        <f>IF('Input data'!H216="","",'Input data'!H216)</f>
        <v/>
      </c>
      <c r="I210" s="7" t="str">
        <f>IF('Used data'!I210="No","",Calculation!AD210*Calculation!G210*Calculation!I210*Calculation!J210*Calculation!L210*Calculation!N210*Calculation!O210*Calculation!Q210*Calculation!V210*Calculation!W210*Calculation!X210)</f>
        <v/>
      </c>
      <c r="J210" s="7" t="str">
        <f>IF('Used data'!I210="No","",Calculation!AE210*Calculation!G210*Calculation!I210*Calculation!K210*Calculation!M210*Calculation!N210*Calculation!O210*Calculation!P210*Calculation!R210*Calculation!V210*Calculation!W210*Calculation!Y210)</f>
        <v/>
      </c>
      <c r="K210" s="7" t="str">
        <f>IF('Used data'!I210="No","",Calculation!AF210*Calculation!G210*Calculation!I210*Calculation!K210*Calculation!M210*Calculation!N210*Calculation!O210*Calculation!P210*Calculation!R210*Calculation!V210*Calculation!W210*Calculation!Y210)</f>
        <v/>
      </c>
      <c r="L210" s="7" t="str">
        <f>IF('Used data'!I210="No","",SUM(I210:K210))</f>
        <v/>
      </c>
      <c r="M210" s="7" t="str">
        <f>IF('Used data'!I210="No","",Calculation!AG210*Calculation!G210*Calculation!I210*Calculation!J210*Calculation!L210*Calculation!N210*Calculation!O210*Calculation!S210*Calculation!V210*Calculation!W210*Calculation!Z210)</f>
        <v/>
      </c>
      <c r="N210" s="7" t="str">
        <f>IF('Used data'!I210="No","",Calculation!AH210*Calculation!G210*Calculation!I210*Calculation!J210*Calculation!L210*Calculation!N210*Calculation!O210*Calculation!T210*Calculation!V210*Calculation!W210*Calculation!AA210)</f>
        <v/>
      </c>
      <c r="O210" s="7" t="str">
        <f>IF('Used data'!I210="No","",Calculation!AI210*Calculation!G210*Calculation!I210*Calculation!J210*Calculation!L210*Calculation!N210*Calculation!O210*Calculation!U210*Calculation!V210*Calculation!W210*Calculation!AB210)</f>
        <v/>
      </c>
      <c r="P210" s="7" t="str">
        <f>IF('Used data'!I210="No","",SUM(M210:O210))</f>
        <v/>
      </c>
      <c r="Q210" s="9" t="str">
        <f>IF('Used data'!I210="No","",SUM(I210:J210)*740934+M210*29492829+N210*4654307+O210*608667)</f>
        <v/>
      </c>
    </row>
    <row r="211" spans="1:17" x14ac:dyDescent="0.3">
      <c r="A211" s="4" t="str">
        <f>IF('Input data'!A217="","",'Input data'!A217)</f>
        <v/>
      </c>
      <c r="B211" s="4" t="str">
        <f>IF('Input data'!B217="","",'Input data'!B217)</f>
        <v/>
      </c>
      <c r="C211" s="4" t="str">
        <f>IF('Input data'!C217="","",'Input data'!C217)</f>
        <v/>
      </c>
      <c r="D211" s="4" t="str">
        <f>IF('Input data'!D217="","",'Input data'!D217)</f>
        <v/>
      </c>
      <c r="E211" s="4" t="str">
        <f>IF('Input data'!E217="","",'Input data'!E217)</f>
        <v/>
      </c>
      <c r="F211" s="4" t="str">
        <f>IF('Input data'!F217="","",'Input data'!F217)</f>
        <v/>
      </c>
      <c r="G211" s="20" t="str">
        <f>IF('Input data'!G217=0,"",'Input data'!G217)</f>
        <v/>
      </c>
      <c r="H211" s="9" t="str">
        <f>IF('Input data'!H217="","",'Input data'!H217)</f>
        <v/>
      </c>
      <c r="I211" s="7" t="str">
        <f>IF('Used data'!I211="No","",Calculation!AD211*Calculation!G211*Calculation!I211*Calculation!J211*Calculation!L211*Calculation!N211*Calculation!O211*Calculation!Q211*Calculation!V211*Calculation!W211*Calculation!X211)</f>
        <v/>
      </c>
      <c r="J211" s="7" t="str">
        <f>IF('Used data'!I211="No","",Calculation!AE211*Calculation!G211*Calculation!I211*Calculation!K211*Calculation!M211*Calculation!N211*Calculation!O211*Calculation!P211*Calculation!R211*Calculation!V211*Calculation!W211*Calculation!Y211)</f>
        <v/>
      </c>
      <c r="K211" s="7" t="str">
        <f>IF('Used data'!I211="No","",Calculation!AF211*Calculation!G211*Calculation!I211*Calculation!K211*Calculation!M211*Calculation!N211*Calculation!O211*Calculation!P211*Calculation!R211*Calculation!V211*Calculation!W211*Calculation!Y211)</f>
        <v/>
      </c>
      <c r="L211" s="7" t="str">
        <f>IF('Used data'!I211="No","",SUM(I211:K211))</f>
        <v/>
      </c>
      <c r="M211" s="7" t="str">
        <f>IF('Used data'!I211="No","",Calculation!AG211*Calculation!G211*Calculation!I211*Calculation!J211*Calculation!L211*Calculation!N211*Calculation!O211*Calculation!S211*Calculation!V211*Calculation!W211*Calculation!Z211)</f>
        <v/>
      </c>
      <c r="N211" s="7" t="str">
        <f>IF('Used data'!I211="No","",Calculation!AH211*Calculation!G211*Calculation!I211*Calculation!J211*Calculation!L211*Calculation!N211*Calculation!O211*Calculation!T211*Calculation!V211*Calculation!W211*Calculation!AA211)</f>
        <v/>
      </c>
      <c r="O211" s="7" t="str">
        <f>IF('Used data'!I211="No","",Calculation!AI211*Calculation!G211*Calculation!I211*Calculation!J211*Calculation!L211*Calculation!N211*Calculation!O211*Calculation!U211*Calculation!V211*Calculation!W211*Calculation!AB211)</f>
        <v/>
      </c>
      <c r="P211" s="7" t="str">
        <f>IF('Used data'!I211="No","",SUM(M211:O211))</f>
        <v/>
      </c>
      <c r="Q211" s="9" t="str">
        <f>IF('Used data'!I211="No","",SUM(I211:J211)*740934+M211*29492829+N211*4654307+O211*608667)</f>
        <v/>
      </c>
    </row>
    <row r="212" spans="1:17" x14ac:dyDescent="0.3">
      <c r="A212" s="4" t="str">
        <f>IF('Input data'!A218="","",'Input data'!A218)</f>
        <v/>
      </c>
      <c r="B212" s="4" t="str">
        <f>IF('Input data'!B218="","",'Input data'!B218)</f>
        <v/>
      </c>
      <c r="C212" s="4" t="str">
        <f>IF('Input data'!C218="","",'Input data'!C218)</f>
        <v/>
      </c>
      <c r="D212" s="4" t="str">
        <f>IF('Input data'!D218="","",'Input data'!D218)</f>
        <v/>
      </c>
      <c r="E212" s="4" t="str">
        <f>IF('Input data'!E218="","",'Input data'!E218)</f>
        <v/>
      </c>
      <c r="F212" s="4" t="str">
        <f>IF('Input data'!F218="","",'Input data'!F218)</f>
        <v/>
      </c>
      <c r="G212" s="20" t="str">
        <f>IF('Input data'!G218=0,"",'Input data'!G218)</f>
        <v/>
      </c>
      <c r="H212" s="9" t="str">
        <f>IF('Input data'!H218="","",'Input data'!H218)</f>
        <v/>
      </c>
      <c r="I212" s="7" t="str">
        <f>IF('Used data'!I212="No","",Calculation!AD212*Calculation!G212*Calculation!I212*Calculation!J212*Calculation!L212*Calculation!N212*Calculation!O212*Calculation!Q212*Calculation!V212*Calculation!W212*Calculation!X212)</f>
        <v/>
      </c>
      <c r="J212" s="7" t="str">
        <f>IF('Used data'!I212="No","",Calculation!AE212*Calculation!G212*Calculation!I212*Calculation!K212*Calculation!M212*Calculation!N212*Calculation!O212*Calculation!P212*Calculation!R212*Calculation!V212*Calculation!W212*Calculation!Y212)</f>
        <v/>
      </c>
      <c r="K212" s="7" t="str">
        <f>IF('Used data'!I212="No","",Calculation!AF212*Calculation!G212*Calculation!I212*Calculation!K212*Calculation!M212*Calculation!N212*Calculation!O212*Calculation!P212*Calculation!R212*Calculation!V212*Calculation!W212*Calculation!Y212)</f>
        <v/>
      </c>
      <c r="L212" s="7" t="str">
        <f>IF('Used data'!I212="No","",SUM(I212:K212))</f>
        <v/>
      </c>
      <c r="M212" s="7" t="str">
        <f>IF('Used data'!I212="No","",Calculation!AG212*Calculation!G212*Calculation!I212*Calculation!J212*Calculation!L212*Calculation!N212*Calculation!O212*Calculation!S212*Calculation!V212*Calculation!W212*Calculation!Z212)</f>
        <v/>
      </c>
      <c r="N212" s="7" t="str">
        <f>IF('Used data'!I212="No","",Calculation!AH212*Calculation!G212*Calculation!I212*Calculation!J212*Calculation!L212*Calculation!N212*Calculation!O212*Calculation!T212*Calculation!V212*Calculation!W212*Calculation!AA212)</f>
        <v/>
      </c>
      <c r="O212" s="7" t="str">
        <f>IF('Used data'!I212="No","",Calculation!AI212*Calculation!G212*Calculation!I212*Calculation!J212*Calculation!L212*Calculation!N212*Calculation!O212*Calculation!U212*Calculation!V212*Calculation!W212*Calculation!AB212)</f>
        <v/>
      </c>
      <c r="P212" s="7" t="str">
        <f>IF('Used data'!I212="No","",SUM(M212:O212))</f>
        <v/>
      </c>
      <c r="Q212" s="9" t="str">
        <f>IF('Used data'!I212="No","",SUM(I212:J212)*740934+M212*29492829+N212*4654307+O212*608667)</f>
        <v/>
      </c>
    </row>
    <row r="213" spans="1:17" x14ac:dyDescent="0.3">
      <c r="A213" s="4" t="str">
        <f>IF('Input data'!A219="","",'Input data'!A219)</f>
        <v/>
      </c>
      <c r="B213" s="4" t="str">
        <f>IF('Input data'!B219="","",'Input data'!B219)</f>
        <v/>
      </c>
      <c r="C213" s="4" t="str">
        <f>IF('Input data'!C219="","",'Input data'!C219)</f>
        <v/>
      </c>
      <c r="D213" s="4" t="str">
        <f>IF('Input data'!D219="","",'Input data'!D219)</f>
        <v/>
      </c>
      <c r="E213" s="4" t="str">
        <f>IF('Input data'!E219="","",'Input data'!E219)</f>
        <v/>
      </c>
      <c r="F213" s="4" t="str">
        <f>IF('Input data'!F219="","",'Input data'!F219)</f>
        <v/>
      </c>
      <c r="G213" s="20" t="str">
        <f>IF('Input data'!G219=0,"",'Input data'!G219)</f>
        <v/>
      </c>
      <c r="H213" s="9" t="str">
        <f>IF('Input data'!H219="","",'Input data'!H219)</f>
        <v/>
      </c>
      <c r="I213" s="7" t="str">
        <f>IF('Used data'!I213="No","",Calculation!AD213*Calculation!G213*Calculation!I213*Calculation!J213*Calculation!L213*Calculation!N213*Calculation!O213*Calculation!Q213*Calculation!V213*Calculation!W213*Calculation!X213)</f>
        <v/>
      </c>
      <c r="J213" s="7" t="str">
        <f>IF('Used data'!I213="No","",Calculation!AE213*Calculation!G213*Calculation!I213*Calculation!K213*Calculation!M213*Calculation!N213*Calculation!O213*Calculation!P213*Calculation!R213*Calculation!V213*Calculation!W213*Calculation!Y213)</f>
        <v/>
      </c>
      <c r="K213" s="7" t="str">
        <f>IF('Used data'!I213="No","",Calculation!AF213*Calculation!G213*Calculation!I213*Calculation!K213*Calculation!M213*Calculation!N213*Calculation!O213*Calculation!P213*Calculation!R213*Calculation!V213*Calculation!W213*Calculation!Y213)</f>
        <v/>
      </c>
      <c r="L213" s="7" t="str">
        <f>IF('Used data'!I213="No","",SUM(I213:K213))</f>
        <v/>
      </c>
      <c r="M213" s="7" t="str">
        <f>IF('Used data'!I213="No","",Calculation!AG213*Calculation!G213*Calculation!I213*Calculation!J213*Calculation!L213*Calculation!N213*Calculation!O213*Calculation!S213*Calculation!V213*Calculation!W213*Calculation!Z213)</f>
        <v/>
      </c>
      <c r="N213" s="7" t="str">
        <f>IF('Used data'!I213="No","",Calculation!AH213*Calculation!G213*Calculation!I213*Calculation!J213*Calculation!L213*Calculation!N213*Calculation!O213*Calculation!T213*Calculation!V213*Calculation!W213*Calculation!AA213)</f>
        <v/>
      </c>
      <c r="O213" s="7" t="str">
        <f>IF('Used data'!I213="No","",Calculation!AI213*Calculation!G213*Calculation!I213*Calculation!J213*Calculation!L213*Calculation!N213*Calculation!O213*Calculation!U213*Calculation!V213*Calculation!W213*Calculation!AB213)</f>
        <v/>
      </c>
      <c r="P213" s="7" t="str">
        <f>IF('Used data'!I213="No","",SUM(M213:O213))</f>
        <v/>
      </c>
      <c r="Q213" s="9" t="str">
        <f>IF('Used data'!I213="No","",SUM(I213:J213)*740934+M213*29492829+N213*4654307+O213*608667)</f>
        <v/>
      </c>
    </row>
    <row r="214" spans="1:17" x14ac:dyDescent="0.3">
      <c r="A214" s="4" t="str">
        <f>IF('Input data'!A220="","",'Input data'!A220)</f>
        <v/>
      </c>
      <c r="B214" s="4" t="str">
        <f>IF('Input data'!B220="","",'Input data'!B220)</f>
        <v/>
      </c>
      <c r="C214" s="4" t="str">
        <f>IF('Input data'!C220="","",'Input data'!C220)</f>
        <v/>
      </c>
      <c r="D214" s="4" t="str">
        <f>IF('Input data'!D220="","",'Input data'!D220)</f>
        <v/>
      </c>
      <c r="E214" s="4" t="str">
        <f>IF('Input data'!E220="","",'Input data'!E220)</f>
        <v/>
      </c>
      <c r="F214" s="4" t="str">
        <f>IF('Input data'!F220="","",'Input data'!F220)</f>
        <v/>
      </c>
      <c r="G214" s="20" t="str">
        <f>IF('Input data'!G220=0,"",'Input data'!G220)</f>
        <v/>
      </c>
      <c r="H214" s="9" t="str">
        <f>IF('Input data'!H220="","",'Input data'!H220)</f>
        <v/>
      </c>
      <c r="I214" s="7" t="str">
        <f>IF('Used data'!I214="No","",Calculation!AD214*Calculation!G214*Calculation!I214*Calculation!J214*Calculation!L214*Calculation!N214*Calculation!O214*Calculation!Q214*Calculation!V214*Calculation!W214*Calculation!X214)</f>
        <v/>
      </c>
      <c r="J214" s="7" t="str">
        <f>IF('Used data'!I214="No","",Calculation!AE214*Calculation!G214*Calculation!I214*Calculation!K214*Calculation!M214*Calculation!N214*Calculation!O214*Calculation!P214*Calculation!R214*Calculation!V214*Calculation!W214*Calculation!Y214)</f>
        <v/>
      </c>
      <c r="K214" s="7" t="str">
        <f>IF('Used data'!I214="No","",Calculation!AF214*Calculation!G214*Calculation!I214*Calculation!K214*Calculation!M214*Calculation!N214*Calculation!O214*Calculation!P214*Calculation!R214*Calculation!V214*Calculation!W214*Calculation!Y214)</f>
        <v/>
      </c>
      <c r="L214" s="7" t="str">
        <f>IF('Used data'!I214="No","",SUM(I214:K214))</f>
        <v/>
      </c>
      <c r="M214" s="7" t="str">
        <f>IF('Used data'!I214="No","",Calculation!AG214*Calculation!G214*Calculation!I214*Calculation!J214*Calculation!L214*Calculation!N214*Calculation!O214*Calculation!S214*Calculation!V214*Calculation!W214*Calculation!Z214)</f>
        <v/>
      </c>
      <c r="N214" s="7" t="str">
        <f>IF('Used data'!I214="No","",Calculation!AH214*Calculation!G214*Calculation!I214*Calculation!J214*Calculation!L214*Calculation!N214*Calculation!O214*Calculation!T214*Calculation!V214*Calculation!W214*Calculation!AA214)</f>
        <v/>
      </c>
      <c r="O214" s="7" t="str">
        <f>IF('Used data'!I214="No","",Calculation!AI214*Calculation!G214*Calculation!I214*Calculation!J214*Calculation!L214*Calculation!N214*Calculation!O214*Calculation!U214*Calculation!V214*Calculation!W214*Calculation!AB214)</f>
        <v/>
      </c>
      <c r="P214" s="7" t="str">
        <f>IF('Used data'!I214="No","",SUM(M214:O214))</f>
        <v/>
      </c>
      <c r="Q214" s="9" t="str">
        <f>IF('Used data'!I214="No","",SUM(I214:J214)*740934+M214*29492829+N214*4654307+O214*608667)</f>
        <v/>
      </c>
    </row>
    <row r="215" spans="1:17" x14ac:dyDescent="0.3">
      <c r="A215" s="4" t="str">
        <f>IF('Input data'!A221="","",'Input data'!A221)</f>
        <v/>
      </c>
      <c r="B215" s="4" t="str">
        <f>IF('Input data'!B221="","",'Input data'!B221)</f>
        <v/>
      </c>
      <c r="C215" s="4" t="str">
        <f>IF('Input data'!C221="","",'Input data'!C221)</f>
        <v/>
      </c>
      <c r="D215" s="4" t="str">
        <f>IF('Input data'!D221="","",'Input data'!D221)</f>
        <v/>
      </c>
      <c r="E215" s="4" t="str">
        <f>IF('Input data'!E221="","",'Input data'!E221)</f>
        <v/>
      </c>
      <c r="F215" s="4" t="str">
        <f>IF('Input data'!F221="","",'Input data'!F221)</f>
        <v/>
      </c>
      <c r="G215" s="20" t="str">
        <f>IF('Input data'!G221=0,"",'Input data'!G221)</f>
        <v/>
      </c>
      <c r="H215" s="9" t="str">
        <f>IF('Input data'!H221="","",'Input data'!H221)</f>
        <v/>
      </c>
      <c r="I215" s="7" t="str">
        <f>IF('Used data'!I215="No","",Calculation!AD215*Calculation!G215*Calculation!I215*Calculation!J215*Calculation!L215*Calculation!N215*Calculation!O215*Calculation!Q215*Calculation!V215*Calculation!W215*Calculation!X215)</f>
        <v/>
      </c>
      <c r="J215" s="7" t="str">
        <f>IF('Used data'!I215="No","",Calculation!AE215*Calculation!G215*Calculation!I215*Calculation!K215*Calculation!M215*Calculation!N215*Calculation!O215*Calculation!P215*Calculation!R215*Calculation!V215*Calculation!W215*Calculation!Y215)</f>
        <v/>
      </c>
      <c r="K215" s="7" t="str">
        <f>IF('Used data'!I215="No","",Calculation!AF215*Calculation!G215*Calculation!I215*Calculation!K215*Calculation!M215*Calculation!N215*Calculation!O215*Calculation!P215*Calculation!R215*Calculation!V215*Calculation!W215*Calculation!Y215)</f>
        <v/>
      </c>
      <c r="L215" s="7" t="str">
        <f>IF('Used data'!I215="No","",SUM(I215:K215))</f>
        <v/>
      </c>
      <c r="M215" s="7" t="str">
        <f>IF('Used data'!I215="No","",Calculation!AG215*Calculation!G215*Calculation!I215*Calculation!J215*Calculation!L215*Calculation!N215*Calculation!O215*Calculation!S215*Calculation!V215*Calculation!W215*Calculation!Z215)</f>
        <v/>
      </c>
      <c r="N215" s="7" t="str">
        <f>IF('Used data'!I215="No","",Calculation!AH215*Calculation!G215*Calculation!I215*Calculation!J215*Calculation!L215*Calculation!N215*Calculation!O215*Calculation!T215*Calculation!V215*Calculation!W215*Calculation!AA215)</f>
        <v/>
      </c>
      <c r="O215" s="7" t="str">
        <f>IF('Used data'!I215="No","",Calculation!AI215*Calculation!G215*Calculation!I215*Calculation!J215*Calculation!L215*Calculation!N215*Calculation!O215*Calculation!U215*Calculation!V215*Calculation!W215*Calculation!AB215)</f>
        <v/>
      </c>
      <c r="P215" s="7" t="str">
        <f>IF('Used data'!I215="No","",SUM(M215:O215))</f>
        <v/>
      </c>
      <c r="Q215" s="9" t="str">
        <f>IF('Used data'!I215="No","",SUM(I215:J215)*740934+M215*29492829+N215*4654307+O215*608667)</f>
        <v/>
      </c>
    </row>
    <row r="216" spans="1:17" x14ac:dyDescent="0.3">
      <c r="A216" s="4" t="str">
        <f>IF('Input data'!A222="","",'Input data'!A222)</f>
        <v/>
      </c>
      <c r="B216" s="4" t="str">
        <f>IF('Input data'!B222="","",'Input data'!B222)</f>
        <v/>
      </c>
      <c r="C216" s="4" t="str">
        <f>IF('Input data'!C222="","",'Input data'!C222)</f>
        <v/>
      </c>
      <c r="D216" s="4" t="str">
        <f>IF('Input data'!D222="","",'Input data'!D222)</f>
        <v/>
      </c>
      <c r="E216" s="4" t="str">
        <f>IF('Input data'!E222="","",'Input data'!E222)</f>
        <v/>
      </c>
      <c r="F216" s="4" t="str">
        <f>IF('Input data'!F222="","",'Input data'!F222)</f>
        <v/>
      </c>
      <c r="G216" s="20" t="str">
        <f>IF('Input data'!G222=0,"",'Input data'!G222)</f>
        <v/>
      </c>
      <c r="H216" s="9" t="str">
        <f>IF('Input data'!H222="","",'Input data'!H222)</f>
        <v/>
      </c>
      <c r="I216" s="7" t="str">
        <f>IF('Used data'!I216="No","",Calculation!AD216*Calculation!G216*Calculation!I216*Calculation!J216*Calculation!L216*Calculation!N216*Calculation!O216*Calculation!Q216*Calculation!V216*Calculation!W216*Calculation!X216)</f>
        <v/>
      </c>
      <c r="J216" s="7" t="str">
        <f>IF('Used data'!I216="No","",Calculation!AE216*Calculation!G216*Calculation!I216*Calculation!K216*Calculation!M216*Calculation!N216*Calculation!O216*Calculation!P216*Calculation!R216*Calculation!V216*Calculation!W216*Calculation!Y216)</f>
        <v/>
      </c>
      <c r="K216" s="7" t="str">
        <f>IF('Used data'!I216="No","",Calculation!AF216*Calculation!G216*Calculation!I216*Calculation!K216*Calculation!M216*Calculation!N216*Calculation!O216*Calculation!P216*Calculation!R216*Calculation!V216*Calculation!W216*Calculation!Y216)</f>
        <v/>
      </c>
      <c r="L216" s="7" t="str">
        <f>IF('Used data'!I216="No","",SUM(I216:K216))</f>
        <v/>
      </c>
      <c r="M216" s="7" t="str">
        <f>IF('Used data'!I216="No","",Calculation!AG216*Calculation!G216*Calculation!I216*Calculation!J216*Calculation!L216*Calculation!N216*Calculation!O216*Calculation!S216*Calculation!V216*Calculation!W216*Calculation!Z216)</f>
        <v/>
      </c>
      <c r="N216" s="7" t="str">
        <f>IF('Used data'!I216="No","",Calculation!AH216*Calculation!G216*Calculation!I216*Calculation!J216*Calculation!L216*Calculation!N216*Calculation!O216*Calculation!T216*Calculation!V216*Calculation!W216*Calculation!AA216)</f>
        <v/>
      </c>
      <c r="O216" s="7" t="str">
        <f>IF('Used data'!I216="No","",Calculation!AI216*Calculation!G216*Calculation!I216*Calculation!J216*Calculation!L216*Calculation!N216*Calculation!O216*Calculation!U216*Calculation!V216*Calculation!W216*Calculation!AB216)</f>
        <v/>
      </c>
      <c r="P216" s="7" t="str">
        <f>IF('Used data'!I216="No","",SUM(M216:O216))</f>
        <v/>
      </c>
      <c r="Q216" s="9" t="str">
        <f>IF('Used data'!I216="No","",SUM(I216:J216)*740934+M216*29492829+N216*4654307+O216*608667)</f>
        <v/>
      </c>
    </row>
    <row r="217" spans="1:17" x14ac:dyDescent="0.3">
      <c r="A217" s="4" t="str">
        <f>IF('Input data'!A223="","",'Input data'!A223)</f>
        <v/>
      </c>
      <c r="B217" s="4" t="str">
        <f>IF('Input data'!B223="","",'Input data'!B223)</f>
        <v/>
      </c>
      <c r="C217" s="4" t="str">
        <f>IF('Input data'!C223="","",'Input data'!C223)</f>
        <v/>
      </c>
      <c r="D217" s="4" t="str">
        <f>IF('Input data'!D223="","",'Input data'!D223)</f>
        <v/>
      </c>
      <c r="E217" s="4" t="str">
        <f>IF('Input data'!E223="","",'Input data'!E223)</f>
        <v/>
      </c>
      <c r="F217" s="4" t="str">
        <f>IF('Input data'!F223="","",'Input data'!F223)</f>
        <v/>
      </c>
      <c r="G217" s="20" t="str">
        <f>IF('Input data'!G223=0,"",'Input data'!G223)</f>
        <v/>
      </c>
      <c r="H217" s="9" t="str">
        <f>IF('Input data'!H223="","",'Input data'!H223)</f>
        <v/>
      </c>
      <c r="I217" s="7" t="str">
        <f>IF('Used data'!I217="No","",Calculation!AD217*Calculation!G217*Calculation!I217*Calculation!J217*Calculation!L217*Calculation!N217*Calculation!O217*Calculation!Q217*Calculation!V217*Calculation!W217*Calculation!X217)</f>
        <v/>
      </c>
      <c r="J217" s="7" t="str">
        <f>IF('Used data'!I217="No","",Calculation!AE217*Calculation!G217*Calculation!I217*Calculation!K217*Calculation!M217*Calculation!N217*Calculation!O217*Calculation!P217*Calculation!R217*Calculation!V217*Calculation!W217*Calculation!Y217)</f>
        <v/>
      </c>
      <c r="K217" s="7" t="str">
        <f>IF('Used data'!I217="No","",Calculation!AF217*Calculation!G217*Calculation!I217*Calculation!K217*Calculation!M217*Calculation!N217*Calculation!O217*Calculation!P217*Calculation!R217*Calculation!V217*Calculation!W217*Calculation!Y217)</f>
        <v/>
      </c>
      <c r="L217" s="7" t="str">
        <f>IF('Used data'!I217="No","",SUM(I217:K217))</f>
        <v/>
      </c>
      <c r="M217" s="7" t="str">
        <f>IF('Used data'!I217="No","",Calculation!AG217*Calculation!G217*Calculation!I217*Calculation!J217*Calculation!L217*Calculation!N217*Calculation!O217*Calculation!S217*Calculation!V217*Calculation!W217*Calculation!Z217)</f>
        <v/>
      </c>
      <c r="N217" s="7" t="str">
        <f>IF('Used data'!I217="No","",Calculation!AH217*Calculation!G217*Calculation!I217*Calculation!J217*Calculation!L217*Calculation!N217*Calculation!O217*Calculation!T217*Calculation!V217*Calculation!W217*Calculation!AA217)</f>
        <v/>
      </c>
      <c r="O217" s="7" t="str">
        <f>IF('Used data'!I217="No","",Calculation!AI217*Calculation!G217*Calculation!I217*Calculation!J217*Calculation!L217*Calculation!N217*Calculation!O217*Calculation!U217*Calculation!V217*Calculation!W217*Calculation!AB217)</f>
        <v/>
      </c>
      <c r="P217" s="7" t="str">
        <f>IF('Used data'!I217="No","",SUM(M217:O217))</f>
        <v/>
      </c>
      <c r="Q217" s="9" t="str">
        <f>IF('Used data'!I217="No","",SUM(I217:J217)*740934+M217*29492829+N217*4654307+O217*608667)</f>
        <v/>
      </c>
    </row>
    <row r="218" spans="1:17" x14ac:dyDescent="0.3">
      <c r="A218" s="4" t="str">
        <f>IF('Input data'!A224="","",'Input data'!A224)</f>
        <v/>
      </c>
      <c r="B218" s="4" t="str">
        <f>IF('Input data'!B224="","",'Input data'!B224)</f>
        <v/>
      </c>
      <c r="C218" s="4" t="str">
        <f>IF('Input data'!C224="","",'Input data'!C224)</f>
        <v/>
      </c>
      <c r="D218" s="4" t="str">
        <f>IF('Input data'!D224="","",'Input data'!D224)</f>
        <v/>
      </c>
      <c r="E218" s="4" t="str">
        <f>IF('Input data'!E224="","",'Input data'!E224)</f>
        <v/>
      </c>
      <c r="F218" s="4" t="str">
        <f>IF('Input data'!F224="","",'Input data'!F224)</f>
        <v/>
      </c>
      <c r="G218" s="20" t="str">
        <f>IF('Input data'!G224=0,"",'Input data'!G224)</f>
        <v/>
      </c>
      <c r="H218" s="9" t="str">
        <f>IF('Input data'!H224="","",'Input data'!H224)</f>
        <v/>
      </c>
      <c r="I218" s="7" t="str">
        <f>IF('Used data'!I218="No","",Calculation!AD218*Calculation!G218*Calculation!I218*Calculation!J218*Calculation!L218*Calculation!N218*Calculation!O218*Calculation!Q218*Calculation!V218*Calculation!W218*Calculation!X218)</f>
        <v/>
      </c>
      <c r="J218" s="7" t="str">
        <f>IF('Used data'!I218="No","",Calculation!AE218*Calculation!G218*Calculation!I218*Calculation!K218*Calculation!M218*Calculation!N218*Calculation!O218*Calculation!P218*Calculation!R218*Calculation!V218*Calculation!W218*Calculation!Y218)</f>
        <v/>
      </c>
      <c r="K218" s="7" t="str">
        <f>IF('Used data'!I218="No","",Calculation!AF218*Calculation!G218*Calculation!I218*Calculation!K218*Calculation!M218*Calculation!N218*Calculation!O218*Calculation!P218*Calculation!R218*Calculation!V218*Calculation!W218*Calculation!Y218)</f>
        <v/>
      </c>
      <c r="L218" s="7" t="str">
        <f>IF('Used data'!I218="No","",SUM(I218:K218))</f>
        <v/>
      </c>
      <c r="M218" s="7" t="str">
        <f>IF('Used data'!I218="No","",Calculation!AG218*Calculation!G218*Calculation!I218*Calculation!J218*Calculation!L218*Calculation!N218*Calculation!O218*Calculation!S218*Calculation!V218*Calculation!W218*Calculation!Z218)</f>
        <v/>
      </c>
      <c r="N218" s="7" t="str">
        <f>IF('Used data'!I218="No","",Calculation!AH218*Calculation!G218*Calculation!I218*Calculation!J218*Calculation!L218*Calculation!N218*Calculation!O218*Calculation!T218*Calculation!V218*Calculation!W218*Calculation!AA218)</f>
        <v/>
      </c>
      <c r="O218" s="7" t="str">
        <f>IF('Used data'!I218="No","",Calculation!AI218*Calculation!G218*Calculation!I218*Calculation!J218*Calculation!L218*Calculation!N218*Calculation!O218*Calculation!U218*Calculation!V218*Calculation!W218*Calculation!AB218)</f>
        <v/>
      </c>
      <c r="P218" s="7" t="str">
        <f>IF('Used data'!I218="No","",SUM(M218:O218))</f>
        <v/>
      </c>
      <c r="Q218" s="9" t="str">
        <f>IF('Used data'!I218="No","",SUM(I218:J218)*740934+M218*29492829+N218*4654307+O218*608667)</f>
        <v/>
      </c>
    </row>
    <row r="219" spans="1:17" x14ac:dyDescent="0.3">
      <c r="A219" s="4" t="str">
        <f>IF('Input data'!A225="","",'Input data'!A225)</f>
        <v/>
      </c>
      <c r="B219" s="4" t="str">
        <f>IF('Input data'!B225="","",'Input data'!B225)</f>
        <v/>
      </c>
      <c r="C219" s="4" t="str">
        <f>IF('Input data'!C225="","",'Input data'!C225)</f>
        <v/>
      </c>
      <c r="D219" s="4" t="str">
        <f>IF('Input data'!D225="","",'Input data'!D225)</f>
        <v/>
      </c>
      <c r="E219" s="4" t="str">
        <f>IF('Input data'!E225="","",'Input data'!E225)</f>
        <v/>
      </c>
      <c r="F219" s="4" t="str">
        <f>IF('Input data'!F225="","",'Input data'!F225)</f>
        <v/>
      </c>
      <c r="G219" s="20" t="str">
        <f>IF('Input data'!G225=0,"",'Input data'!G225)</f>
        <v/>
      </c>
      <c r="H219" s="9" t="str">
        <f>IF('Input data'!H225="","",'Input data'!H225)</f>
        <v/>
      </c>
      <c r="I219" s="7" t="str">
        <f>IF('Used data'!I219="No","",Calculation!AD219*Calculation!G219*Calculation!I219*Calculation!J219*Calculation!L219*Calculation!N219*Calculation!O219*Calculation!Q219*Calculation!V219*Calculation!W219*Calculation!X219)</f>
        <v/>
      </c>
      <c r="J219" s="7" t="str">
        <f>IF('Used data'!I219="No","",Calculation!AE219*Calculation!G219*Calculation!I219*Calculation!K219*Calculation!M219*Calculation!N219*Calculation!O219*Calculation!P219*Calculation!R219*Calculation!V219*Calculation!W219*Calculation!Y219)</f>
        <v/>
      </c>
      <c r="K219" s="7" t="str">
        <f>IF('Used data'!I219="No","",Calculation!AF219*Calculation!G219*Calculation!I219*Calculation!K219*Calculation!M219*Calculation!N219*Calculation!O219*Calculation!P219*Calculation!R219*Calculation!V219*Calculation!W219*Calculation!Y219)</f>
        <v/>
      </c>
      <c r="L219" s="7" t="str">
        <f>IF('Used data'!I219="No","",SUM(I219:K219))</f>
        <v/>
      </c>
      <c r="M219" s="7" t="str">
        <f>IF('Used data'!I219="No","",Calculation!AG219*Calculation!G219*Calculation!I219*Calculation!J219*Calculation!L219*Calculation!N219*Calculation!O219*Calculation!S219*Calculation!V219*Calculation!W219*Calculation!Z219)</f>
        <v/>
      </c>
      <c r="N219" s="7" t="str">
        <f>IF('Used data'!I219="No","",Calculation!AH219*Calculation!G219*Calculation!I219*Calculation!J219*Calculation!L219*Calculation!N219*Calculation!O219*Calculation!T219*Calculation!V219*Calculation!W219*Calculation!AA219)</f>
        <v/>
      </c>
      <c r="O219" s="7" t="str">
        <f>IF('Used data'!I219="No","",Calculation!AI219*Calculation!G219*Calculation!I219*Calculation!J219*Calculation!L219*Calculation!N219*Calculation!O219*Calculation!U219*Calculation!V219*Calculation!W219*Calculation!AB219)</f>
        <v/>
      </c>
      <c r="P219" s="7" t="str">
        <f>IF('Used data'!I219="No","",SUM(M219:O219))</f>
        <v/>
      </c>
      <c r="Q219" s="9" t="str">
        <f>IF('Used data'!I219="No","",SUM(I219:J219)*740934+M219*29492829+N219*4654307+O219*608667)</f>
        <v/>
      </c>
    </row>
    <row r="220" spans="1:17" x14ac:dyDescent="0.3">
      <c r="A220" s="4" t="str">
        <f>IF('Input data'!A226="","",'Input data'!A226)</f>
        <v/>
      </c>
      <c r="B220" s="4" t="str">
        <f>IF('Input data'!B226="","",'Input data'!B226)</f>
        <v/>
      </c>
      <c r="C220" s="4" t="str">
        <f>IF('Input data'!C226="","",'Input data'!C226)</f>
        <v/>
      </c>
      <c r="D220" s="4" t="str">
        <f>IF('Input data'!D226="","",'Input data'!D226)</f>
        <v/>
      </c>
      <c r="E220" s="4" t="str">
        <f>IF('Input data'!E226="","",'Input data'!E226)</f>
        <v/>
      </c>
      <c r="F220" s="4" t="str">
        <f>IF('Input data'!F226="","",'Input data'!F226)</f>
        <v/>
      </c>
      <c r="G220" s="20" t="str">
        <f>IF('Input data'!G226=0,"",'Input data'!G226)</f>
        <v/>
      </c>
      <c r="H220" s="9" t="str">
        <f>IF('Input data'!H226="","",'Input data'!H226)</f>
        <v/>
      </c>
      <c r="I220" s="7" t="str">
        <f>IF('Used data'!I220="No","",Calculation!AD220*Calculation!G220*Calculation!I220*Calculation!J220*Calculation!L220*Calculation!N220*Calculation!O220*Calculation!Q220*Calculation!V220*Calculation!W220*Calculation!X220)</f>
        <v/>
      </c>
      <c r="J220" s="7" t="str">
        <f>IF('Used data'!I220="No","",Calculation!AE220*Calculation!G220*Calculation!I220*Calculation!K220*Calculation!M220*Calculation!N220*Calculation!O220*Calculation!P220*Calculation!R220*Calculation!V220*Calculation!W220*Calculation!Y220)</f>
        <v/>
      </c>
      <c r="K220" s="7" t="str">
        <f>IF('Used data'!I220="No","",Calculation!AF220*Calculation!G220*Calculation!I220*Calculation!K220*Calculation!M220*Calculation!N220*Calculation!O220*Calculation!P220*Calculation!R220*Calculation!V220*Calculation!W220*Calculation!Y220)</f>
        <v/>
      </c>
      <c r="L220" s="7" t="str">
        <f>IF('Used data'!I220="No","",SUM(I220:K220))</f>
        <v/>
      </c>
      <c r="M220" s="7" t="str">
        <f>IF('Used data'!I220="No","",Calculation!AG220*Calculation!G220*Calculation!I220*Calculation!J220*Calculation!L220*Calculation!N220*Calculation!O220*Calculation!S220*Calculation!V220*Calculation!W220*Calculation!Z220)</f>
        <v/>
      </c>
      <c r="N220" s="7" t="str">
        <f>IF('Used data'!I220="No","",Calculation!AH220*Calculation!G220*Calculation!I220*Calculation!J220*Calculation!L220*Calculation!N220*Calculation!O220*Calculation!T220*Calculation!V220*Calculation!W220*Calculation!AA220)</f>
        <v/>
      </c>
      <c r="O220" s="7" t="str">
        <f>IF('Used data'!I220="No","",Calculation!AI220*Calculation!G220*Calculation!I220*Calculation!J220*Calculation!L220*Calculation!N220*Calculation!O220*Calculation!U220*Calculation!V220*Calculation!W220*Calculation!AB220)</f>
        <v/>
      </c>
      <c r="P220" s="7" t="str">
        <f>IF('Used data'!I220="No","",SUM(M220:O220))</f>
        <v/>
      </c>
      <c r="Q220" s="9" t="str">
        <f>IF('Used data'!I220="No","",SUM(I220:J220)*740934+M220*29492829+N220*4654307+O220*608667)</f>
        <v/>
      </c>
    </row>
    <row r="221" spans="1:17" x14ac:dyDescent="0.3">
      <c r="A221" s="4" t="str">
        <f>IF('Input data'!A227="","",'Input data'!A227)</f>
        <v/>
      </c>
      <c r="B221" s="4" t="str">
        <f>IF('Input data'!B227="","",'Input data'!B227)</f>
        <v/>
      </c>
      <c r="C221" s="4" t="str">
        <f>IF('Input data'!C227="","",'Input data'!C227)</f>
        <v/>
      </c>
      <c r="D221" s="4" t="str">
        <f>IF('Input data'!D227="","",'Input data'!D227)</f>
        <v/>
      </c>
      <c r="E221" s="4" t="str">
        <f>IF('Input data'!E227="","",'Input data'!E227)</f>
        <v/>
      </c>
      <c r="F221" s="4" t="str">
        <f>IF('Input data'!F227="","",'Input data'!F227)</f>
        <v/>
      </c>
      <c r="G221" s="20" t="str">
        <f>IF('Input data'!G227=0,"",'Input data'!G227)</f>
        <v/>
      </c>
      <c r="H221" s="9" t="str">
        <f>IF('Input data'!H227="","",'Input data'!H227)</f>
        <v/>
      </c>
      <c r="I221" s="7" t="str">
        <f>IF('Used data'!I221="No","",Calculation!AD221*Calculation!G221*Calculation!I221*Calculation!J221*Calculation!L221*Calculation!N221*Calculation!O221*Calculation!Q221*Calculation!V221*Calculation!W221*Calculation!X221)</f>
        <v/>
      </c>
      <c r="J221" s="7" t="str">
        <f>IF('Used data'!I221="No","",Calculation!AE221*Calculation!G221*Calculation!I221*Calculation!K221*Calculation!M221*Calculation!N221*Calculation!O221*Calculation!P221*Calculation!R221*Calculation!V221*Calculation!W221*Calculation!Y221)</f>
        <v/>
      </c>
      <c r="K221" s="7" t="str">
        <f>IF('Used data'!I221="No","",Calculation!AF221*Calculation!G221*Calculation!I221*Calculation!K221*Calculation!M221*Calculation!N221*Calculation!O221*Calculation!P221*Calculation!R221*Calculation!V221*Calculation!W221*Calculation!Y221)</f>
        <v/>
      </c>
      <c r="L221" s="7" t="str">
        <f>IF('Used data'!I221="No","",SUM(I221:K221))</f>
        <v/>
      </c>
      <c r="M221" s="7" t="str">
        <f>IF('Used data'!I221="No","",Calculation!AG221*Calculation!G221*Calculation!I221*Calculation!J221*Calculation!L221*Calculation!N221*Calculation!O221*Calculation!S221*Calculation!V221*Calculation!W221*Calculation!Z221)</f>
        <v/>
      </c>
      <c r="N221" s="7" t="str">
        <f>IF('Used data'!I221="No","",Calculation!AH221*Calculation!G221*Calculation!I221*Calculation!J221*Calculation!L221*Calculation!N221*Calculation!O221*Calculation!T221*Calculation!V221*Calculation!W221*Calculation!AA221)</f>
        <v/>
      </c>
      <c r="O221" s="7" t="str">
        <f>IF('Used data'!I221="No","",Calculation!AI221*Calculation!G221*Calculation!I221*Calculation!J221*Calculation!L221*Calculation!N221*Calculation!O221*Calculation!U221*Calculation!V221*Calculation!W221*Calculation!AB221)</f>
        <v/>
      </c>
      <c r="P221" s="7" t="str">
        <f>IF('Used data'!I221="No","",SUM(M221:O221))</f>
        <v/>
      </c>
      <c r="Q221" s="9" t="str">
        <f>IF('Used data'!I221="No","",SUM(I221:J221)*740934+M221*29492829+N221*4654307+O221*608667)</f>
        <v/>
      </c>
    </row>
    <row r="222" spans="1:17" x14ac:dyDescent="0.3">
      <c r="A222" s="4" t="str">
        <f>IF('Input data'!A228="","",'Input data'!A228)</f>
        <v/>
      </c>
      <c r="B222" s="4" t="str">
        <f>IF('Input data'!B228="","",'Input data'!B228)</f>
        <v/>
      </c>
      <c r="C222" s="4" t="str">
        <f>IF('Input data'!C228="","",'Input data'!C228)</f>
        <v/>
      </c>
      <c r="D222" s="4" t="str">
        <f>IF('Input data'!D228="","",'Input data'!D228)</f>
        <v/>
      </c>
      <c r="E222" s="4" t="str">
        <f>IF('Input data'!E228="","",'Input data'!E228)</f>
        <v/>
      </c>
      <c r="F222" s="4" t="str">
        <f>IF('Input data'!F228="","",'Input data'!F228)</f>
        <v/>
      </c>
      <c r="G222" s="20" t="str">
        <f>IF('Input data'!G228=0,"",'Input data'!G228)</f>
        <v/>
      </c>
      <c r="H222" s="9" t="str">
        <f>IF('Input data'!H228="","",'Input data'!H228)</f>
        <v/>
      </c>
      <c r="I222" s="7" t="str">
        <f>IF('Used data'!I222="No","",Calculation!AD222*Calculation!G222*Calculation!I222*Calculation!J222*Calculation!L222*Calculation!N222*Calculation!O222*Calculation!Q222*Calculation!V222*Calculation!W222*Calculation!X222)</f>
        <v/>
      </c>
      <c r="J222" s="7" t="str">
        <f>IF('Used data'!I222="No","",Calculation!AE222*Calculation!G222*Calculation!I222*Calculation!K222*Calculation!M222*Calculation!N222*Calculation!O222*Calculation!P222*Calculation!R222*Calculation!V222*Calculation!W222*Calculation!Y222)</f>
        <v/>
      </c>
      <c r="K222" s="7" t="str">
        <f>IF('Used data'!I222="No","",Calculation!AF222*Calculation!G222*Calculation!I222*Calculation!K222*Calculation!M222*Calculation!N222*Calculation!O222*Calculation!P222*Calculation!R222*Calculation!V222*Calculation!W222*Calculation!Y222)</f>
        <v/>
      </c>
      <c r="L222" s="7" t="str">
        <f>IF('Used data'!I222="No","",SUM(I222:K222))</f>
        <v/>
      </c>
      <c r="M222" s="7" t="str">
        <f>IF('Used data'!I222="No","",Calculation!AG222*Calculation!G222*Calculation!I222*Calculation!J222*Calculation!L222*Calculation!N222*Calculation!O222*Calculation!S222*Calculation!V222*Calculation!W222*Calculation!Z222)</f>
        <v/>
      </c>
      <c r="N222" s="7" t="str">
        <f>IF('Used data'!I222="No","",Calculation!AH222*Calculation!G222*Calculation!I222*Calculation!J222*Calculation!L222*Calculation!N222*Calculation!O222*Calculation!T222*Calculation!V222*Calculation!W222*Calculation!AA222)</f>
        <v/>
      </c>
      <c r="O222" s="7" t="str">
        <f>IF('Used data'!I222="No","",Calculation!AI222*Calculation!G222*Calculation!I222*Calculation!J222*Calculation!L222*Calculation!N222*Calculation!O222*Calculation!U222*Calculation!V222*Calculation!W222*Calculation!AB222)</f>
        <v/>
      </c>
      <c r="P222" s="7" t="str">
        <f>IF('Used data'!I222="No","",SUM(M222:O222))</f>
        <v/>
      </c>
      <c r="Q222" s="9" t="str">
        <f>IF('Used data'!I222="No","",SUM(I222:J222)*740934+M222*29492829+N222*4654307+O222*608667)</f>
        <v/>
      </c>
    </row>
    <row r="223" spans="1:17" x14ac:dyDescent="0.3">
      <c r="A223" s="4" t="str">
        <f>IF('Input data'!A229="","",'Input data'!A229)</f>
        <v/>
      </c>
      <c r="B223" s="4" t="str">
        <f>IF('Input data'!B229="","",'Input data'!B229)</f>
        <v/>
      </c>
      <c r="C223" s="4" t="str">
        <f>IF('Input data'!C229="","",'Input data'!C229)</f>
        <v/>
      </c>
      <c r="D223" s="4" t="str">
        <f>IF('Input data'!D229="","",'Input data'!D229)</f>
        <v/>
      </c>
      <c r="E223" s="4" t="str">
        <f>IF('Input data'!E229="","",'Input data'!E229)</f>
        <v/>
      </c>
      <c r="F223" s="4" t="str">
        <f>IF('Input data'!F229="","",'Input data'!F229)</f>
        <v/>
      </c>
      <c r="G223" s="20" t="str">
        <f>IF('Input data'!G229=0,"",'Input data'!G229)</f>
        <v/>
      </c>
      <c r="H223" s="9" t="str">
        <f>IF('Input data'!H229="","",'Input data'!H229)</f>
        <v/>
      </c>
      <c r="I223" s="7" t="str">
        <f>IF('Used data'!I223="No","",Calculation!AD223*Calculation!G223*Calculation!I223*Calculation!J223*Calculation!L223*Calculation!N223*Calculation!O223*Calculation!Q223*Calculation!V223*Calculation!W223*Calculation!X223)</f>
        <v/>
      </c>
      <c r="J223" s="7" t="str">
        <f>IF('Used data'!I223="No","",Calculation!AE223*Calculation!G223*Calculation!I223*Calculation!K223*Calculation!M223*Calculation!N223*Calculation!O223*Calculation!P223*Calculation!R223*Calculation!V223*Calculation!W223*Calculation!Y223)</f>
        <v/>
      </c>
      <c r="K223" s="7" t="str">
        <f>IF('Used data'!I223="No","",Calculation!AF223*Calculation!G223*Calculation!I223*Calculation!K223*Calculation!M223*Calculation!N223*Calculation!O223*Calculation!P223*Calculation!R223*Calculation!V223*Calculation!W223*Calculation!Y223)</f>
        <v/>
      </c>
      <c r="L223" s="7" t="str">
        <f>IF('Used data'!I223="No","",SUM(I223:K223))</f>
        <v/>
      </c>
      <c r="M223" s="7" t="str">
        <f>IF('Used data'!I223="No","",Calculation!AG223*Calculation!G223*Calculation!I223*Calculation!J223*Calculation!L223*Calculation!N223*Calculation!O223*Calculation!S223*Calculation!V223*Calculation!W223*Calculation!Z223)</f>
        <v/>
      </c>
      <c r="N223" s="7" t="str">
        <f>IF('Used data'!I223="No","",Calculation!AH223*Calculation!G223*Calculation!I223*Calculation!J223*Calculation!L223*Calculation!N223*Calculation!O223*Calculation!T223*Calculation!V223*Calculation!W223*Calculation!AA223)</f>
        <v/>
      </c>
      <c r="O223" s="7" t="str">
        <f>IF('Used data'!I223="No","",Calculation!AI223*Calculation!G223*Calculation!I223*Calculation!J223*Calculation!L223*Calculation!N223*Calculation!O223*Calculation!U223*Calculation!V223*Calculation!W223*Calculation!AB223)</f>
        <v/>
      </c>
      <c r="P223" s="7" t="str">
        <f>IF('Used data'!I223="No","",SUM(M223:O223))</f>
        <v/>
      </c>
      <c r="Q223" s="9" t="str">
        <f>IF('Used data'!I223="No","",SUM(I223:J223)*740934+M223*29492829+N223*4654307+O223*608667)</f>
        <v/>
      </c>
    </row>
    <row r="224" spans="1:17" x14ac:dyDescent="0.3">
      <c r="A224" s="4" t="str">
        <f>IF('Input data'!A230="","",'Input data'!A230)</f>
        <v/>
      </c>
      <c r="B224" s="4" t="str">
        <f>IF('Input data'!B230="","",'Input data'!B230)</f>
        <v/>
      </c>
      <c r="C224" s="4" t="str">
        <f>IF('Input data'!C230="","",'Input data'!C230)</f>
        <v/>
      </c>
      <c r="D224" s="4" t="str">
        <f>IF('Input data'!D230="","",'Input data'!D230)</f>
        <v/>
      </c>
      <c r="E224" s="4" t="str">
        <f>IF('Input data'!E230="","",'Input data'!E230)</f>
        <v/>
      </c>
      <c r="F224" s="4" t="str">
        <f>IF('Input data'!F230="","",'Input data'!F230)</f>
        <v/>
      </c>
      <c r="G224" s="20" t="str">
        <f>IF('Input data'!G230=0,"",'Input data'!G230)</f>
        <v/>
      </c>
      <c r="H224" s="9" t="str">
        <f>IF('Input data'!H230="","",'Input data'!H230)</f>
        <v/>
      </c>
      <c r="I224" s="7" t="str">
        <f>IF('Used data'!I224="No","",Calculation!AD224*Calculation!G224*Calculation!I224*Calculation!J224*Calculation!L224*Calculation!N224*Calculation!O224*Calculation!Q224*Calculation!V224*Calculation!W224*Calculation!X224)</f>
        <v/>
      </c>
      <c r="J224" s="7" t="str">
        <f>IF('Used data'!I224="No","",Calculation!AE224*Calculation!G224*Calculation!I224*Calculation!K224*Calculation!M224*Calculation!N224*Calculation!O224*Calculation!P224*Calculation!R224*Calculation!V224*Calculation!W224*Calculation!Y224)</f>
        <v/>
      </c>
      <c r="K224" s="7" t="str">
        <f>IF('Used data'!I224="No","",Calculation!AF224*Calculation!G224*Calculation!I224*Calculation!K224*Calculation!M224*Calculation!N224*Calculation!O224*Calculation!P224*Calculation!R224*Calculation!V224*Calculation!W224*Calculation!Y224)</f>
        <v/>
      </c>
      <c r="L224" s="7" t="str">
        <f>IF('Used data'!I224="No","",SUM(I224:K224))</f>
        <v/>
      </c>
      <c r="M224" s="7" t="str">
        <f>IF('Used data'!I224="No","",Calculation!AG224*Calculation!G224*Calculation!I224*Calculation!J224*Calculation!L224*Calculation!N224*Calculation!O224*Calculation!S224*Calculation!V224*Calculation!W224*Calculation!Z224)</f>
        <v/>
      </c>
      <c r="N224" s="7" t="str">
        <f>IF('Used data'!I224="No","",Calculation!AH224*Calculation!G224*Calculation!I224*Calculation!J224*Calculation!L224*Calculation!N224*Calculation!O224*Calculation!T224*Calculation!V224*Calculation!W224*Calculation!AA224)</f>
        <v/>
      </c>
      <c r="O224" s="7" t="str">
        <f>IF('Used data'!I224="No","",Calculation!AI224*Calculation!G224*Calculation!I224*Calculation!J224*Calculation!L224*Calculation!N224*Calculation!O224*Calculation!U224*Calculation!V224*Calculation!W224*Calculation!AB224)</f>
        <v/>
      </c>
      <c r="P224" s="7" t="str">
        <f>IF('Used data'!I224="No","",SUM(M224:O224))</f>
        <v/>
      </c>
      <c r="Q224" s="9" t="str">
        <f>IF('Used data'!I224="No","",SUM(I224:J224)*740934+M224*29492829+N224*4654307+O224*608667)</f>
        <v/>
      </c>
    </row>
    <row r="225" spans="1:17" x14ac:dyDescent="0.3">
      <c r="A225" s="4" t="str">
        <f>IF('Input data'!A231="","",'Input data'!A231)</f>
        <v/>
      </c>
      <c r="B225" s="4" t="str">
        <f>IF('Input data'!B231="","",'Input data'!B231)</f>
        <v/>
      </c>
      <c r="C225" s="4" t="str">
        <f>IF('Input data'!C231="","",'Input data'!C231)</f>
        <v/>
      </c>
      <c r="D225" s="4" t="str">
        <f>IF('Input data'!D231="","",'Input data'!D231)</f>
        <v/>
      </c>
      <c r="E225" s="4" t="str">
        <f>IF('Input data'!E231="","",'Input data'!E231)</f>
        <v/>
      </c>
      <c r="F225" s="4" t="str">
        <f>IF('Input data'!F231="","",'Input data'!F231)</f>
        <v/>
      </c>
      <c r="G225" s="20" t="str">
        <f>IF('Input data'!G231=0,"",'Input data'!G231)</f>
        <v/>
      </c>
      <c r="H225" s="9" t="str">
        <f>IF('Input data'!H231="","",'Input data'!H231)</f>
        <v/>
      </c>
      <c r="I225" s="7" t="str">
        <f>IF('Used data'!I225="No","",Calculation!AD225*Calculation!G225*Calculation!I225*Calculation!J225*Calculation!L225*Calculation!N225*Calculation!O225*Calculation!Q225*Calculation!V225*Calculation!W225*Calculation!X225)</f>
        <v/>
      </c>
      <c r="J225" s="7" t="str">
        <f>IF('Used data'!I225="No","",Calculation!AE225*Calculation!G225*Calculation!I225*Calculation!K225*Calculation!M225*Calculation!N225*Calculation!O225*Calculation!P225*Calculation!R225*Calculation!V225*Calculation!W225*Calculation!Y225)</f>
        <v/>
      </c>
      <c r="K225" s="7" t="str">
        <f>IF('Used data'!I225="No","",Calculation!AF225*Calculation!G225*Calculation!I225*Calculation!K225*Calculation!M225*Calculation!N225*Calculation!O225*Calculation!P225*Calculation!R225*Calculation!V225*Calculation!W225*Calculation!Y225)</f>
        <v/>
      </c>
      <c r="L225" s="7" t="str">
        <f>IF('Used data'!I225="No","",SUM(I225:K225))</f>
        <v/>
      </c>
      <c r="M225" s="7" t="str">
        <f>IF('Used data'!I225="No","",Calculation!AG225*Calculation!G225*Calculation!I225*Calculation!J225*Calculation!L225*Calculation!N225*Calculation!O225*Calculation!S225*Calculation!V225*Calculation!W225*Calculation!Z225)</f>
        <v/>
      </c>
      <c r="N225" s="7" t="str">
        <f>IF('Used data'!I225="No","",Calculation!AH225*Calculation!G225*Calculation!I225*Calculation!J225*Calculation!L225*Calculation!N225*Calculation!O225*Calculation!T225*Calculation!V225*Calculation!W225*Calculation!AA225)</f>
        <v/>
      </c>
      <c r="O225" s="7" t="str">
        <f>IF('Used data'!I225="No","",Calculation!AI225*Calculation!G225*Calculation!I225*Calculation!J225*Calculation!L225*Calculation!N225*Calculation!O225*Calculation!U225*Calculation!V225*Calculation!W225*Calculation!AB225)</f>
        <v/>
      </c>
      <c r="P225" s="7" t="str">
        <f>IF('Used data'!I225="No","",SUM(M225:O225))</f>
        <v/>
      </c>
      <c r="Q225" s="9" t="str">
        <f>IF('Used data'!I225="No","",SUM(I225:J225)*740934+M225*29492829+N225*4654307+O225*608667)</f>
        <v/>
      </c>
    </row>
    <row r="226" spans="1:17" x14ac:dyDescent="0.3">
      <c r="A226" s="4" t="str">
        <f>IF('Input data'!A232="","",'Input data'!A232)</f>
        <v/>
      </c>
      <c r="B226" s="4" t="str">
        <f>IF('Input data'!B232="","",'Input data'!B232)</f>
        <v/>
      </c>
      <c r="C226" s="4" t="str">
        <f>IF('Input data'!C232="","",'Input data'!C232)</f>
        <v/>
      </c>
      <c r="D226" s="4" t="str">
        <f>IF('Input data'!D232="","",'Input data'!D232)</f>
        <v/>
      </c>
      <c r="E226" s="4" t="str">
        <f>IF('Input data'!E232="","",'Input data'!E232)</f>
        <v/>
      </c>
      <c r="F226" s="4" t="str">
        <f>IF('Input data'!F232="","",'Input data'!F232)</f>
        <v/>
      </c>
      <c r="G226" s="20" t="str">
        <f>IF('Input data'!G232=0,"",'Input data'!G232)</f>
        <v/>
      </c>
      <c r="H226" s="9" t="str">
        <f>IF('Input data'!H232="","",'Input data'!H232)</f>
        <v/>
      </c>
      <c r="I226" s="7" t="str">
        <f>IF('Used data'!I226="No","",Calculation!AD226*Calculation!G226*Calculation!I226*Calculation!J226*Calculation!L226*Calculation!N226*Calculation!O226*Calculation!Q226*Calculation!V226*Calculation!W226*Calculation!X226)</f>
        <v/>
      </c>
      <c r="J226" s="7" t="str">
        <f>IF('Used data'!I226="No","",Calculation!AE226*Calculation!G226*Calculation!I226*Calculation!K226*Calculation!M226*Calculation!N226*Calculation!O226*Calculation!P226*Calculation!R226*Calculation!V226*Calculation!W226*Calculation!Y226)</f>
        <v/>
      </c>
      <c r="K226" s="7" t="str">
        <f>IF('Used data'!I226="No","",Calculation!AF226*Calculation!G226*Calculation!I226*Calculation!K226*Calculation!M226*Calculation!N226*Calculation!O226*Calculation!P226*Calculation!R226*Calculation!V226*Calculation!W226*Calculation!Y226)</f>
        <v/>
      </c>
      <c r="L226" s="7" t="str">
        <f>IF('Used data'!I226="No","",SUM(I226:K226))</f>
        <v/>
      </c>
      <c r="M226" s="7" t="str">
        <f>IF('Used data'!I226="No","",Calculation!AG226*Calculation!G226*Calculation!I226*Calculation!J226*Calculation!L226*Calculation!N226*Calculation!O226*Calculation!S226*Calculation!V226*Calculation!W226*Calculation!Z226)</f>
        <v/>
      </c>
      <c r="N226" s="7" t="str">
        <f>IF('Used data'!I226="No","",Calculation!AH226*Calculation!G226*Calculation!I226*Calculation!J226*Calculation!L226*Calculation!N226*Calculation!O226*Calculation!T226*Calculation!V226*Calculation!W226*Calculation!AA226)</f>
        <v/>
      </c>
      <c r="O226" s="7" t="str">
        <f>IF('Used data'!I226="No","",Calculation!AI226*Calculation!G226*Calculation!I226*Calculation!J226*Calculation!L226*Calculation!N226*Calculation!O226*Calculation!U226*Calculation!V226*Calculation!W226*Calculation!AB226)</f>
        <v/>
      </c>
      <c r="P226" s="7" t="str">
        <f>IF('Used data'!I226="No","",SUM(M226:O226))</f>
        <v/>
      </c>
      <c r="Q226" s="9" t="str">
        <f>IF('Used data'!I226="No","",SUM(I226:J226)*740934+M226*29492829+N226*4654307+O226*608667)</f>
        <v/>
      </c>
    </row>
    <row r="227" spans="1:17" x14ac:dyDescent="0.3">
      <c r="A227" s="4" t="str">
        <f>IF('Input data'!A233="","",'Input data'!A233)</f>
        <v/>
      </c>
      <c r="B227" s="4" t="str">
        <f>IF('Input data'!B233="","",'Input data'!B233)</f>
        <v/>
      </c>
      <c r="C227" s="4" t="str">
        <f>IF('Input data'!C233="","",'Input data'!C233)</f>
        <v/>
      </c>
      <c r="D227" s="4" t="str">
        <f>IF('Input data'!D233="","",'Input data'!D233)</f>
        <v/>
      </c>
      <c r="E227" s="4" t="str">
        <f>IF('Input data'!E233="","",'Input data'!E233)</f>
        <v/>
      </c>
      <c r="F227" s="4" t="str">
        <f>IF('Input data'!F233="","",'Input data'!F233)</f>
        <v/>
      </c>
      <c r="G227" s="20" t="str">
        <f>IF('Input data'!G233=0,"",'Input data'!G233)</f>
        <v/>
      </c>
      <c r="H227" s="9" t="str">
        <f>IF('Input data'!H233="","",'Input data'!H233)</f>
        <v/>
      </c>
      <c r="I227" s="7" t="str">
        <f>IF('Used data'!I227="No","",Calculation!AD227*Calculation!G227*Calculation!I227*Calculation!J227*Calculation!L227*Calculation!N227*Calculation!O227*Calculation!Q227*Calculation!V227*Calculation!W227*Calculation!X227)</f>
        <v/>
      </c>
      <c r="J227" s="7" t="str">
        <f>IF('Used data'!I227="No","",Calculation!AE227*Calculation!G227*Calculation!I227*Calculation!K227*Calculation!M227*Calculation!N227*Calculation!O227*Calculation!P227*Calculation!R227*Calculation!V227*Calculation!W227*Calculation!Y227)</f>
        <v/>
      </c>
      <c r="K227" s="7" t="str">
        <f>IF('Used data'!I227="No","",Calculation!AF227*Calculation!G227*Calculation!I227*Calculation!K227*Calculation!M227*Calculation!N227*Calculation!O227*Calculation!P227*Calculation!R227*Calculation!V227*Calculation!W227*Calculation!Y227)</f>
        <v/>
      </c>
      <c r="L227" s="7" t="str">
        <f>IF('Used data'!I227="No","",SUM(I227:K227))</f>
        <v/>
      </c>
      <c r="M227" s="7" t="str">
        <f>IF('Used data'!I227="No","",Calculation!AG227*Calculation!G227*Calculation!I227*Calculation!J227*Calculation!L227*Calculation!N227*Calculation!O227*Calculation!S227*Calculation!V227*Calculation!W227*Calculation!Z227)</f>
        <v/>
      </c>
      <c r="N227" s="7" t="str">
        <f>IF('Used data'!I227="No","",Calculation!AH227*Calculation!G227*Calculation!I227*Calculation!J227*Calculation!L227*Calculation!N227*Calculation!O227*Calculation!T227*Calculation!V227*Calculation!W227*Calculation!AA227)</f>
        <v/>
      </c>
      <c r="O227" s="7" t="str">
        <f>IF('Used data'!I227="No","",Calculation!AI227*Calculation!G227*Calculation!I227*Calculation!J227*Calculation!L227*Calculation!N227*Calculation!O227*Calculation!U227*Calculation!V227*Calculation!W227*Calculation!AB227)</f>
        <v/>
      </c>
      <c r="P227" s="7" t="str">
        <f>IF('Used data'!I227="No","",SUM(M227:O227))</f>
        <v/>
      </c>
      <c r="Q227" s="9" t="str">
        <f>IF('Used data'!I227="No","",SUM(I227:J227)*740934+M227*29492829+N227*4654307+O227*608667)</f>
        <v/>
      </c>
    </row>
    <row r="228" spans="1:17" x14ac:dyDescent="0.3">
      <c r="A228" s="4" t="str">
        <f>IF('Input data'!A234="","",'Input data'!A234)</f>
        <v/>
      </c>
      <c r="B228" s="4" t="str">
        <f>IF('Input data'!B234="","",'Input data'!B234)</f>
        <v/>
      </c>
      <c r="C228" s="4" t="str">
        <f>IF('Input data'!C234="","",'Input data'!C234)</f>
        <v/>
      </c>
      <c r="D228" s="4" t="str">
        <f>IF('Input data'!D234="","",'Input data'!D234)</f>
        <v/>
      </c>
      <c r="E228" s="4" t="str">
        <f>IF('Input data'!E234="","",'Input data'!E234)</f>
        <v/>
      </c>
      <c r="F228" s="4" t="str">
        <f>IF('Input data'!F234="","",'Input data'!F234)</f>
        <v/>
      </c>
      <c r="G228" s="20" t="str">
        <f>IF('Input data'!G234=0,"",'Input data'!G234)</f>
        <v/>
      </c>
      <c r="H228" s="9" t="str">
        <f>IF('Input data'!H234="","",'Input data'!H234)</f>
        <v/>
      </c>
      <c r="I228" s="7" t="str">
        <f>IF('Used data'!I228="No","",Calculation!AD228*Calculation!G228*Calculation!I228*Calculation!J228*Calculation!L228*Calculation!N228*Calculation!O228*Calculation!Q228*Calculation!V228*Calculation!W228*Calculation!X228)</f>
        <v/>
      </c>
      <c r="J228" s="7" t="str">
        <f>IF('Used data'!I228="No","",Calculation!AE228*Calculation!G228*Calculation!I228*Calculation!K228*Calculation!M228*Calculation!N228*Calculation!O228*Calculation!P228*Calculation!R228*Calculation!V228*Calculation!W228*Calculation!Y228)</f>
        <v/>
      </c>
      <c r="K228" s="7" t="str">
        <f>IF('Used data'!I228="No","",Calculation!AF228*Calculation!G228*Calculation!I228*Calculation!K228*Calculation!M228*Calculation!N228*Calculation!O228*Calculation!P228*Calculation!R228*Calculation!V228*Calculation!W228*Calculation!Y228)</f>
        <v/>
      </c>
      <c r="L228" s="7" t="str">
        <f>IF('Used data'!I228="No","",SUM(I228:K228))</f>
        <v/>
      </c>
      <c r="M228" s="7" t="str">
        <f>IF('Used data'!I228="No","",Calculation!AG228*Calculation!G228*Calculation!I228*Calculation!J228*Calculation!L228*Calculation!N228*Calculation!O228*Calculation!S228*Calculation!V228*Calculation!W228*Calculation!Z228)</f>
        <v/>
      </c>
      <c r="N228" s="7" t="str">
        <f>IF('Used data'!I228="No","",Calculation!AH228*Calculation!G228*Calculation!I228*Calculation!J228*Calculation!L228*Calculation!N228*Calculation!O228*Calculation!T228*Calculation!V228*Calculation!W228*Calculation!AA228)</f>
        <v/>
      </c>
      <c r="O228" s="7" t="str">
        <f>IF('Used data'!I228="No","",Calculation!AI228*Calculation!G228*Calculation!I228*Calculation!J228*Calculation!L228*Calculation!N228*Calculation!O228*Calculation!U228*Calculation!V228*Calculation!W228*Calculation!AB228)</f>
        <v/>
      </c>
      <c r="P228" s="7" t="str">
        <f>IF('Used data'!I228="No","",SUM(M228:O228))</f>
        <v/>
      </c>
      <c r="Q228" s="9" t="str">
        <f>IF('Used data'!I228="No","",SUM(I228:J228)*740934+M228*29492829+N228*4654307+O228*608667)</f>
        <v/>
      </c>
    </row>
    <row r="229" spans="1:17" x14ac:dyDescent="0.3">
      <c r="A229" s="4" t="str">
        <f>IF('Input data'!A235="","",'Input data'!A235)</f>
        <v/>
      </c>
      <c r="B229" s="4" t="str">
        <f>IF('Input data'!B235="","",'Input data'!B235)</f>
        <v/>
      </c>
      <c r="C229" s="4" t="str">
        <f>IF('Input data'!C235="","",'Input data'!C235)</f>
        <v/>
      </c>
      <c r="D229" s="4" t="str">
        <f>IF('Input data'!D235="","",'Input data'!D235)</f>
        <v/>
      </c>
      <c r="E229" s="4" t="str">
        <f>IF('Input data'!E235="","",'Input data'!E235)</f>
        <v/>
      </c>
      <c r="F229" s="4" t="str">
        <f>IF('Input data'!F235="","",'Input data'!F235)</f>
        <v/>
      </c>
      <c r="G229" s="20" t="str">
        <f>IF('Input data'!G235=0,"",'Input data'!G235)</f>
        <v/>
      </c>
      <c r="H229" s="9" t="str">
        <f>IF('Input data'!H235="","",'Input data'!H235)</f>
        <v/>
      </c>
      <c r="I229" s="7" t="str">
        <f>IF('Used data'!I229="No","",Calculation!AD229*Calculation!G229*Calculation!I229*Calculation!J229*Calculation!L229*Calculation!N229*Calculation!O229*Calculation!Q229*Calculation!V229*Calculation!W229*Calculation!X229)</f>
        <v/>
      </c>
      <c r="J229" s="7" t="str">
        <f>IF('Used data'!I229="No","",Calculation!AE229*Calculation!G229*Calculation!I229*Calculation!K229*Calculation!M229*Calculation!N229*Calculation!O229*Calculation!P229*Calculation!R229*Calculation!V229*Calculation!W229*Calculation!Y229)</f>
        <v/>
      </c>
      <c r="K229" s="7" t="str">
        <f>IF('Used data'!I229="No","",Calculation!AF229*Calculation!G229*Calculation!I229*Calculation!K229*Calculation!M229*Calculation!N229*Calculation!O229*Calculation!P229*Calculation!R229*Calculation!V229*Calculation!W229*Calculation!Y229)</f>
        <v/>
      </c>
      <c r="L229" s="7" t="str">
        <f>IF('Used data'!I229="No","",SUM(I229:K229))</f>
        <v/>
      </c>
      <c r="M229" s="7" t="str">
        <f>IF('Used data'!I229="No","",Calculation!AG229*Calculation!G229*Calculation!I229*Calculation!J229*Calculation!L229*Calculation!N229*Calculation!O229*Calculation!S229*Calculation!V229*Calculation!W229*Calculation!Z229)</f>
        <v/>
      </c>
      <c r="N229" s="7" t="str">
        <f>IF('Used data'!I229="No","",Calculation!AH229*Calculation!G229*Calculation!I229*Calculation!J229*Calculation!L229*Calculation!N229*Calculation!O229*Calculation!T229*Calculation!V229*Calculation!W229*Calculation!AA229)</f>
        <v/>
      </c>
      <c r="O229" s="7" t="str">
        <f>IF('Used data'!I229="No","",Calculation!AI229*Calculation!G229*Calculation!I229*Calculation!J229*Calculation!L229*Calculation!N229*Calculation!O229*Calculation!U229*Calculation!V229*Calculation!W229*Calculation!AB229)</f>
        <v/>
      </c>
      <c r="P229" s="7" t="str">
        <f>IF('Used data'!I229="No","",SUM(M229:O229))</f>
        <v/>
      </c>
      <c r="Q229" s="9" t="str">
        <f>IF('Used data'!I229="No","",SUM(I229:J229)*740934+M229*29492829+N229*4654307+O229*608667)</f>
        <v/>
      </c>
    </row>
    <row r="230" spans="1:17" x14ac:dyDescent="0.3">
      <c r="A230" s="4" t="str">
        <f>IF('Input data'!A236="","",'Input data'!A236)</f>
        <v/>
      </c>
      <c r="B230" s="4" t="str">
        <f>IF('Input data'!B236="","",'Input data'!B236)</f>
        <v/>
      </c>
      <c r="C230" s="4" t="str">
        <f>IF('Input data'!C236="","",'Input data'!C236)</f>
        <v/>
      </c>
      <c r="D230" s="4" t="str">
        <f>IF('Input data'!D236="","",'Input data'!D236)</f>
        <v/>
      </c>
      <c r="E230" s="4" t="str">
        <f>IF('Input data'!E236="","",'Input data'!E236)</f>
        <v/>
      </c>
      <c r="F230" s="4" t="str">
        <f>IF('Input data'!F236="","",'Input data'!F236)</f>
        <v/>
      </c>
      <c r="G230" s="20" t="str">
        <f>IF('Input data'!G236=0,"",'Input data'!G236)</f>
        <v/>
      </c>
      <c r="H230" s="9" t="str">
        <f>IF('Input data'!H236="","",'Input data'!H236)</f>
        <v/>
      </c>
      <c r="I230" s="7" t="str">
        <f>IF('Used data'!I230="No","",Calculation!AD230*Calculation!G230*Calculation!I230*Calculation!J230*Calculation!L230*Calculation!N230*Calculation!O230*Calculation!Q230*Calculation!V230*Calculation!W230*Calculation!X230)</f>
        <v/>
      </c>
      <c r="J230" s="7" t="str">
        <f>IF('Used data'!I230="No","",Calculation!AE230*Calculation!G230*Calculation!I230*Calculation!K230*Calculation!M230*Calculation!N230*Calculation!O230*Calculation!P230*Calculation!R230*Calculation!V230*Calculation!W230*Calculation!Y230)</f>
        <v/>
      </c>
      <c r="K230" s="7" t="str">
        <f>IF('Used data'!I230="No","",Calculation!AF230*Calculation!G230*Calculation!I230*Calculation!K230*Calculation!M230*Calculation!N230*Calculation!O230*Calculation!P230*Calculation!R230*Calculation!V230*Calculation!W230*Calculation!Y230)</f>
        <v/>
      </c>
      <c r="L230" s="7" t="str">
        <f>IF('Used data'!I230="No","",SUM(I230:K230))</f>
        <v/>
      </c>
      <c r="M230" s="7" t="str">
        <f>IF('Used data'!I230="No","",Calculation!AG230*Calculation!G230*Calculation!I230*Calculation!J230*Calculation!L230*Calculation!N230*Calculation!O230*Calculation!S230*Calculation!V230*Calculation!W230*Calculation!Z230)</f>
        <v/>
      </c>
      <c r="N230" s="7" t="str">
        <f>IF('Used data'!I230="No","",Calculation!AH230*Calculation!G230*Calculation!I230*Calculation!J230*Calculation!L230*Calculation!N230*Calculation!O230*Calculation!T230*Calculation!V230*Calculation!W230*Calculation!AA230)</f>
        <v/>
      </c>
      <c r="O230" s="7" t="str">
        <f>IF('Used data'!I230="No","",Calculation!AI230*Calculation!G230*Calculation!I230*Calculation!J230*Calculation!L230*Calculation!N230*Calculation!O230*Calculation!U230*Calculation!V230*Calculation!W230*Calculation!AB230)</f>
        <v/>
      </c>
      <c r="P230" s="7" t="str">
        <f>IF('Used data'!I230="No","",SUM(M230:O230))</f>
        <v/>
      </c>
      <c r="Q230" s="9" t="str">
        <f>IF('Used data'!I230="No","",SUM(I230:J230)*740934+M230*29492829+N230*4654307+O230*608667)</f>
        <v/>
      </c>
    </row>
    <row r="231" spans="1:17" x14ac:dyDescent="0.3">
      <c r="A231" s="4" t="str">
        <f>IF('Input data'!A237="","",'Input data'!A237)</f>
        <v/>
      </c>
      <c r="B231" s="4" t="str">
        <f>IF('Input data'!B237="","",'Input data'!B237)</f>
        <v/>
      </c>
      <c r="C231" s="4" t="str">
        <f>IF('Input data'!C237="","",'Input data'!C237)</f>
        <v/>
      </c>
      <c r="D231" s="4" t="str">
        <f>IF('Input data'!D237="","",'Input data'!D237)</f>
        <v/>
      </c>
      <c r="E231" s="4" t="str">
        <f>IF('Input data'!E237="","",'Input data'!E237)</f>
        <v/>
      </c>
      <c r="F231" s="4" t="str">
        <f>IF('Input data'!F237="","",'Input data'!F237)</f>
        <v/>
      </c>
      <c r="G231" s="20" t="str">
        <f>IF('Input data'!G237=0,"",'Input data'!G237)</f>
        <v/>
      </c>
      <c r="H231" s="9" t="str">
        <f>IF('Input data'!H237="","",'Input data'!H237)</f>
        <v/>
      </c>
      <c r="I231" s="7" t="str">
        <f>IF('Used data'!I231="No","",Calculation!AD231*Calculation!G231*Calculation!I231*Calculation!J231*Calculation!L231*Calculation!N231*Calculation!O231*Calculation!Q231*Calculation!V231*Calculation!W231*Calculation!X231)</f>
        <v/>
      </c>
      <c r="J231" s="7" t="str">
        <f>IF('Used data'!I231="No","",Calculation!AE231*Calculation!G231*Calculation!I231*Calculation!K231*Calculation!M231*Calculation!N231*Calculation!O231*Calculation!P231*Calculation!R231*Calculation!V231*Calculation!W231*Calculation!Y231)</f>
        <v/>
      </c>
      <c r="K231" s="7" t="str">
        <f>IF('Used data'!I231="No","",Calculation!AF231*Calculation!G231*Calculation!I231*Calculation!K231*Calculation!M231*Calculation!N231*Calculation!O231*Calculation!P231*Calculation!R231*Calculation!V231*Calculation!W231*Calculation!Y231)</f>
        <v/>
      </c>
      <c r="L231" s="7" t="str">
        <f>IF('Used data'!I231="No","",SUM(I231:K231))</f>
        <v/>
      </c>
      <c r="M231" s="7" t="str">
        <f>IF('Used data'!I231="No","",Calculation!AG231*Calculation!G231*Calculation!I231*Calculation!J231*Calculation!L231*Calculation!N231*Calculation!O231*Calculation!S231*Calculation!V231*Calculation!W231*Calculation!Z231)</f>
        <v/>
      </c>
      <c r="N231" s="7" t="str">
        <f>IF('Used data'!I231="No","",Calculation!AH231*Calculation!G231*Calculation!I231*Calculation!J231*Calculation!L231*Calculation!N231*Calculation!O231*Calculation!T231*Calculation!V231*Calculation!W231*Calculation!AA231)</f>
        <v/>
      </c>
      <c r="O231" s="7" t="str">
        <f>IF('Used data'!I231="No","",Calculation!AI231*Calculation!G231*Calculation!I231*Calculation!J231*Calculation!L231*Calculation!N231*Calculation!O231*Calculation!U231*Calculation!V231*Calculation!W231*Calculation!AB231)</f>
        <v/>
      </c>
      <c r="P231" s="7" t="str">
        <f>IF('Used data'!I231="No","",SUM(M231:O231))</f>
        <v/>
      </c>
      <c r="Q231" s="9" t="str">
        <f>IF('Used data'!I231="No","",SUM(I231:J231)*740934+M231*29492829+N231*4654307+O231*608667)</f>
        <v/>
      </c>
    </row>
    <row r="232" spans="1:17" x14ac:dyDescent="0.3">
      <c r="A232" s="4" t="str">
        <f>IF('Input data'!A238="","",'Input data'!A238)</f>
        <v/>
      </c>
      <c r="B232" s="4" t="str">
        <f>IF('Input data'!B238="","",'Input data'!B238)</f>
        <v/>
      </c>
      <c r="C232" s="4" t="str">
        <f>IF('Input data'!C238="","",'Input data'!C238)</f>
        <v/>
      </c>
      <c r="D232" s="4" t="str">
        <f>IF('Input data'!D238="","",'Input data'!D238)</f>
        <v/>
      </c>
      <c r="E232" s="4" t="str">
        <f>IF('Input data'!E238="","",'Input data'!E238)</f>
        <v/>
      </c>
      <c r="F232" s="4" t="str">
        <f>IF('Input data'!F238="","",'Input data'!F238)</f>
        <v/>
      </c>
      <c r="G232" s="20" t="str">
        <f>IF('Input data'!G238=0,"",'Input data'!G238)</f>
        <v/>
      </c>
      <c r="H232" s="9" t="str">
        <f>IF('Input data'!H238="","",'Input data'!H238)</f>
        <v/>
      </c>
      <c r="I232" s="7" t="str">
        <f>IF('Used data'!I232="No","",Calculation!AD232*Calculation!G232*Calculation!I232*Calculation!J232*Calculation!L232*Calculation!N232*Calculation!O232*Calculation!Q232*Calculation!V232*Calculation!W232*Calculation!X232)</f>
        <v/>
      </c>
      <c r="J232" s="7" t="str">
        <f>IF('Used data'!I232="No","",Calculation!AE232*Calculation!G232*Calculation!I232*Calculation!K232*Calculation!M232*Calculation!N232*Calculation!O232*Calculation!P232*Calculation!R232*Calculation!V232*Calculation!W232*Calculation!Y232)</f>
        <v/>
      </c>
      <c r="K232" s="7" t="str">
        <f>IF('Used data'!I232="No","",Calculation!AF232*Calculation!G232*Calculation!I232*Calculation!K232*Calculation!M232*Calculation!N232*Calculation!O232*Calculation!P232*Calculation!R232*Calculation!V232*Calculation!W232*Calculation!Y232)</f>
        <v/>
      </c>
      <c r="L232" s="7" t="str">
        <f>IF('Used data'!I232="No","",SUM(I232:K232))</f>
        <v/>
      </c>
      <c r="M232" s="7" t="str">
        <f>IF('Used data'!I232="No","",Calculation!AG232*Calculation!G232*Calculation!I232*Calculation!J232*Calculation!L232*Calculation!N232*Calculation!O232*Calculation!S232*Calculation!V232*Calculation!W232*Calculation!Z232)</f>
        <v/>
      </c>
      <c r="N232" s="7" t="str">
        <f>IF('Used data'!I232="No","",Calculation!AH232*Calculation!G232*Calculation!I232*Calculation!J232*Calculation!L232*Calculation!N232*Calculation!O232*Calculation!T232*Calculation!V232*Calculation!W232*Calculation!AA232)</f>
        <v/>
      </c>
      <c r="O232" s="7" t="str">
        <f>IF('Used data'!I232="No","",Calculation!AI232*Calculation!G232*Calculation!I232*Calculation!J232*Calculation!L232*Calculation!N232*Calculation!O232*Calculation!U232*Calculation!V232*Calculation!W232*Calculation!AB232)</f>
        <v/>
      </c>
      <c r="P232" s="7" t="str">
        <f>IF('Used data'!I232="No","",SUM(M232:O232))</f>
        <v/>
      </c>
      <c r="Q232" s="9" t="str">
        <f>IF('Used data'!I232="No","",SUM(I232:J232)*740934+M232*29492829+N232*4654307+O232*608667)</f>
        <v/>
      </c>
    </row>
    <row r="233" spans="1:17" x14ac:dyDescent="0.3">
      <c r="A233" s="4" t="str">
        <f>IF('Input data'!A239="","",'Input data'!A239)</f>
        <v/>
      </c>
      <c r="B233" s="4" t="str">
        <f>IF('Input data'!B239="","",'Input data'!B239)</f>
        <v/>
      </c>
      <c r="C233" s="4" t="str">
        <f>IF('Input data'!C239="","",'Input data'!C239)</f>
        <v/>
      </c>
      <c r="D233" s="4" t="str">
        <f>IF('Input data'!D239="","",'Input data'!D239)</f>
        <v/>
      </c>
      <c r="E233" s="4" t="str">
        <f>IF('Input data'!E239="","",'Input data'!E239)</f>
        <v/>
      </c>
      <c r="F233" s="4" t="str">
        <f>IF('Input data'!F239="","",'Input data'!F239)</f>
        <v/>
      </c>
      <c r="G233" s="20" t="str">
        <f>IF('Input data'!G239=0,"",'Input data'!G239)</f>
        <v/>
      </c>
      <c r="H233" s="9" t="str">
        <f>IF('Input data'!H239="","",'Input data'!H239)</f>
        <v/>
      </c>
      <c r="I233" s="7" t="str">
        <f>IF('Used data'!I233="No","",Calculation!AD233*Calculation!G233*Calculation!I233*Calculation!J233*Calculation!L233*Calculation!N233*Calculation!O233*Calculation!Q233*Calculation!V233*Calculation!W233*Calculation!X233)</f>
        <v/>
      </c>
      <c r="J233" s="7" t="str">
        <f>IF('Used data'!I233="No","",Calculation!AE233*Calculation!G233*Calculation!I233*Calculation!K233*Calculation!M233*Calculation!N233*Calculation!O233*Calculation!P233*Calculation!R233*Calculation!V233*Calculation!W233*Calculation!Y233)</f>
        <v/>
      </c>
      <c r="K233" s="7" t="str">
        <f>IF('Used data'!I233="No","",Calculation!AF233*Calculation!G233*Calculation!I233*Calculation!K233*Calculation!M233*Calculation!N233*Calculation!O233*Calculation!P233*Calculation!R233*Calculation!V233*Calculation!W233*Calculation!Y233)</f>
        <v/>
      </c>
      <c r="L233" s="7" t="str">
        <f>IF('Used data'!I233="No","",SUM(I233:K233))</f>
        <v/>
      </c>
      <c r="M233" s="7" t="str">
        <f>IF('Used data'!I233="No","",Calculation!AG233*Calculation!G233*Calculation!I233*Calculation!J233*Calculation!L233*Calculation!N233*Calculation!O233*Calculation!S233*Calculation!V233*Calculation!W233*Calculation!Z233)</f>
        <v/>
      </c>
      <c r="N233" s="7" t="str">
        <f>IF('Used data'!I233="No","",Calculation!AH233*Calculation!G233*Calculation!I233*Calculation!J233*Calculation!L233*Calculation!N233*Calculation!O233*Calculation!T233*Calculation!V233*Calculation!W233*Calculation!AA233)</f>
        <v/>
      </c>
      <c r="O233" s="7" t="str">
        <f>IF('Used data'!I233="No","",Calculation!AI233*Calculation!G233*Calculation!I233*Calculation!J233*Calculation!L233*Calculation!N233*Calculation!O233*Calculation!U233*Calculation!V233*Calculation!W233*Calculation!AB233)</f>
        <v/>
      </c>
      <c r="P233" s="7" t="str">
        <f>IF('Used data'!I233="No","",SUM(M233:O233))</f>
        <v/>
      </c>
      <c r="Q233" s="9" t="str">
        <f>IF('Used data'!I233="No","",SUM(I233:J233)*740934+M233*29492829+N233*4654307+O233*608667)</f>
        <v/>
      </c>
    </row>
    <row r="234" spans="1:17" x14ac:dyDescent="0.3">
      <c r="A234" s="4" t="str">
        <f>IF('Input data'!A240="","",'Input data'!A240)</f>
        <v/>
      </c>
      <c r="B234" s="4" t="str">
        <f>IF('Input data'!B240="","",'Input data'!B240)</f>
        <v/>
      </c>
      <c r="C234" s="4" t="str">
        <f>IF('Input data'!C240="","",'Input data'!C240)</f>
        <v/>
      </c>
      <c r="D234" s="4" t="str">
        <f>IF('Input data'!D240="","",'Input data'!D240)</f>
        <v/>
      </c>
      <c r="E234" s="4" t="str">
        <f>IF('Input data'!E240="","",'Input data'!E240)</f>
        <v/>
      </c>
      <c r="F234" s="4" t="str">
        <f>IF('Input data'!F240="","",'Input data'!F240)</f>
        <v/>
      </c>
      <c r="G234" s="20" t="str">
        <f>IF('Input data'!G240=0,"",'Input data'!G240)</f>
        <v/>
      </c>
      <c r="H234" s="9" t="str">
        <f>IF('Input data'!H240="","",'Input data'!H240)</f>
        <v/>
      </c>
      <c r="I234" s="7" t="str">
        <f>IF('Used data'!I234="No","",Calculation!AD234*Calculation!G234*Calculation!I234*Calculation!J234*Calculation!L234*Calculation!N234*Calculation!O234*Calculation!Q234*Calculation!V234*Calculation!W234*Calculation!X234)</f>
        <v/>
      </c>
      <c r="J234" s="7" t="str">
        <f>IF('Used data'!I234="No","",Calculation!AE234*Calculation!G234*Calculation!I234*Calculation!K234*Calculation!M234*Calculation!N234*Calculation!O234*Calculation!P234*Calculation!R234*Calculation!V234*Calculation!W234*Calculation!Y234)</f>
        <v/>
      </c>
      <c r="K234" s="7" t="str">
        <f>IF('Used data'!I234="No","",Calculation!AF234*Calculation!G234*Calculation!I234*Calculation!K234*Calculation!M234*Calculation!N234*Calculation!O234*Calculation!P234*Calculation!R234*Calculation!V234*Calculation!W234*Calculation!Y234)</f>
        <v/>
      </c>
      <c r="L234" s="7" t="str">
        <f>IF('Used data'!I234="No","",SUM(I234:K234))</f>
        <v/>
      </c>
      <c r="M234" s="7" t="str">
        <f>IF('Used data'!I234="No","",Calculation!AG234*Calculation!G234*Calculation!I234*Calculation!J234*Calculation!L234*Calculation!N234*Calculation!O234*Calculation!S234*Calculation!V234*Calculation!W234*Calculation!Z234)</f>
        <v/>
      </c>
      <c r="N234" s="7" t="str">
        <f>IF('Used data'!I234="No","",Calculation!AH234*Calculation!G234*Calculation!I234*Calculation!J234*Calculation!L234*Calculation!N234*Calculation!O234*Calculation!T234*Calculation!V234*Calculation!W234*Calculation!AA234)</f>
        <v/>
      </c>
      <c r="O234" s="7" t="str">
        <f>IF('Used data'!I234="No","",Calculation!AI234*Calculation!G234*Calculation!I234*Calculation!J234*Calculation!L234*Calculation!N234*Calculation!O234*Calculation!U234*Calculation!V234*Calculation!W234*Calculation!AB234)</f>
        <v/>
      </c>
      <c r="P234" s="7" t="str">
        <f>IF('Used data'!I234="No","",SUM(M234:O234))</f>
        <v/>
      </c>
      <c r="Q234" s="9" t="str">
        <f>IF('Used data'!I234="No","",SUM(I234:J234)*740934+M234*29492829+N234*4654307+O234*608667)</f>
        <v/>
      </c>
    </row>
    <row r="235" spans="1:17" x14ac:dyDescent="0.3">
      <c r="A235" s="4" t="str">
        <f>IF('Input data'!A241="","",'Input data'!A241)</f>
        <v/>
      </c>
      <c r="B235" s="4" t="str">
        <f>IF('Input data'!B241="","",'Input data'!B241)</f>
        <v/>
      </c>
      <c r="C235" s="4" t="str">
        <f>IF('Input data'!C241="","",'Input data'!C241)</f>
        <v/>
      </c>
      <c r="D235" s="4" t="str">
        <f>IF('Input data'!D241="","",'Input data'!D241)</f>
        <v/>
      </c>
      <c r="E235" s="4" t="str">
        <f>IF('Input data'!E241="","",'Input data'!E241)</f>
        <v/>
      </c>
      <c r="F235" s="4" t="str">
        <f>IF('Input data'!F241="","",'Input data'!F241)</f>
        <v/>
      </c>
      <c r="G235" s="20" t="str">
        <f>IF('Input data'!G241=0,"",'Input data'!G241)</f>
        <v/>
      </c>
      <c r="H235" s="9" t="str">
        <f>IF('Input data'!H241="","",'Input data'!H241)</f>
        <v/>
      </c>
      <c r="I235" s="7" t="str">
        <f>IF('Used data'!I235="No","",Calculation!AD235*Calculation!G235*Calculation!I235*Calculation!J235*Calculation!L235*Calculation!N235*Calculation!O235*Calculation!Q235*Calculation!V235*Calculation!W235*Calculation!X235)</f>
        <v/>
      </c>
      <c r="J235" s="7" t="str">
        <f>IF('Used data'!I235="No","",Calculation!AE235*Calculation!G235*Calculation!I235*Calculation!K235*Calculation!M235*Calculation!N235*Calculation!O235*Calculation!P235*Calculation!R235*Calculation!V235*Calculation!W235*Calculation!Y235)</f>
        <v/>
      </c>
      <c r="K235" s="7" t="str">
        <f>IF('Used data'!I235="No","",Calculation!AF235*Calculation!G235*Calculation!I235*Calculation!K235*Calculation!M235*Calculation!N235*Calculation!O235*Calculation!P235*Calculation!R235*Calculation!V235*Calculation!W235*Calculation!Y235)</f>
        <v/>
      </c>
      <c r="L235" s="7" t="str">
        <f>IF('Used data'!I235="No","",SUM(I235:K235))</f>
        <v/>
      </c>
      <c r="M235" s="7" t="str">
        <f>IF('Used data'!I235="No","",Calculation!AG235*Calculation!G235*Calculation!I235*Calculation!J235*Calculation!L235*Calculation!N235*Calculation!O235*Calculation!S235*Calculation!V235*Calculation!W235*Calculation!Z235)</f>
        <v/>
      </c>
      <c r="N235" s="7" t="str">
        <f>IF('Used data'!I235="No","",Calculation!AH235*Calculation!G235*Calculation!I235*Calculation!J235*Calculation!L235*Calculation!N235*Calculation!O235*Calculation!T235*Calculation!V235*Calculation!W235*Calculation!AA235)</f>
        <v/>
      </c>
      <c r="O235" s="7" t="str">
        <f>IF('Used data'!I235="No","",Calculation!AI235*Calculation!G235*Calculation!I235*Calculation!J235*Calculation!L235*Calculation!N235*Calculation!O235*Calculation!U235*Calculation!V235*Calculation!W235*Calculation!AB235)</f>
        <v/>
      </c>
      <c r="P235" s="7" t="str">
        <f>IF('Used data'!I235="No","",SUM(M235:O235))</f>
        <v/>
      </c>
      <c r="Q235" s="9" t="str">
        <f>IF('Used data'!I235="No","",SUM(I235:J235)*740934+M235*29492829+N235*4654307+O235*608667)</f>
        <v/>
      </c>
    </row>
    <row r="236" spans="1:17" x14ac:dyDescent="0.3">
      <c r="A236" s="4" t="str">
        <f>IF('Input data'!A242="","",'Input data'!A242)</f>
        <v/>
      </c>
      <c r="B236" s="4" t="str">
        <f>IF('Input data'!B242="","",'Input data'!B242)</f>
        <v/>
      </c>
      <c r="C236" s="4" t="str">
        <f>IF('Input data'!C242="","",'Input data'!C242)</f>
        <v/>
      </c>
      <c r="D236" s="4" t="str">
        <f>IF('Input data'!D242="","",'Input data'!D242)</f>
        <v/>
      </c>
      <c r="E236" s="4" t="str">
        <f>IF('Input data'!E242="","",'Input data'!E242)</f>
        <v/>
      </c>
      <c r="F236" s="4" t="str">
        <f>IF('Input data'!F242="","",'Input data'!F242)</f>
        <v/>
      </c>
      <c r="G236" s="20" t="str">
        <f>IF('Input data'!G242=0,"",'Input data'!G242)</f>
        <v/>
      </c>
      <c r="H236" s="9" t="str">
        <f>IF('Input data'!H242="","",'Input data'!H242)</f>
        <v/>
      </c>
      <c r="I236" s="7" t="str">
        <f>IF('Used data'!I236="No","",Calculation!AD236*Calculation!G236*Calculation!I236*Calculation!J236*Calculation!L236*Calculation!N236*Calculation!O236*Calculation!Q236*Calculation!V236*Calculation!W236*Calculation!X236)</f>
        <v/>
      </c>
      <c r="J236" s="7" t="str">
        <f>IF('Used data'!I236="No","",Calculation!AE236*Calculation!G236*Calculation!I236*Calculation!K236*Calculation!M236*Calculation!N236*Calculation!O236*Calculation!P236*Calculation!R236*Calculation!V236*Calculation!W236*Calculation!Y236)</f>
        <v/>
      </c>
      <c r="K236" s="7" t="str">
        <f>IF('Used data'!I236="No","",Calculation!AF236*Calculation!G236*Calculation!I236*Calculation!K236*Calculation!M236*Calculation!N236*Calculation!O236*Calculation!P236*Calculation!R236*Calculation!V236*Calculation!W236*Calculation!Y236)</f>
        <v/>
      </c>
      <c r="L236" s="7" t="str">
        <f>IF('Used data'!I236="No","",SUM(I236:K236))</f>
        <v/>
      </c>
      <c r="M236" s="7" t="str">
        <f>IF('Used data'!I236="No","",Calculation!AG236*Calculation!G236*Calculation!I236*Calculation!J236*Calculation!L236*Calculation!N236*Calculation!O236*Calculation!S236*Calculation!V236*Calculation!W236*Calculation!Z236)</f>
        <v/>
      </c>
      <c r="N236" s="7" t="str">
        <f>IF('Used data'!I236="No","",Calculation!AH236*Calculation!G236*Calculation!I236*Calculation!J236*Calculation!L236*Calculation!N236*Calculation!O236*Calculation!T236*Calculation!V236*Calculation!W236*Calculation!AA236)</f>
        <v/>
      </c>
      <c r="O236" s="7" t="str">
        <f>IF('Used data'!I236="No","",Calculation!AI236*Calculation!G236*Calculation!I236*Calculation!J236*Calculation!L236*Calculation!N236*Calculation!O236*Calculation!U236*Calculation!V236*Calculation!W236*Calculation!AB236)</f>
        <v/>
      </c>
      <c r="P236" s="7" t="str">
        <f>IF('Used data'!I236="No","",SUM(M236:O236))</f>
        <v/>
      </c>
      <c r="Q236" s="9" t="str">
        <f>IF('Used data'!I236="No","",SUM(I236:J236)*740934+M236*29492829+N236*4654307+O236*608667)</f>
        <v/>
      </c>
    </row>
    <row r="237" spans="1:17" x14ac:dyDescent="0.3">
      <c r="A237" s="4" t="str">
        <f>IF('Input data'!A243="","",'Input data'!A243)</f>
        <v/>
      </c>
      <c r="B237" s="4" t="str">
        <f>IF('Input data'!B243="","",'Input data'!B243)</f>
        <v/>
      </c>
      <c r="C237" s="4" t="str">
        <f>IF('Input data'!C243="","",'Input data'!C243)</f>
        <v/>
      </c>
      <c r="D237" s="4" t="str">
        <f>IF('Input data'!D243="","",'Input data'!D243)</f>
        <v/>
      </c>
      <c r="E237" s="4" t="str">
        <f>IF('Input data'!E243="","",'Input data'!E243)</f>
        <v/>
      </c>
      <c r="F237" s="4" t="str">
        <f>IF('Input data'!F243="","",'Input data'!F243)</f>
        <v/>
      </c>
      <c r="G237" s="20" t="str">
        <f>IF('Input data'!G243=0,"",'Input data'!G243)</f>
        <v/>
      </c>
      <c r="H237" s="9" t="str">
        <f>IF('Input data'!H243="","",'Input data'!H243)</f>
        <v/>
      </c>
      <c r="I237" s="7" t="str">
        <f>IF('Used data'!I237="No","",Calculation!AD237*Calculation!G237*Calculation!I237*Calculation!J237*Calculation!L237*Calculation!N237*Calculation!O237*Calculation!Q237*Calculation!V237*Calculation!W237*Calculation!X237)</f>
        <v/>
      </c>
      <c r="J237" s="7" t="str">
        <f>IF('Used data'!I237="No","",Calculation!AE237*Calculation!G237*Calculation!I237*Calculation!K237*Calculation!M237*Calculation!N237*Calculation!O237*Calculation!P237*Calculation!R237*Calculation!V237*Calculation!W237*Calculation!Y237)</f>
        <v/>
      </c>
      <c r="K237" s="7" t="str">
        <f>IF('Used data'!I237="No","",Calculation!AF237*Calculation!G237*Calculation!I237*Calculation!K237*Calculation!M237*Calculation!N237*Calculation!O237*Calculation!P237*Calculation!R237*Calculation!V237*Calculation!W237*Calculation!Y237)</f>
        <v/>
      </c>
      <c r="L237" s="7" t="str">
        <f>IF('Used data'!I237="No","",SUM(I237:K237))</f>
        <v/>
      </c>
      <c r="M237" s="7" t="str">
        <f>IF('Used data'!I237="No","",Calculation!AG237*Calculation!G237*Calculation!I237*Calculation!J237*Calculation!L237*Calculation!N237*Calculation!O237*Calculation!S237*Calculation!V237*Calculation!W237*Calculation!Z237)</f>
        <v/>
      </c>
      <c r="N237" s="7" t="str">
        <f>IF('Used data'!I237="No","",Calculation!AH237*Calculation!G237*Calculation!I237*Calculation!J237*Calculation!L237*Calculation!N237*Calculation!O237*Calculation!T237*Calculation!V237*Calculation!W237*Calculation!AA237)</f>
        <v/>
      </c>
      <c r="O237" s="7" t="str">
        <f>IF('Used data'!I237="No","",Calculation!AI237*Calculation!G237*Calculation!I237*Calculation!J237*Calculation!L237*Calculation!N237*Calculation!O237*Calculation!U237*Calculation!V237*Calculation!W237*Calculation!AB237)</f>
        <v/>
      </c>
      <c r="P237" s="7" t="str">
        <f>IF('Used data'!I237="No","",SUM(M237:O237))</f>
        <v/>
      </c>
      <c r="Q237" s="9" t="str">
        <f>IF('Used data'!I237="No","",SUM(I237:J237)*740934+M237*29492829+N237*4654307+O237*608667)</f>
        <v/>
      </c>
    </row>
    <row r="238" spans="1:17" x14ac:dyDescent="0.3">
      <c r="A238" s="4" t="str">
        <f>IF('Input data'!A244="","",'Input data'!A244)</f>
        <v/>
      </c>
      <c r="B238" s="4" t="str">
        <f>IF('Input data'!B244="","",'Input data'!B244)</f>
        <v/>
      </c>
      <c r="C238" s="4" t="str">
        <f>IF('Input data'!C244="","",'Input data'!C244)</f>
        <v/>
      </c>
      <c r="D238" s="4" t="str">
        <f>IF('Input data'!D244="","",'Input data'!D244)</f>
        <v/>
      </c>
      <c r="E238" s="4" t="str">
        <f>IF('Input data'!E244="","",'Input data'!E244)</f>
        <v/>
      </c>
      <c r="F238" s="4" t="str">
        <f>IF('Input data'!F244="","",'Input data'!F244)</f>
        <v/>
      </c>
      <c r="G238" s="20" t="str">
        <f>IF('Input data'!G244=0,"",'Input data'!G244)</f>
        <v/>
      </c>
      <c r="H238" s="9" t="str">
        <f>IF('Input data'!H244="","",'Input data'!H244)</f>
        <v/>
      </c>
      <c r="I238" s="7" t="str">
        <f>IF('Used data'!I238="No","",Calculation!AD238*Calculation!G238*Calculation!I238*Calculation!J238*Calculation!L238*Calculation!N238*Calculation!O238*Calculation!Q238*Calculation!V238*Calculation!W238*Calculation!X238)</f>
        <v/>
      </c>
      <c r="J238" s="7" t="str">
        <f>IF('Used data'!I238="No","",Calculation!AE238*Calculation!G238*Calculation!I238*Calculation!K238*Calculation!M238*Calculation!N238*Calculation!O238*Calculation!P238*Calculation!R238*Calculation!V238*Calculation!W238*Calculation!Y238)</f>
        <v/>
      </c>
      <c r="K238" s="7" t="str">
        <f>IF('Used data'!I238="No","",Calculation!AF238*Calculation!G238*Calculation!I238*Calculation!K238*Calculation!M238*Calculation!N238*Calculation!O238*Calculation!P238*Calculation!R238*Calculation!V238*Calculation!W238*Calculation!Y238)</f>
        <v/>
      </c>
      <c r="L238" s="7" t="str">
        <f>IF('Used data'!I238="No","",SUM(I238:K238))</f>
        <v/>
      </c>
      <c r="M238" s="7" t="str">
        <f>IF('Used data'!I238="No","",Calculation!AG238*Calculation!G238*Calculation!I238*Calculation!J238*Calculation!L238*Calculation!N238*Calculation!O238*Calculation!S238*Calculation!V238*Calculation!W238*Calculation!Z238)</f>
        <v/>
      </c>
      <c r="N238" s="7" t="str">
        <f>IF('Used data'!I238="No","",Calculation!AH238*Calculation!G238*Calculation!I238*Calculation!J238*Calculation!L238*Calculation!N238*Calculation!O238*Calculation!T238*Calculation!V238*Calculation!W238*Calculation!AA238)</f>
        <v/>
      </c>
      <c r="O238" s="7" t="str">
        <f>IF('Used data'!I238="No","",Calculation!AI238*Calculation!G238*Calculation!I238*Calculation!J238*Calculation!L238*Calculation!N238*Calculation!O238*Calculation!U238*Calculation!V238*Calculation!W238*Calculation!AB238)</f>
        <v/>
      </c>
      <c r="P238" s="7" t="str">
        <f>IF('Used data'!I238="No","",SUM(M238:O238))</f>
        <v/>
      </c>
      <c r="Q238" s="9" t="str">
        <f>IF('Used data'!I238="No","",SUM(I238:J238)*740934+M238*29492829+N238*4654307+O238*608667)</f>
        <v/>
      </c>
    </row>
    <row r="239" spans="1:17" x14ac:dyDescent="0.3">
      <c r="A239" s="4" t="str">
        <f>IF('Input data'!A245="","",'Input data'!A245)</f>
        <v/>
      </c>
      <c r="B239" s="4" t="str">
        <f>IF('Input data'!B245="","",'Input data'!B245)</f>
        <v/>
      </c>
      <c r="C239" s="4" t="str">
        <f>IF('Input data'!C245="","",'Input data'!C245)</f>
        <v/>
      </c>
      <c r="D239" s="4" t="str">
        <f>IF('Input data'!D245="","",'Input data'!D245)</f>
        <v/>
      </c>
      <c r="E239" s="4" t="str">
        <f>IF('Input data'!E245="","",'Input data'!E245)</f>
        <v/>
      </c>
      <c r="F239" s="4" t="str">
        <f>IF('Input data'!F245="","",'Input data'!F245)</f>
        <v/>
      </c>
      <c r="G239" s="20" t="str">
        <f>IF('Input data'!G245=0,"",'Input data'!G245)</f>
        <v/>
      </c>
      <c r="H239" s="9" t="str">
        <f>IF('Input data'!H245="","",'Input data'!H245)</f>
        <v/>
      </c>
      <c r="I239" s="7" t="str">
        <f>IF('Used data'!I239="No","",Calculation!AD239*Calculation!G239*Calculation!I239*Calculation!J239*Calculation!L239*Calculation!N239*Calculation!O239*Calculation!Q239*Calculation!V239*Calculation!W239*Calculation!X239)</f>
        <v/>
      </c>
      <c r="J239" s="7" t="str">
        <f>IF('Used data'!I239="No","",Calculation!AE239*Calculation!G239*Calculation!I239*Calculation!K239*Calculation!M239*Calculation!N239*Calculation!O239*Calculation!P239*Calculation!R239*Calculation!V239*Calculation!W239*Calculation!Y239)</f>
        <v/>
      </c>
      <c r="K239" s="7" t="str">
        <f>IF('Used data'!I239="No","",Calculation!AF239*Calculation!G239*Calculation!I239*Calculation!K239*Calculation!M239*Calculation!N239*Calculation!O239*Calculation!P239*Calculation!R239*Calculation!V239*Calculation!W239*Calculation!Y239)</f>
        <v/>
      </c>
      <c r="L239" s="7" t="str">
        <f>IF('Used data'!I239="No","",SUM(I239:K239))</f>
        <v/>
      </c>
      <c r="M239" s="7" t="str">
        <f>IF('Used data'!I239="No","",Calculation!AG239*Calculation!G239*Calculation!I239*Calculation!J239*Calculation!L239*Calculation!N239*Calculation!O239*Calculation!S239*Calculation!V239*Calculation!W239*Calculation!Z239)</f>
        <v/>
      </c>
      <c r="N239" s="7" t="str">
        <f>IF('Used data'!I239="No","",Calculation!AH239*Calculation!G239*Calculation!I239*Calculation!J239*Calculation!L239*Calculation!N239*Calculation!O239*Calculation!T239*Calculation!V239*Calculation!W239*Calculation!AA239)</f>
        <v/>
      </c>
      <c r="O239" s="7" t="str">
        <f>IF('Used data'!I239="No","",Calculation!AI239*Calculation!G239*Calculation!I239*Calculation!J239*Calculation!L239*Calculation!N239*Calculation!O239*Calculation!U239*Calculation!V239*Calculation!W239*Calculation!AB239)</f>
        <v/>
      </c>
      <c r="P239" s="7" t="str">
        <f>IF('Used data'!I239="No","",SUM(M239:O239))</f>
        <v/>
      </c>
      <c r="Q239" s="9" t="str">
        <f>IF('Used data'!I239="No","",SUM(I239:J239)*740934+M239*29492829+N239*4654307+O239*608667)</f>
        <v/>
      </c>
    </row>
    <row r="240" spans="1:17" x14ac:dyDescent="0.3">
      <c r="A240" s="4" t="str">
        <f>IF('Input data'!A246="","",'Input data'!A246)</f>
        <v/>
      </c>
      <c r="B240" s="4" t="str">
        <f>IF('Input data'!B246="","",'Input data'!B246)</f>
        <v/>
      </c>
      <c r="C240" s="4" t="str">
        <f>IF('Input data'!C246="","",'Input data'!C246)</f>
        <v/>
      </c>
      <c r="D240" s="4" t="str">
        <f>IF('Input data'!D246="","",'Input data'!D246)</f>
        <v/>
      </c>
      <c r="E240" s="4" t="str">
        <f>IF('Input data'!E246="","",'Input data'!E246)</f>
        <v/>
      </c>
      <c r="F240" s="4" t="str">
        <f>IF('Input data'!F246="","",'Input data'!F246)</f>
        <v/>
      </c>
      <c r="G240" s="20" t="str">
        <f>IF('Input data'!G246=0,"",'Input data'!G246)</f>
        <v/>
      </c>
      <c r="H240" s="9" t="str">
        <f>IF('Input data'!H246="","",'Input data'!H246)</f>
        <v/>
      </c>
      <c r="I240" s="7" t="str">
        <f>IF('Used data'!I240="No","",Calculation!AD240*Calculation!G240*Calculation!I240*Calculation!J240*Calculation!L240*Calculation!N240*Calculation!O240*Calculation!Q240*Calculation!V240*Calculation!W240*Calculation!X240)</f>
        <v/>
      </c>
      <c r="J240" s="7" t="str">
        <f>IF('Used data'!I240="No","",Calculation!AE240*Calculation!G240*Calculation!I240*Calculation!K240*Calculation!M240*Calculation!N240*Calculation!O240*Calculation!P240*Calculation!R240*Calculation!V240*Calculation!W240*Calculation!Y240)</f>
        <v/>
      </c>
      <c r="K240" s="7" t="str">
        <f>IF('Used data'!I240="No","",Calculation!AF240*Calculation!G240*Calculation!I240*Calculation!K240*Calculation!M240*Calculation!N240*Calculation!O240*Calculation!P240*Calculation!R240*Calculation!V240*Calculation!W240*Calculation!Y240)</f>
        <v/>
      </c>
      <c r="L240" s="7" t="str">
        <f>IF('Used data'!I240="No","",SUM(I240:K240))</f>
        <v/>
      </c>
      <c r="M240" s="7" t="str">
        <f>IF('Used data'!I240="No","",Calculation!AG240*Calculation!G240*Calculation!I240*Calculation!J240*Calculation!L240*Calculation!N240*Calculation!O240*Calculation!S240*Calculation!V240*Calculation!W240*Calculation!Z240)</f>
        <v/>
      </c>
      <c r="N240" s="7" t="str">
        <f>IF('Used data'!I240="No","",Calculation!AH240*Calculation!G240*Calculation!I240*Calculation!J240*Calculation!L240*Calculation!N240*Calculation!O240*Calculation!T240*Calculation!V240*Calculation!W240*Calculation!AA240)</f>
        <v/>
      </c>
      <c r="O240" s="7" t="str">
        <f>IF('Used data'!I240="No","",Calculation!AI240*Calculation!G240*Calculation!I240*Calculation!J240*Calculation!L240*Calculation!N240*Calculation!O240*Calculation!U240*Calculation!V240*Calculation!W240*Calculation!AB240)</f>
        <v/>
      </c>
      <c r="P240" s="7" t="str">
        <f>IF('Used data'!I240="No","",SUM(M240:O240))</f>
        <v/>
      </c>
      <c r="Q240" s="9" t="str">
        <f>IF('Used data'!I240="No","",SUM(I240:J240)*740934+M240*29492829+N240*4654307+O240*608667)</f>
        <v/>
      </c>
    </row>
    <row r="241" spans="1:17" x14ac:dyDescent="0.3">
      <c r="A241" s="4" t="str">
        <f>IF('Input data'!A247="","",'Input data'!A247)</f>
        <v/>
      </c>
      <c r="B241" s="4" t="str">
        <f>IF('Input data'!B247="","",'Input data'!B247)</f>
        <v/>
      </c>
      <c r="C241" s="4" t="str">
        <f>IF('Input data'!C247="","",'Input data'!C247)</f>
        <v/>
      </c>
      <c r="D241" s="4" t="str">
        <f>IF('Input data'!D247="","",'Input data'!D247)</f>
        <v/>
      </c>
      <c r="E241" s="4" t="str">
        <f>IF('Input data'!E247="","",'Input data'!E247)</f>
        <v/>
      </c>
      <c r="F241" s="4" t="str">
        <f>IF('Input data'!F247="","",'Input data'!F247)</f>
        <v/>
      </c>
      <c r="G241" s="20" t="str">
        <f>IF('Input data'!G247=0,"",'Input data'!G247)</f>
        <v/>
      </c>
      <c r="H241" s="9" t="str">
        <f>IF('Input data'!H247="","",'Input data'!H247)</f>
        <v/>
      </c>
      <c r="I241" s="7" t="str">
        <f>IF('Used data'!I241="No","",Calculation!AD241*Calculation!G241*Calculation!I241*Calculation!J241*Calculation!L241*Calculation!N241*Calculation!O241*Calculation!Q241*Calculation!V241*Calculation!W241*Calculation!X241)</f>
        <v/>
      </c>
      <c r="J241" s="7" t="str">
        <f>IF('Used data'!I241="No","",Calculation!AE241*Calculation!G241*Calculation!I241*Calculation!K241*Calculation!M241*Calculation!N241*Calculation!O241*Calculation!P241*Calculation!R241*Calculation!V241*Calculation!W241*Calculation!Y241)</f>
        <v/>
      </c>
      <c r="K241" s="7" t="str">
        <f>IF('Used data'!I241="No","",Calculation!AF241*Calculation!G241*Calculation!I241*Calculation!K241*Calculation!M241*Calculation!N241*Calculation!O241*Calculation!P241*Calculation!R241*Calculation!V241*Calculation!W241*Calculation!Y241)</f>
        <v/>
      </c>
      <c r="L241" s="7" t="str">
        <f>IF('Used data'!I241="No","",SUM(I241:K241))</f>
        <v/>
      </c>
      <c r="M241" s="7" t="str">
        <f>IF('Used data'!I241="No","",Calculation!AG241*Calculation!G241*Calculation!I241*Calculation!J241*Calculation!L241*Calculation!N241*Calculation!O241*Calculation!S241*Calculation!V241*Calculation!W241*Calculation!Z241)</f>
        <v/>
      </c>
      <c r="N241" s="7" t="str">
        <f>IF('Used data'!I241="No","",Calculation!AH241*Calculation!G241*Calculation!I241*Calculation!J241*Calculation!L241*Calculation!N241*Calculation!O241*Calculation!T241*Calculation!V241*Calculation!W241*Calculation!AA241)</f>
        <v/>
      </c>
      <c r="O241" s="7" t="str">
        <f>IF('Used data'!I241="No","",Calculation!AI241*Calculation!G241*Calculation!I241*Calculation!J241*Calculation!L241*Calculation!N241*Calculation!O241*Calculation!U241*Calculation!V241*Calculation!W241*Calculation!AB241)</f>
        <v/>
      </c>
      <c r="P241" s="7" t="str">
        <f>IF('Used data'!I241="No","",SUM(M241:O241))</f>
        <v/>
      </c>
      <c r="Q241" s="9" t="str">
        <f>IF('Used data'!I241="No","",SUM(I241:J241)*740934+M241*29492829+N241*4654307+O241*608667)</f>
        <v/>
      </c>
    </row>
    <row r="242" spans="1:17" x14ac:dyDescent="0.3">
      <c r="A242" s="4" t="str">
        <f>IF('Input data'!A248="","",'Input data'!A248)</f>
        <v/>
      </c>
      <c r="B242" s="4" t="str">
        <f>IF('Input data'!B248="","",'Input data'!B248)</f>
        <v/>
      </c>
      <c r="C242" s="4" t="str">
        <f>IF('Input data'!C248="","",'Input data'!C248)</f>
        <v/>
      </c>
      <c r="D242" s="4" t="str">
        <f>IF('Input data'!D248="","",'Input data'!D248)</f>
        <v/>
      </c>
      <c r="E242" s="4" t="str">
        <f>IF('Input data'!E248="","",'Input data'!E248)</f>
        <v/>
      </c>
      <c r="F242" s="4" t="str">
        <f>IF('Input data'!F248="","",'Input data'!F248)</f>
        <v/>
      </c>
      <c r="G242" s="20" t="str">
        <f>IF('Input data'!G248=0,"",'Input data'!G248)</f>
        <v/>
      </c>
      <c r="H242" s="9" t="str">
        <f>IF('Input data'!H248="","",'Input data'!H248)</f>
        <v/>
      </c>
      <c r="I242" s="7" t="str">
        <f>IF('Used data'!I242="No","",Calculation!AD242*Calculation!G242*Calculation!I242*Calculation!J242*Calculation!L242*Calculation!N242*Calculation!O242*Calculation!Q242*Calculation!V242*Calculation!W242*Calculation!X242)</f>
        <v/>
      </c>
      <c r="J242" s="7" t="str">
        <f>IF('Used data'!I242="No","",Calculation!AE242*Calculation!G242*Calculation!I242*Calculation!K242*Calculation!M242*Calculation!N242*Calculation!O242*Calculation!P242*Calculation!R242*Calculation!V242*Calculation!W242*Calculation!Y242)</f>
        <v/>
      </c>
      <c r="K242" s="7" t="str">
        <f>IF('Used data'!I242="No","",Calculation!AF242*Calculation!G242*Calculation!I242*Calculation!K242*Calculation!M242*Calculation!N242*Calculation!O242*Calculation!P242*Calculation!R242*Calculation!V242*Calculation!W242*Calculation!Y242)</f>
        <v/>
      </c>
      <c r="L242" s="7" t="str">
        <f>IF('Used data'!I242="No","",SUM(I242:K242))</f>
        <v/>
      </c>
      <c r="M242" s="7" t="str">
        <f>IF('Used data'!I242="No","",Calculation!AG242*Calculation!G242*Calculation!I242*Calculation!J242*Calculation!L242*Calculation!N242*Calculation!O242*Calculation!S242*Calculation!V242*Calculation!W242*Calculation!Z242)</f>
        <v/>
      </c>
      <c r="N242" s="7" t="str">
        <f>IF('Used data'!I242="No","",Calculation!AH242*Calculation!G242*Calculation!I242*Calculation!J242*Calculation!L242*Calculation!N242*Calculation!O242*Calculation!T242*Calculation!V242*Calculation!W242*Calculation!AA242)</f>
        <v/>
      </c>
      <c r="O242" s="7" t="str">
        <f>IF('Used data'!I242="No","",Calculation!AI242*Calculation!G242*Calculation!I242*Calculation!J242*Calculation!L242*Calculation!N242*Calculation!O242*Calculation!U242*Calculation!V242*Calculation!W242*Calculation!AB242)</f>
        <v/>
      </c>
      <c r="P242" s="7" t="str">
        <f>IF('Used data'!I242="No","",SUM(M242:O242))</f>
        <v/>
      </c>
      <c r="Q242" s="9" t="str">
        <f>IF('Used data'!I242="No","",SUM(I242:J242)*740934+M242*29492829+N242*4654307+O242*608667)</f>
        <v/>
      </c>
    </row>
    <row r="243" spans="1:17" x14ac:dyDescent="0.3">
      <c r="A243" s="4" t="str">
        <f>IF('Input data'!A249="","",'Input data'!A249)</f>
        <v/>
      </c>
      <c r="B243" s="4" t="str">
        <f>IF('Input data'!B249="","",'Input data'!B249)</f>
        <v/>
      </c>
      <c r="C243" s="4" t="str">
        <f>IF('Input data'!C249="","",'Input data'!C249)</f>
        <v/>
      </c>
      <c r="D243" s="4" t="str">
        <f>IF('Input data'!D249="","",'Input data'!D249)</f>
        <v/>
      </c>
      <c r="E243" s="4" t="str">
        <f>IF('Input data'!E249="","",'Input data'!E249)</f>
        <v/>
      </c>
      <c r="F243" s="4" t="str">
        <f>IF('Input data'!F249="","",'Input data'!F249)</f>
        <v/>
      </c>
      <c r="G243" s="20" t="str">
        <f>IF('Input data'!G249=0,"",'Input data'!G249)</f>
        <v/>
      </c>
      <c r="H243" s="9" t="str">
        <f>IF('Input data'!H249="","",'Input data'!H249)</f>
        <v/>
      </c>
      <c r="I243" s="7" t="str">
        <f>IF('Used data'!I243="No","",Calculation!AD243*Calculation!G243*Calculation!I243*Calculation!J243*Calculation!L243*Calculation!N243*Calculation!O243*Calculation!Q243*Calculation!V243*Calculation!W243*Calculation!X243)</f>
        <v/>
      </c>
      <c r="J243" s="7" t="str">
        <f>IF('Used data'!I243="No","",Calculation!AE243*Calculation!G243*Calculation!I243*Calculation!K243*Calculation!M243*Calculation!N243*Calculation!O243*Calculation!P243*Calculation!R243*Calculation!V243*Calculation!W243*Calculation!Y243)</f>
        <v/>
      </c>
      <c r="K243" s="7" t="str">
        <f>IF('Used data'!I243="No","",Calculation!AF243*Calculation!G243*Calculation!I243*Calculation!K243*Calculation!M243*Calculation!N243*Calculation!O243*Calculation!P243*Calculation!R243*Calculation!V243*Calculation!W243*Calculation!Y243)</f>
        <v/>
      </c>
      <c r="L243" s="7" t="str">
        <f>IF('Used data'!I243="No","",SUM(I243:K243))</f>
        <v/>
      </c>
      <c r="M243" s="7" t="str">
        <f>IF('Used data'!I243="No","",Calculation!AG243*Calculation!G243*Calculation!I243*Calculation!J243*Calculation!L243*Calculation!N243*Calculation!O243*Calculation!S243*Calculation!V243*Calculation!W243*Calculation!Z243)</f>
        <v/>
      </c>
      <c r="N243" s="7" t="str">
        <f>IF('Used data'!I243="No","",Calculation!AH243*Calculation!G243*Calculation!I243*Calculation!J243*Calculation!L243*Calculation!N243*Calculation!O243*Calculation!T243*Calculation!V243*Calculation!W243*Calculation!AA243)</f>
        <v/>
      </c>
      <c r="O243" s="7" t="str">
        <f>IF('Used data'!I243="No","",Calculation!AI243*Calculation!G243*Calculation!I243*Calculation!J243*Calculation!L243*Calculation!N243*Calculation!O243*Calculation!U243*Calculation!V243*Calculation!W243*Calculation!AB243)</f>
        <v/>
      </c>
      <c r="P243" s="7" t="str">
        <f>IF('Used data'!I243="No","",SUM(M243:O243))</f>
        <v/>
      </c>
      <c r="Q243" s="9" t="str">
        <f>IF('Used data'!I243="No","",SUM(I243:J243)*740934+M243*29492829+N243*4654307+O243*608667)</f>
        <v/>
      </c>
    </row>
    <row r="244" spans="1:17" x14ac:dyDescent="0.3">
      <c r="A244" s="4" t="str">
        <f>IF('Input data'!A250="","",'Input data'!A250)</f>
        <v/>
      </c>
      <c r="B244" s="4" t="str">
        <f>IF('Input data'!B250="","",'Input data'!B250)</f>
        <v/>
      </c>
      <c r="C244" s="4" t="str">
        <f>IF('Input data'!C250="","",'Input data'!C250)</f>
        <v/>
      </c>
      <c r="D244" s="4" t="str">
        <f>IF('Input data'!D250="","",'Input data'!D250)</f>
        <v/>
      </c>
      <c r="E244" s="4" t="str">
        <f>IF('Input data'!E250="","",'Input data'!E250)</f>
        <v/>
      </c>
      <c r="F244" s="4" t="str">
        <f>IF('Input data'!F250="","",'Input data'!F250)</f>
        <v/>
      </c>
      <c r="G244" s="20" t="str">
        <f>IF('Input data'!G250=0,"",'Input data'!G250)</f>
        <v/>
      </c>
      <c r="H244" s="9" t="str">
        <f>IF('Input data'!H250="","",'Input data'!H250)</f>
        <v/>
      </c>
      <c r="I244" s="7" t="str">
        <f>IF('Used data'!I244="No","",Calculation!AD244*Calculation!G244*Calculation!I244*Calculation!J244*Calculation!L244*Calculation!N244*Calculation!O244*Calculation!Q244*Calculation!V244*Calculation!W244*Calculation!X244)</f>
        <v/>
      </c>
      <c r="J244" s="7" t="str">
        <f>IF('Used data'!I244="No","",Calculation!AE244*Calculation!G244*Calculation!I244*Calculation!K244*Calculation!M244*Calculation!N244*Calculation!O244*Calculation!P244*Calculation!R244*Calculation!V244*Calculation!W244*Calculation!Y244)</f>
        <v/>
      </c>
      <c r="K244" s="7" t="str">
        <f>IF('Used data'!I244="No","",Calculation!AF244*Calculation!G244*Calculation!I244*Calculation!K244*Calculation!M244*Calculation!N244*Calculation!O244*Calculation!P244*Calculation!R244*Calculation!V244*Calculation!W244*Calculation!Y244)</f>
        <v/>
      </c>
      <c r="L244" s="7" t="str">
        <f>IF('Used data'!I244="No","",SUM(I244:K244))</f>
        <v/>
      </c>
      <c r="M244" s="7" t="str">
        <f>IF('Used data'!I244="No","",Calculation!AG244*Calculation!G244*Calculation!I244*Calculation!J244*Calculation!L244*Calculation!N244*Calculation!O244*Calculation!S244*Calculation!V244*Calculation!W244*Calculation!Z244)</f>
        <v/>
      </c>
      <c r="N244" s="7" t="str">
        <f>IF('Used data'!I244="No","",Calculation!AH244*Calculation!G244*Calculation!I244*Calculation!J244*Calculation!L244*Calculation!N244*Calculation!O244*Calculation!T244*Calculation!V244*Calculation!W244*Calculation!AA244)</f>
        <v/>
      </c>
      <c r="O244" s="7" t="str">
        <f>IF('Used data'!I244="No","",Calculation!AI244*Calculation!G244*Calculation!I244*Calculation!J244*Calculation!L244*Calculation!N244*Calculation!O244*Calculation!U244*Calculation!V244*Calculation!W244*Calculation!AB244)</f>
        <v/>
      </c>
      <c r="P244" s="7" t="str">
        <f>IF('Used data'!I244="No","",SUM(M244:O244))</f>
        <v/>
      </c>
      <c r="Q244" s="9" t="str">
        <f>IF('Used data'!I244="No","",SUM(I244:J244)*740934+M244*29492829+N244*4654307+O244*608667)</f>
        <v/>
      </c>
    </row>
    <row r="245" spans="1:17" x14ac:dyDescent="0.3">
      <c r="A245" s="4" t="str">
        <f>IF('Input data'!A251="","",'Input data'!A251)</f>
        <v/>
      </c>
      <c r="B245" s="4" t="str">
        <f>IF('Input data'!B251="","",'Input data'!B251)</f>
        <v/>
      </c>
      <c r="C245" s="4" t="str">
        <f>IF('Input data'!C251="","",'Input data'!C251)</f>
        <v/>
      </c>
      <c r="D245" s="4" t="str">
        <f>IF('Input data'!D251="","",'Input data'!D251)</f>
        <v/>
      </c>
      <c r="E245" s="4" t="str">
        <f>IF('Input data'!E251="","",'Input data'!E251)</f>
        <v/>
      </c>
      <c r="F245" s="4" t="str">
        <f>IF('Input data'!F251="","",'Input data'!F251)</f>
        <v/>
      </c>
      <c r="G245" s="20" t="str">
        <f>IF('Input data'!G251=0,"",'Input data'!G251)</f>
        <v/>
      </c>
      <c r="H245" s="9" t="str">
        <f>IF('Input data'!H251="","",'Input data'!H251)</f>
        <v/>
      </c>
      <c r="I245" s="7" t="str">
        <f>IF('Used data'!I245="No","",Calculation!AD245*Calculation!G245*Calculation!I245*Calculation!J245*Calculation!L245*Calculation!N245*Calculation!O245*Calculation!Q245*Calculation!V245*Calculation!W245*Calculation!X245)</f>
        <v/>
      </c>
      <c r="J245" s="7" t="str">
        <f>IF('Used data'!I245="No","",Calculation!AE245*Calculation!G245*Calculation!I245*Calculation!K245*Calculation!M245*Calculation!N245*Calculation!O245*Calculation!P245*Calculation!R245*Calculation!V245*Calculation!W245*Calculation!Y245)</f>
        <v/>
      </c>
      <c r="K245" s="7" t="str">
        <f>IF('Used data'!I245="No","",Calculation!AF245*Calculation!G245*Calculation!I245*Calculation!K245*Calculation!M245*Calculation!N245*Calculation!O245*Calculation!P245*Calculation!R245*Calculation!V245*Calculation!W245*Calculation!Y245)</f>
        <v/>
      </c>
      <c r="L245" s="7" t="str">
        <f>IF('Used data'!I245="No","",SUM(I245:K245))</f>
        <v/>
      </c>
      <c r="M245" s="7" t="str">
        <f>IF('Used data'!I245="No","",Calculation!AG245*Calculation!G245*Calculation!I245*Calculation!J245*Calculation!L245*Calculation!N245*Calculation!O245*Calculation!S245*Calculation!V245*Calculation!W245*Calculation!Z245)</f>
        <v/>
      </c>
      <c r="N245" s="7" t="str">
        <f>IF('Used data'!I245="No","",Calculation!AH245*Calculation!G245*Calculation!I245*Calculation!J245*Calculation!L245*Calculation!N245*Calculation!O245*Calculation!T245*Calculation!V245*Calculation!W245*Calculation!AA245)</f>
        <v/>
      </c>
      <c r="O245" s="7" t="str">
        <f>IF('Used data'!I245="No","",Calculation!AI245*Calculation!G245*Calculation!I245*Calculation!J245*Calculation!L245*Calculation!N245*Calculation!O245*Calculation!U245*Calculation!V245*Calculation!W245*Calculation!AB245)</f>
        <v/>
      </c>
      <c r="P245" s="7" t="str">
        <f>IF('Used data'!I245="No","",SUM(M245:O245))</f>
        <v/>
      </c>
      <c r="Q245" s="9" t="str">
        <f>IF('Used data'!I245="No","",SUM(I245:J245)*740934+M245*29492829+N245*4654307+O245*608667)</f>
        <v/>
      </c>
    </row>
    <row r="246" spans="1:17" x14ac:dyDescent="0.3">
      <c r="A246" s="4" t="str">
        <f>IF('Input data'!A252="","",'Input data'!A252)</f>
        <v/>
      </c>
      <c r="B246" s="4" t="str">
        <f>IF('Input data'!B252="","",'Input data'!B252)</f>
        <v/>
      </c>
      <c r="C246" s="4" t="str">
        <f>IF('Input data'!C252="","",'Input data'!C252)</f>
        <v/>
      </c>
      <c r="D246" s="4" t="str">
        <f>IF('Input data'!D252="","",'Input data'!D252)</f>
        <v/>
      </c>
      <c r="E246" s="4" t="str">
        <f>IF('Input data'!E252="","",'Input data'!E252)</f>
        <v/>
      </c>
      <c r="F246" s="4" t="str">
        <f>IF('Input data'!F252="","",'Input data'!F252)</f>
        <v/>
      </c>
      <c r="G246" s="20" t="str">
        <f>IF('Input data'!G252=0,"",'Input data'!G252)</f>
        <v/>
      </c>
      <c r="H246" s="9" t="str">
        <f>IF('Input data'!H252="","",'Input data'!H252)</f>
        <v/>
      </c>
      <c r="I246" s="7" t="str">
        <f>IF('Used data'!I246="No","",Calculation!AD246*Calculation!G246*Calculation!I246*Calculation!J246*Calculation!L246*Calculation!N246*Calculation!O246*Calculation!Q246*Calculation!V246*Calculation!W246*Calculation!X246)</f>
        <v/>
      </c>
      <c r="J246" s="7" t="str">
        <f>IF('Used data'!I246="No","",Calculation!AE246*Calculation!G246*Calculation!I246*Calculation!K246*Calculation!M246*Calculation!N246*Calculation!O246*Calculation!P246*Calculation!R246*Calculation!V246*Calculation!W246*Calculation!Y246)</f>
        <v/>
      </c>
      <c r="K246" s="7" t="str">
        <f>IF('Used data'!I246="No","",Calculation!AF246*Calculation!G246*Calculation!I246*Calculation!K246*Calculation!M246*Calculation!N246*Calculation!O246*Calculation!P246*Calculation!R246*Calculation!V246*Calculation!W246*Calculation!Y246)</f>
        <v/>
      </c>
      <c r="L246" s="7" t="str">
        <f>IF('Used data'!I246="No","",SUM(I246:K246))</f>
        <v/>
      </c>
      <c r="M246" s="7" t="str">
        <f>IF('Used data'!I246="No","",Calculation!AG246*Calculation!G246*Calculation!I246*Calculation!J246*Calculation!L246*Calculation!N246*Calculation!O246*Calculation!S246*Calculation!V246*Calculation!W246*Calculation!Z246)</f>
        <v/>
      </c>
      <c r="N246" s="7" t="str">
        <f>IF('Used data'!I246="No","",Calculation!AH246*Calculation!G246*Calculation!I246*Calculation!J246*Calculation!L246*Calculation!N246*Calculation!O246*Calculation!T246*Calculation!V246*Calculation!W246*Calculation!AA246)</f>
        <v/>
      </c>
      <c r="O246" s="7" t="str">
        <f>IF('Used data'!I246="No","",Calculation!AI246*Calculation!G246*Calculation!I246*Calculation!J246*Calculation!L246*Calculation!N246*Calculation!O246*Calculation!U246*Calculation!V246*Calculation!W246*Calculation!AB246)</f>
        <v/>
      </c>
      <c r="P246" s="7" t="str">
        <f>IF('Used data'!I246="No","",SUM(M246:O246))</f>
        <v/>
      </c>
      <c r="Q246" s="9" t="str">
        <f>IF('Used data'!I246="No","",SUM(I246:J246)*740934+M246*29492829+N246*4654307+O246*608667)</f>
        <v/>
      </c>
    </row>
    <row r="247" spans="1:17" x14ac:dyDescent="0.3">
      <c r="A247" s="4" t="str">
        <f>IF('Input data'!A253="","",'Input data'!A253)</f>
        <v/>
      </c>
      <c r="B247" s="4" t="str">
        <f>IF('Input data'!B253="","",'Input data'!B253)</f>
        <v/>
      </c>
      <c r="C247" s="4" t="str">
        <f>IF('Input data'!C253="","",'Input data'!C253)</f>
        <v/>
      </c>
      <c r="D247" s="4" t="str">
        <f>IF('Input data'!D253="","",'Input data'!D253)</f>
        <v/>
      </c>
      <c r="E247" s="4" t="str">
        <f>IF('Input data'!E253="","",'Input data'!E253)</f>
        <v/>
      </c>
      <c r="F247" s="4" t="str">
        <f>IF('Input data'!F253="","",'Input data'!F253)</f>
        <v/>
      </c>
      <c r="G247" s="20" t="str">
        <f>IF('Input data'!G253=0,"",'Input data'!G253)</f>
        <v/>
      </c>
      <c r="H247" s="9" t="str">
        <f>IF('Input data'!H253="","",'Input data'!H253)</f>
        <v/>
      </c>
      <c r="I247" s="7" t="str">
        <f>IF('Used data'!I247="No","",Calculation!AD247*Calculation!G247*Calculation!I247*Calculation!J247*Calculation!L247*Calculation!N247*Calculation!O247*Calculation!Q247*Calculation!V247*Calculation!W247*Calculation!X247)</f>
        <v/>
      </c>
      <c r="J247" s="7" t="str">
        <f>IF('Used data'!I247="No","",Calculation!AE247*Calculation!G247*Calculation!I247*Calculation!K247*Calculation!M247*Calculation!N247*Calculation!O247*Calculation!P247*Calculation!R247*Calculation!V247*Calculation!W247*Calculation!Y247)</f>
        <v/>
      </c>
      <c r="K247" s="7" t="str">
        <f>IF('Used data'!I247="No","",Calculation!AF247*Calculation!G247*Calculation!I247*Calculation!K247*Calculation!M247*Calculation!N247*Calculation!O247*Calculation!P247*Calculation!R247*Calculation!V247*Calculation!W247*Calculation!Y247)</f>
        <v/>
      </c>
      <c r="L247" s="7" t="str">
        <f>IF('Used data'!I247="No","",SUM(I247:K247))</f>
        <v/>
      </c>
      <c r="M247" s="7" t="str">
        <f>IF('Used data'!I247="No","",Calculation!AG247*Calculation!G247*Calculation!I247*Calculation!J247*Calculation!L247*Calculation!N247*Calculation!O247*Calculation!S247*Calculation!V247*Calculation!W247*Calculation!Z247)</f>
        <v/>
      </c>
      <c r="N247" s="7" t="str">
        <f>IF('Used data'!I247="No","",Calculation!AH247*Calculation!G247*Calculation!I247*Calculation!J247*Calculation!L247*Calculation!N247*Calculation!O247*Calculation!T247*Calculation!V247*Calculation!W247*Calculation!AA247)</f>
        <v/>
      </c>
      <c r="O247" s="7" t="str">
        <f>IF('Used data'!I247="No","",Calculation!AI247*Calculation!G247*Calculation!I247*Calculation!J247*Calculation!L247*Calculation!N247*Calculation!O247*Calculation!U247*Calculation!V247*Calculation!W247*Calculation!AB247)</f>
        <v/>
      </c>
      <c r="P247" s="7" t="str">
        <f>IF('Used data'!I247="No","",SUM(M247:O247))</f>
        <v/>
      </c>
      <c r="Q247" s="9" t="str">
        <f>IF('Used data'!I247="No","",SUM(I247:J247)*740934+M247*29492829+N247*4654307+O247*608667)</f>
        <v/>
      </c>
    </row>
    <row r="248" spans="1:17" x14ac:dyDescent="0.3">
      <c r="A248" s="4" t="str">
        <f>IF('Input data'!A254="","",'Input data'!A254)</f>
        <v/>
      </c>
      <c r="B248" s="4" t="str">
        <f>IF('Input data'!B254="","",'Input data'!B254)</f>
        <v/>
      </c>
      <c r="C248" s="4" t="str">
        <f>IF('Input data'!C254="","",'Input data'!C254)</f>
        <v/>
      </c>
      <c r="D248" s="4" t="str">
        <f>IF('Input data'!D254="","",'Input data'!D254)</f>
        <v/>
      </c>
      <c r="E248" s="4" t="str">
        <f>IF('Input data'!E254="","",'Input data'!E254)</f>
        <v/>
      </c>
      <c r="F248" s="4" t="str">
        <f>IF('Input data'!F254="","",'Input data'!F254)</f>
        <v/>
      </c>
      <c r="G248" s="20" t="str">
        <f>IF('Input data'!G254=0,"",'Input data'!G254)</f>
        <v/>
      </c>
      <c r="H248" s="9" t="str">
        <f>IF('Input data'!H254="","",'Input data'!H254)</f>
        <v/>
      </c>
      <c r="I248" s="7" t="str">
        <f>IF('Used data'!I248="No","",Calculation!AD248*Calculation!G248*Calculation!I248*Calculation!J248*Calculation!L248*Calculation!N248*Calculation!O248*Calculation!Q248*Calculation!V248*Calculation!W248*Calculation!X248)</f>
        <v/>
      </c>
      <c r="J248" s="7" t="str">
        <f>IF('Used data'!I248="No","",Calculation!AE248*Calculation!G248*Calculation!I248*Calculation!K248*Calculation!M248*Calculation!N248*Calculation!O248*Calculation!P248*Calculation!R248*Calculation!V248*Calculation!W248*Calculation!Y248)</f>
        <v/>
      </c>
      <c r="K248" s="7" t="str">
        <f>IF('Used data'!I248="No","",Calculation!AF248*Calculation!G248*Calculation!I248*Calculation!K248*Calculation!M248*Calculation!N248*Calculation!O248*Calculation!P248*Calculation!R248*Calculation!V248*Calculation!W248*Calculation!Y248)</f>
        <v/>
      </c>
      <c r="L248" s="7" t="str">
        <f>IF('Used data'!I248="No","",SUM(I248:K248))</f>
        <v/>
      </c>
      <c r="M248" s="7" t="str">
        <f>IF('Used data'!I248="No","",Calculation!AG248*Calculation!G248*Calculation!I248*Calculation!J248*Calculation!L248*Calculation!N248*Calculation!O248*Calculation!S248*Calculation!V248*Calculation!W248*Calculation!Z248)</f>
        <v/>
      </c>
      <c r="N248" s="7" t="str">
        <f>IF('Used data'!I248="No","",Calculation!AH248*Calculation!G248*Calculation!I248*Calculation!J248*Calculation!L248*Calculation!N248*Calculation!O248*Calculation!T248*Calculation!V248*Calculation!W248*Calculation!AA248)</f>
        <v/>
      </c>
      <c r="O248" s="7" t="str">
        <f>IF('Used data'!I248="No","",Calculation!AI248*Calculation!G248*Calculation!I248*Calculation!J248*Calculation!L248*Calculation!N248*Calculation!O248*Calculation!U248*Calculation!V248*Calculation!W248*Calculation!AB248)</f>
        <v/>
      </c>
      <c r="P248" s="7" t="str">
        <f>IF('Used data'!I248="No","",SUM(M248:O248))</f>
        <v/>
      </c>
      <c r="Q248" s="9" t="str">
        <f>IF('Used data'!I248="No","",SUM(I248:J248)*740934+M248*29492829+N248*4654307+O248*608667)</f>
        <v/>
      </c>
    </row>
    <row r="249" spans="1:17" x14ac:dyDescent="0.3">
      <c r="A249" s="4" t="str">
        <f>IF('Input data'!A255="","",'Input data'!A255)</f>
        <v/>
      </c>
      <c r="B249" s="4" t="str">
        <f>IF('Input data'!B255="","",'Input data'!B255)</f>
        <v/>
      </c>
      <c r="C249" s="4" t="str">
        <f>IF('Input data'!C255="","",'Input data'!C255)</f>
        <v/>
      </c>
      <c r="D249" s="4" t="str">
        <f>IF('Input data'!D255="","",'Input data'!D255)</f>
        <v/>
      </c>
      <c r="E249" s="4" t="str">
        <f>IF('Input data'!E255="","",'Input data'!E255)</f>
        <v/>
      </c>
      <c r="F249" s="4" t="str">
        <f>IF('Input data'!F255="","",'Input data'!F255)</f>
        <v/>
      </c>
      <c r="G249" s="20" t="str">
        <f>IF('Input data'!G255=0,"",'Input data'!G255)</f>
        <v/>
      </c>
      <c r="H249" s="9" t="str">
        <f>IF('Input data'!H255="","",'Input data'!H255)</f>
        <v/>
      </c>
      <c r="I249" s="7" t="str">
        <f>IF('Used data'!I249="No","",Calculation!AD249*Calculation!G249*Calculation!I249*Calculation!J249*Calculation!L249*Calculation!N249*Calculation!O249*Calculation!Q249*Calculation!V249*Calculation!W249*Calculation!X249)</f>
        <v/>
      </c>
      <c r="J249" s="7" t="str">
        <f>IF('Used data'!I249="No","",Calculation!AE249*Calculation!G249*Calculation!I249*Calculation!K249*Calculation!M249*Calculation!N249*Calculation!O249*Calculation!P249*Calculation!R249*Calculation!V249*Calculation!W249*Calculation!Y249)</f>
        <v/>
      </c>
      <c r="K249" s="7" t="str">
        <f>IF('Used data'!I249="No","",Calculation!AF249*Calculation!G249*Calculation!I249*Calculation!K249*Calculation!M249*Calculation!N249*Calculation!O249*Calculation!P249*Calculation!R249*Calculation!V249*Calculation!W249*Calculation!Y249)</f>
        <v/>
      </c>
      <c r="L249" s="7" t="str">
        <f>IF('Used data'!I249="No","",SUM(I249:K249))</f>
        <v/>
      </c>
      <c r="M249" s="7" t="str">
        <f>IF('Used data'!I249="No","",Calculation!AG249*Calculation!G249*Calculation!I249*Calculation!J249*Calculation!L249*Calculation!N249*Calculation!O249*Calculation!S249*Calculation!V249*Calculation!W249*Calculation!Z249)</f>
        <v/>
      </c>
      <c r="N249" s="7" t="str">
        <f>IF('Used data'!I249="No","",Calculation!AH249*Calculation!G249*Calculation!I249*Calculation!J249*Calculation!L249*Calculation!N249*Calculation!O249*Calculation!T249*Calculation!V249*Calculation!W249*Calculation!AA249)</f>
        <v/>
      </c>
      <c r="O249" s="7" t="str">
        <f>IF('Used data'!I249="No","",Calculation!AI249*Calculation!G249*Calculation!I249*Calculation!J249*Calculation!L249*Calculation!N249*Calculation!O249*Calculation!U249*Calculation!V249*Calculation!W249*Calculation!AB249)</f>
        <v/>
      </c>
      <c r="P249" s="7" t="str">
        <f>IF('Used data'!I249="No","",SUM(M249:O249))</f>
        <v/>
      </c>
      <c r="Q249" s="9" t="str">
        <f>IF('Used data'!I249="No","",SUM(I249:J249)*740934+M249*29492829+N249*4654307+O249*608667)</f>
        <v/>
      </c>
    </row>
    <row r="250" spans="1:17" x14ac:dyDescent="0.3">
      <c r="A250" s="4" t="str">
        <f>IF('Input data'!A256="","",'Input data'!A256)</f>
        <v/>
      </c>
      <c r="B250" s="4" t="str">
        <f>IF('Input data'!B256="","",'Input data'!B256)</f>
        <v/>
      </c>
      <c r="C250" s="4" t="str">
        <f>IF('Input data'!C256="","",'Input data'!C256)</f>
        <v/>
      </c>
      <c r="D250" s="4" t="str">
        <f>IF('Input data'!D256="","",'Input data'!D256)</f>
        <v/>
      </c>
      <c r="E250" s="4" t="str">
        <f>IF('Input data'!E256="","",'Input data'!E256)</f>
        <v/>
      </c>
      <c r="F250" s="4" t="str">
        <f>IF('Input data'!F256="","",'Input data'!F256)</f>
        <v/>
      </c>
      <c r="G250" s="20" t="str">
        <f>IF('Input data'!G256=0,"",'Input data'!G256)</f>
        <v/>
      </c>
      <c r="H250" s="9" t="str">
        <f>IF('Input data'!H256="","",'Input data'!H256)</f>
        <v/>
      </c>
      <c r="I250" s="7" t="str">
        <f>IF('Used data'!I250="No","",Calculation!AD250*Calculation!G250*Calculation!I250*Calculation!J250*Calculation!L250*Calculation!N250*Calculation!O250*Calculation!Q250*Calculation!V250*Calculation!W250*Calculation!X250)</f>
        <v/>
      </c>
      <c r="J250" s="7" t="str">
        <f>IF('Used data'!I250="No","",Calculation!AE250*Calculation!G250*Calculation!I250*Calculation!K250*Calculation!M250*Calculation!N250*Calculation!O250*Calculation!P250*Calculation!R250*Calculation!V250*Calculation!W250*Calculation!Y250)</f>
        <v/>
      </c>
      <c r="K250" s="7" t="str">
        <f>IF('Used data'!I250="No","",Calculation!AF250*Calculation!G250*Calculation!I250*Calculation!K250*Calculation!M250*Calculation!N250*Calculation!O250*Calculation!P250*Calculation!R250*Calculation!V250*Calculation!W250*Calculation!Y250)</f>
        <v/>
      </c>
      <c r="L250" s="7" t="str">
        <f>IF('Used data'!I250="No","",SUM(I250:K250))</f>
        <v/>
      </c>
      <c r="M250" s="7" t="str">
        <f>IF('Used data'!I250="No","",Calculation!AG250*Calculation!G250*Calculation!I250*Calculation!J250*Calculation!L250*Calculation!N250*Calculation!O250*Calculation!S250*Calculation!V250*Calculation!W250*Calculation!Z250)</f>
        <v/>
      </c>
      <c r="N250" s="7" t="str">
        <f>IF('Used data'!I250="No","",Calculation!AH250*Calculation!G250*Calculation!I250*Calculation!J250*Calculation!L250*Calculation!N250*Calculation!O250*Calculation!T250*Calculation!V250*Calculation!W250*Calculation!AA250)</f>
        <v/>
      </c>
      <c r="O250" s="7" t="str">
        <f>IF('Used data'!I250="No","",Calculation!AI250*Calculation!G250*Calculation!I250*Calculation!J250*Calculation!L250*Calculation!N250*Calculation!O250*Calculation!U250*Calculation!V250*Calculation!W250*Calculation!AB250)</f>
        <v/>
      </c>
      <c r="P250" s="7" t="str">
        <f>IF('Used data'!I250="No","",SUM(M250:O250))</f>
        <v/>
      </c>
      <c r="Q250" s="9" t="str">
        <f>IF('Used data'!I250="No","",SUM(I250:J250)*740934+M250*29492829+N250*4654307+O250*608667)</f>
        <v/>
      </c>
    </row>
    <row r="251" spans="1:17" x14ac:dyDescent="0.3">
      <c r="A251" s="4" t="str">
        <f>IF('Input data'!A257="","",'Input data'!A257)</f>
        <v/>
      </c>
      <c r="B251" s="4" t="str">
        <f>IF('Input data'!B257="","",'Input data'!B257)</f>
        <v/>
      </c>
      <c r="C251" s="4" t="str">
        <f>IF('Input data'!C257="","",'Input data'!C257)</f>
        <v/>
      </c>
      <c r="D251" s="4" t="str">
        <f>IF('Input data'!D257="","",'Input data'!D257)</f>
        <v/>
      </c>
      <c r="E251" s="4" t="str">
        <f>IF('Input data'!E257="","",'Input data'!E257)</f>
        <v/>
      </c>
      <c r="F251" s="4" t="str">
        <f>IF('Input data'!F257="","",'Input data'!F257)</f>
        <v/>
      </c>
      <c r="G251" s="20" t="str">
        <f>IF('Input data'!G257=0,"",'Input data'!G257)</f>
        <v/>
      </c>
      <c r="H251" s="9" t="str">
        <f>IF('Input data'!H257="","",'Input data'!H257)</f>
        <v/>
      </c>
      <c r="I251" s="7" t="str">
        <f>IF('Used data'!I251="No","",Calculation!AD251*Calculation!G251*Calculation!I251*Calculation!J251*Calculation!L251*Calculation!N251*Calculation!O251*Calculation!Q251*Calculation!V251*Calculation!W251*Calculation!X251)</f>
        <v/>
      </c>
      <c r="J251" s="7" t="str">
        <f>IF('Used data'!I251="No","",Calculation!AE251*Calculation!G251*Calculation!I251*Calculation!K251*Calculation!M251*Calculation!N251*Calculation!O251*Calculation!P251*Calculation!R251*Calculation!V251*Calculation!W251*Calculation!Y251)</f>
        <v/>
      </c>
      <c r="K251" s="7" t="str">
        <f>IF('Used data'!I251="No","",Calculation!AF251*Calculation!G251*Calculation!I251*Calculation!K251*Calculation!M251*Calculation!N251*Calculation!O251*Calculation!P251*Calculation!R251*Calculation!V251*Calculation!W251*Calculation!Y251)</f>
        <v/>
      </c>
      <c r="L251" s="7" t="str">
        <f>IF('Used data'!I251="No","",SUM(I251:K251))</f>
        <v/>
      </c>
      <c r="M251" s="7" t="str">
        <f>IF('Used data'!I251="No","",Calculation!AG251*Calculation!G251*Calculation!I251*Calculation!J251*Calculation!L251*Calculation!N251*Calculation!O251*Calculation!S251*Calculation!V251*Calculation!W251*Calculation!Z251)</f>
        <v/>
      </c>
      <c r="N251" s="7" t="str">
        <f>IF('Used data'!I251="No","",Calculation!AH251*Calculation!G251*Calculation!I251*Calculation!J251*Calculation!L251*Calculation!N251*Calculation!O251*Calculation!T251*Calculation!V251*Calculation!W251*Calculation!AA251)</f>
        <v/>
      </c>
      <c r="O251" s="7" t="str">
        <f>IF('Used data'!I251="No","",Calculation!AI251*Calculation!G251*Calculation!I251*Calculation!J251*Calculation!L251*Calculation!N251*Calculation!O251*Calculation!U251*Calculation!V251*Calculation!W251*Calculation!AB251)</f>
        <v/>
      </c>
      <c r="P251" s="7" t="str">
        <f>IF('Used data'!I251="No","",SUM(M251:O251))</f>
        <v/>
      </c>
      <c r="Q251" s="9" t="str">
        <f>IF('Used data'!I251="No","",SUM(I251:J251)*740934+M251*29492829+N251*4654307+O251*608667)</f>
        <v/>
      </c>
    </row>
    <row r="252" spans="1:17" x14ac:dyDescent="0.3">
      <c r="A252" s="4" t="str">
        <f>IF('Input data'!A258="","",'Input data'!A258)</f>
        <v/>
      </c>
      <c r="B252" s="4" t="str">
        <f>IF('Input data'!B258="","",'Input data'!B258)</f>
        <v/>
      </c>
      <c r="C252" s="4" t="str">
        <f>IF('Input data'!C258="","",'Input data'!C258)</f>
        <v/>
      </c>
      <c r="D252" s="4" t="str">
        <f>IF('Input data'!D258="","",'Input data'!D258)</f>
        <v/>
      </c>
      <c r="E252" s="4" t="str">
        <f>IF('Input data'!E258="","",'Input data'!E258)</f>
        <v/>
      </c>
      <c r="F252" s="4" t="str">
        <f>IF('Input data'!F258="","",'Input data'!F258)</f>
        <v/>
      </c>
      <c r="G252" s="20" t="str">
        <f>IF('Input data'!G258=0,"",'Input data'!G258)</f>
        <v/>
      </c>
      <c r="H252" s="9" t="str">
        <f>IF('Input data'!H258="","",'Input data'!H258)</f>
        <v/>
      </c>
      <c r="I252" s="7" t="str">
        <f>IF('Used data'!I252="No","",Calculation!AD252*Calculation!G252*Calculation!I252*Calculation!J252*Calculation!L252*Calculation!N252*Calculation!O252*Calculation!Q252*Calculation!V252*Calculation!W252*Calculation!X252)</f>
        <v/>
      </c>
      <c r="J252" s="7" t="str">
        <f>IF('Used data'!I252="No","",Calculation!AE252*Calculation!G252*Calculation!I252*Calculation!K252*Calculation!M252*Calculation!N252*Calculation!O252*Calculation!P252*Calculation!R252*Calculation!V252*Calculation!W252*Calculation!Y252)</f>
        <v/>
      </c>
      <c r="K252" s="7" t="str">
        <f>IF('Used data'!I252="No","",Calculation!AF252*Calculation!G252*Calculation!I252*Calculation!K252*Calculation!M252*Calculation!N252*Calculation!O252*Calculation!P252*Calculation!R252*Calculation!V252*Calculation!W252*Calculation!Y252)</f>
        <v/>
      </c>
      <c r="L252" s="7" t="str">
        <f>IF('Used data'!I252="No","",SUM(I252:K252))</f>
        <v/>
      </c>
      <c r="M252" s="7" t="str">
        <f>IF('Used data'!I252="No","",Calculation!AG252*Calculation!G252*Calculation!I252*Calculation!J252*Calculation!L252*Calculation!N252*Calculation!O252*Calculation!S252*Calculation!V252*Calculation!W252*Calculation!Z252)</f>
        <v/>
      </c>
      <c r="N252" s="7" t="str">
        <f>IF('Used data'!I252="No","",Calculation!AH252*Calculation!G252*Calculation!I252*Calculation!J252*Calculation!L252*Calculation!N252*Calculation!O252*Calculation!T252*Calculation!V252*Calculation!W252*Calculation!AA252)</f>
        <v/>
      </c>
      <c r="O252" s="7" t="str">
        <f>IF('Used data'!I252="No","",Calculation!AI252*Calculation!G252*Calculation!I252*Calculation!J252*Calculation!L252*Calculation!N252*Calculation!O252*Calculation!U252*Calculation!V252*Calculation!W252*Calculation!AB252)</f>
        <v/>
      </c>
      <c r="P252" s="7" t="str">
        <f>IF('Used data'!I252="No","",SUM(M252:O252))</f>
        <v/>
      </c>
      <c r="Q252" s="9" t="str">
        <f>IF('Used data'!I252="No","",SUM(I252:J252)*740934+M252*29492829+N252*4654307+O252*608667)</f>
        <v/>
      </c>
    </row>
    <row r="253" spans="1:17" x14ac:dyDescent="0.3">
      <c r="A253" s="4" t="str">
        <f>IF('Input data'!A259="","",'Input data'!A259)</f>
        <v/>
      </c>
      <c r="B253" s="4" t="str">
        <f>IF('Input data'!B259="","",'Input data'!B259)</f>
        <v/>
      </c>
      <c r="C253" s="4" t="str">
        <f>IF('Input data'!C259="","",'Input data'!C259)</f>
        <v/>
      </c>
      <c r="D253" s="4" t="str">
        <f>IF('Input data'!D259="","",'Input data'!D259)</f>
        <v/>
      </c>
      <c r="E253" s="4" t="str">
        <f>IF('Input data'!E259="","",'Input data'!E259)</f>
        <v/>
      </c>
      <c r="F253" s="4" t="str">
        <f>IF('Input data'!F259="","",'Input data'!F259)</f>
        <v/>
      </c>
      <c r="G253" s="20" t="str">
        <f>IF('Input data'!G259=0,"",'Input data'!G259)</f>
        <v/>
      </c>
      <c r="H253" s="9" t="str">
        <f>IF('Input data'!H259="","",'Input data'!H259)</f>
        <v/>
      </c>
      <c r="I253" s="7" t="str">
        <f>IF('Used data'!I253="No","",Calculation!AD253*Calculation!G253*Calculation!I253*Calculation!J253*Calculation!L253*Calculation!N253*Calculation!O253*Calculation!Q253*Calculation!V253*Calculation!W253*Calculation!X253)</f>
        <v/>
      </c>
      <c r="J253" s="7" t="str">
        <f>IF('Used data'!I253="No","",Calculation!AE253*Calculation!G253*Calculation!I253*Calculation!K253*Calculation!M253*Calculation!N253*Calculation!O253*Calculation!P253*Calculation!R253*Calculation!V253*Calculation!W253*Calculation!Y253)</f>
        <v/>
      </c>
      <c r="K253" s="7" t="str">
        <f>IF('Used data'!I253="No","",Calculation!AF253*Calculation!G253*Calculation!I253*Calculation!K253*Calculation!M253*Calculation!N253*Calculation!O253*Calculation!P253*Calculation!R253*Calculation!V253*Calculation!W253*Calculation!Y253)</f>
        <v/>
      </c>
      <c r="L253" s="7" t="str">
        <f>IF('Used data'!I253="No","",SUM(I253:K253))</f>
        <v/>
      </c>
      <c r="M253" s="7" t="str">
        <f>IF('Used data'!I253="No","",Calculation!AG253*Calculation!G253*Calculation!I253*Calculation!J253*Calculation!L253*Calculation!N253*Calculation!O253*Calculation!S253*Calculation!V253*Calculation!W253*Calculation!Z253)</f>
        <v/>
      </c>
      <c r="N253" s="7" t="str">
        <f>IF('Used data'!I253="No","",Calculation!AH253*Calculation!G253*Calculation!I253*Calculation!J253*Calculation!L253*Calculation!N253*Calculation!O253*Calculation!T253*Calculation!V253*Calculation!W253*Calculation!AA253)</f>
        <v/>
      </c>
      <c r="O253" s="7" t="str">
        <f>IF('Used data'!I253="No","",Calculation!AI253*Calculation!G253*Calculation!I253*Calculation!J253*Calculation!L253*Calculation!N253*Calculation!O253*Calculation!U253*Calculation!V253*Calculation!W253*Calculation!AB253)</f>
        <v/>
      </c>
      <c r="P253" s="7" t="str">
        <f>IF('Used data'!I253="No","",SUM(M253:O253))</f>
        <v/>
      </c>
      <c r="Q253" s="9" t="str">
        <f>IF('Used data'!I253="No","",SUM(I253:J253)*740934+M253*29492829+N253*4654307+O253*608667)</f>
        <v/>
      </c>
    </row>
    <row r="254" spans="1:17" x14ac:dyDescent="0.3">
      <c r="A254" s="4" t="str">
        <f>IF('Input data'!A260="","",'Input data'!A260)</f>
        <v/>
      </c>
      <c r="B254" s="4" t="str">
        <f>IF('Input data'!B260="","",'Input data'!B260)</f>
        <v/>
      </c>
      <c r="C254" s="4" t="str">
        <f>IF('Input data'!C260="","",'Input data'!C260)</f>
        <v/>
      </c>
      <c r="D254" s="4" t="str">
        <f>IF('Input data'!D260="","",'Input data'!D260)</f>
        <v/>
      </c>
      <c r="E254" s="4" t="str">
        <f>IF('Input data'!E260="","",'Input data'!E260)</f>
        <v/>
      </c>
      <c r="F254" s="4" t="str">
        <f>IF('Input data'!F260="","",'Input data'!F260)</f>
        <v/>
      </c>
      <c r="G254" s="20" t="str">
        <f>IF('Input data'!G260=0,"",'Input data'!G260)</f>
        <v/>
      </c>
      <c r="H254" s="9" t="str">
        <f>IF('Input data'!H260="","",'Input data'!H260)</f>
        <v/>
      </c>
      <c r="I254" s="7" t="str">
        <f>IF('Used data'!I254="No","",Calculation!AD254*Calculation!G254*Calculation!I254*Calculation!J254*Calculation!L254*Calculation!N254*Calculation!O254*Calculation!Q254*Calculation!V254*Calculation!W254*Calculation!X254)</f>
        <v/>
      </c>
      <c r="J254" s="7" t="str">
        <f>IF('Used data'!I254="No","",Calculation!AE254*Calculation!G254*Calculation!I254*Calculation!K254*Calculation!M254*Calculation!N254*Calculation!O254*Calculation!P254*Calculation!R254*Calculation!V254*Calculation!W254*Calculation!Y254)</f>
        <v/>
      </c>
      <c r="K254" s="7" t="str">
        <f>IF('Used data'!I254="No","",Calculation!AF254*Calculation!G254*Calculation!I254*Calculation!K254*Calculation!M254*Calculation!N254*Calculation!O254*Calculation!P254*Calculation!R254*Calculation!V254*Calculation!W254*Calculation!Y254)</f>
        <v/>
      </c>
      <c r="L254" s="7" t="str">
        <f>IF('Used data'!I254="No","",SUM(I254:K254))</f>
        <v/>
      </c>
      <c r="M254" s="7" t="str">
        <f>IF('Used data'!I254="No","",Calculation!AG254*Calculation!G254*Calculation!I254*Calculation!J254*Calculation!L254*Calculation!N254*Calculation!O254*Calculation!S254*Calculation!V254*Calculation!W254*Calculation!Z254)</f>
        <v/>
      </c>
      <c r="N254" s="7" t="str">
        <f>IF('Used data'!I254="No","",Calculation!AH254*Calculation!G254*Calculation!I254*Calculation!J254*Calculation!L254*Calculation!N254*Calculation!O254*Calculation!T254*Calculation!V254*Calculation!W254*Calculation!AA254)</f>
        <v/>
      </c>
      <c r="O254" s="7" t="str">
        <f>IF('Used data'!I254="No","",Calculation!AI254*Calculation!G254*Calculation!I254*Calculation!J254*Calculation!L254*Calculation!N254*Calculation!O254*Calculation!U254*Calculation!V254*Calculation!W254*Calculation!AB254)</f>
        <v/>
      </c>
      <c r="P254" s="7" t="str">
        <f>IF('Used data'!I254="No","",SUM(M254:O254))</f>
        <v/>
      </c>
      <c r="Q254" s="9" t="str">
        <f>IF('Used data'!I254="No","",SUM(I254:J254)*740934+M254*29492829+N254*4654307+O254*608667)</f>
        <v/>
      </c>
    </row>
    <row r="255" spans="1:17" x14ac:dyDescent="0.3">
      <c r="A255" s="4" t="str">
        <f>IF('Input data'!A261="","",'Input data'!A261)</f>
        <v/>
      </c>
      <c r="B255" s="4" t="str">
        <f>IF('Input data'!B261="","",'Input data'!B261)</f>
        <v/>
      </c>
      <c r="C255" s="4" t="str">
        <f>IF('Input data'!C261="","",'Input data'!C261)</f>
        <v/>
      </c>
      <c r="D255" s="4" t="str">
        <f>IF('Input data'!D261="","",'Input data'!D261)</f>
        <v/>
      </c>
      <c r="E255" s="4" t="str">
        <f>IF('Input data'!E261="","",'Input data'!E261)</f>
        <v/>
      </c>
      <c r="F255" s="4" t="str">
        <f>IF('Input data'!F261="","",'Input data'!F261)</f>
        <v/>
      </c>
      <c r="G255" s="20" t="str">
        <f>IF('Input data'!G261=0,"",'Input data'!G261)</f>
        <v/>
      </c>
      <c r="H255" s="9" t="str">
        <f>IF('Input data'!H261="","",'Input data'!H261)</f>
        <v/>
      </c>
      <c r="I255" s="7" t="str">
        <f>IF('Used data'!I255="No","",Calculation!AD255*Calculation!G255*Calculation!I255*Calculation!J255*Calculation!L255*Calculation!N255*Calculation!O255*Calculation!Q255*Calculation!V255*Calculation!W255*Calculation!X255)</f>
        <v/>
      </c>
      <c r="J255" s="7" t="str">
        <f>IF('Used data'!I255="No","",Calculation!AE255*Calculation!G255*Calculation!I255*Calculation!K255*Calculation!M255*Calculation!N255*Calculation!O255*Calculation!P255*Calculation!R255*Calculation!V255*Calculation!W255*Calculation!Y255)</f>
        <v/>
      </c>
      <c r="K255" s="7" t="str">
        <f>IF('Used data'!I255="No","",Calculation!AF255*Calculation!G255*Calculation!I255*Calculation!K255*Calculation!M255*Calculation!N255*Calculation!O255*Calculation!P255*Calculation!R255*Calculation!V255*Calculation!W255*Calculation!Y255)</f>
        <v/>
      </c>
      <c r="L255" s="7" t="str">
        <f>IF('Used data'!I255="No","",SUM(I255:K255))</f>
        <v/>
      </c>
      <c r="M255" s="7" t="str">
        <f>IF('Used data'!I255="No","",Calculation!AG255*Calculation!G255*Calculation!I255*Calculation!J255*Calculation!L255*Calculation!N255*Calculation!O255*Calculation!S255*Calculation!V255*Calculation!W255*Calculation!Z255)</f>
        <v/>
      </c>
      <c r="N255" s="7" t="str">
        <f>IF('Used data'!I255="No","",Calculation!AH255*Calculation!G255*Calculation!I255*Calculation!J255*Calculation!L255*Calculation!N255*Calculation!O255*Calculation!T255*Calculation!V255*Calculation!W255*Calculation!AA255)</f>
        <v/>
      </c>
      <c r="O255" s="7" t="str">
        <f>IF('Used data'!I255="No","",Calculation!AI255*Calculation!G255*Calculation!I255*Calculation!J255*Calculation!L255*Calculation!N255*Calculation!O255*Calculation!U255*Calculation!V255*Calculation!W255*Calculation!AB255)</f>
        <v/>
      </c>
      <c r="P255" s="7" t="str">
        <f>IF('Used data'!I255="No","",SUM(M255:O255))</f>
        <v/>
      </c>
      <c r="Q255" s="9" t="str">
        <f>IF('Used data'!I255="No","",SUM(I255:J255)*740934+M255*29492829+N255*4654307+O255*608667)</f>
        <v/>
      </c>
    </row>
    <row r="256" spans="1:17" x14ac:dyDescent="0.3">
      <c r="A256" s="4" t="str">
        <f>IF('Input data'!A262="","",'Input data'!A262)</f>
        <v/>
      </c>
      <c r="B256" s="4" t="str">
        <f>IF('Input data'!B262="","",'Input data'!B262)</f>
        <v/>
      </c>
      <c r="C256" s="4" t="str">
        <f>IF('Input data'!C262="","",'Input data'!C262)</f>
        <v/>
      </c>
      <c r="D256" s="4" t="str">
        <f>IF('Input data'!D262="","",'Input data'!D262)</f>
        <v/>
      </c>
      <c r="E256" s="4" t="str">
        <f>IF('Input data'!E262="","",'Input data'!E262)</f>
        <v/>
      </c>
      <c r="F256" s="4" t="str">
        <f>IF('Input data'!F262="","",'Input data'!F262)</f>
        <v/>
      </c>
      <c r="G256" s="20" t="str">
        <f>IF('Input data'!G262=0,"",'Input data'!G262)</f>
        <v/>
      </c>
      <c r="H256" s="9" t="str">
        <f>IF('Input data'!H262="","",'Input data'!H262)</f>
        <v/>
      </c>
      <c r="I256" s="7" t="str">
        <f>IF('Used data'!I256="No","",Calculation!AD256*Calculation!G256*Calculation!I256*Calculation!J256*Calculation!L256*Calculation!N256*Calculation!O256*Calculation!Q256*Calculation!V256*Calculation!W256*Calculation!X256)</f>
        <v/>
      </c>
      <c r="J256" s="7" t="str">
        <f>IF('Used data'!I256="No","",Calculation!AE256*Calculation!G256*Calculation!I256*Calculation!K256*Calculation!M256*Calculation!N256*Calculation!O256*Calculation!P256*Calculation!R256*Calculation!V256*Calculation!W256*Calculation!Y256)</f>
        <v/>
      </c>
      <c r="K256" s="7" t="str">
        <f>IF('Used data'!I256="No","",Calculation!AF256*Calculation!G256*Calculation!I256*Calculation!K256*Calculation!M256*Calculation!N256*Calculation!O256*Calculation!P256*Calculation!R256*Calculation!V256*Calculation!W256*Calculation!Y256)</f>
        <v/>
      </c>
      <c r="L256" s="7" t="str">
        <f>IF('Used data'!I256="No","",SUM(I256:K256))</f>
        <v/>
      </c>
      <c r="M256" s="7" t="str">
        <f>IF('Used data'!I256="No","",Calculation!AG256*Calculation!G256*Calculation!I256*Calculation!J256*Calculation!L256*Calculation!N256*Calculation!O256*Calculation!S256*Calculation!V256*Calculation!W256*Calculation!Z256)</f>
        <v/>
      </c>
      <c r="N256" s="7" t="str">
        <f>IF('Used data'!I256="No","",Calculation!AH256*Calculation!G256*Calculation!I256*Calculation!J256*Calculation!L256*Calculation!N256*Calculation!O256*Calculation!T256*Calculation!V256*Calculation!W256*Calculation!AA256)</f>
        <v/>
      </c>
      <c r="O256" s="7" t="str">
        <f>IF('Used data'!I256="No","",Calculation!AI256*Calculation!G256*Calculation!I256*Calculation!J256*Calculation!L256*Calculation!N256*Calculation!O256*Calculation!U256*Calculation!V256*Calculation!W256*Calculation!AB256)</f>
        <v/>
      </c>
      <c r="P256" s="7" t="str">
        <f>IF('Used data'!I256="No","",SUM(M256:O256))</f>
        <v/>
      </c>
      <c r="Q256" s="9" t="str">
        <f>IF('Used data'!I256="No","",SUM(I256:J256)*740934+M256*29492829+N256*4654307+O256*608667)</f>
        <v/>
      </c>
    </row>
    <row r="257" spans="1:17" x14ac:dyDescent="0.3">
      <c r="A257" s="4" t="str">
        <f>IF('Input data'!A263="","",'Input data'!A263)</f>
        <v/>
      </c>
      <c r="B257" s="4" t="str">
        <f>IF('Input data'!B263="","",'Input data'!B263)</f>
        <v/>
      </c>
      <c r="C257" s="4" t="str">
        <f>IF('Input data'!C263="","",'Input data'!C263)</f>
        <v/>
      </c>
      <c r="D257" s="4" t="str">
        <f>IF('Input data'!D263="","",'Input data'!D263)</f>
        <v/>
      </c>
      <c r="E257" s="4" t="str">
        <f>IF('Input data'!E263="","",'Input data'!E263)</f>
        <v/>
      </c>
      <c r="F257" s="4" t="str">
        <f>IF('Input data'!F263="","",'Input data'!F263)</f>
        <v/>
      </c>
      <c r="G257" s="20" t="str">
        <f>IF('Input data'!G263=0,"",'Input data'!G263)</f>
        <v/>
      </c>
      <c r="H257" s="9" t="str">
        <f>IF('Input data'!H263="","",'Input data'!H263)</f>
        <v/>
      </c>
      <c r="I257" s="7" t="str">
        <f>IF('Used data'!I257="No","",Calculation!AD257*Calculation!G257*Calculation!I257*Calculation!J257*Calculation!L257*Calculation!N257*Calculation!O257*Calculation!Q257*Calculation!V257*Calculation!W257*Calculation!X257)</f>
        <v/>
      </c>
      <c r="J257" s="7" t="str">
        <f>IF('Used data'!I257="No","",Calculation!AE257*Calculation!G257*Calculation!I257*Calculation!K257*Calculation!M257*Calculation!N257*Calculation!O257*Calculation!P257*Calculation!R257*Calculation!V257*Calculation!W257*Calculation!Y257)</f>
        <v/>
      </c>
      <c r="K257" s="7" t="str">
        <f>IF('Used data'!I257="No","",Calculation!AF257*Calculation!G257*Calculation!I257*Calculation!K257*Calculation!M257*Calculation!N257*Calculation!O257*Calculation!P257*Calculation!R257*Calculation!V257*Calculation!W257*Calculation!Y257)</f>
        <v/>
      </c>
      <c r="L257" s="7" t="str">
        <f>IF('Used data'!I257="No","",SUM(I257:K257))</f>
        <v/>
      </c>
      <c r="M257" s="7" t="str">
        <f>IF('Used data'!I257="No","",Calculation!AG257*Calculation!G257*Calculation!I257*Calculation!J257*Calculation!L257*Calculation!N257*Calculation!O257*Calculation!S257*Calculation!V257*Calculation!W257*Calculation!Z257)</f>
        <v/>
      </c>
      <c r="N257" s="7" t="str">
        <f>IF('Used data'!I257="No","",Calculation!AH257*Calculation!G257*Calculation!I257*Calculation!J257*Calculation!L257*Calculation!N257*Calculation!O257*Calculation!T257*Calculation!V257*Calculation!W257*Calculation!AA257)</f>
        <v/>
      </c>
      <c r="O257" s="7" t="str">
        <f>IF('Used data'!I257="No","",Calculation!AI257*Calculation!G257*Calculation!I257*Calculation!J257*Calculation!L257*Calculation!N257*Calculation!O257*Calculation!U257*Calculation!V257*Calculation!W257*Calculation!AB257)</f>
        <v/>
      </c>
      <c r="P257" s="7" t="str">
        <f>IF('Used data'!I257="No","",SUM(M257:O257))</f>
        <v/>
      </c>
      <c r="Q257" s="9" t="str">
        <f>IF('Used data'!I257="No","",SUM(I257:J257)*740934+M257*29492829+N257*4654307+O257*608667)</f>
        <v/>
      </c>
    </row>
    <row r="258" spans="1:17" x14ac:dyDescent="0.3">
      <c r="A258" s="4" t="str">
        <f>IF('Input data'!A264="","",'Input data'!A264)</f>
        <v/>
      </c>
      <c r="B258" s="4" t="str">
        <f>IF('Input data'!B264="","",'Input data'!B264)</f>
        <v/>
      </c>
      <c r="C258" s="4" t="str">
        <f>IF('Input data'!C264="","",'Input data'!C264)</f>
        <v/>
      </c>
      <c r="D258" s="4" t="str">
        <f>IF('Input data'!D264="","",'Input data'!D264)</f>
        <v/>
      </c>
      <c r="E258" s="4" t="str">
        <f>IF('Input data'!E264="","",'Input data'!E264)</f>
        <v/>
      </c>
      <c r="F258" s="4" t="str">
        <f>IF('Input data'!F264="","",'Input data'!F264)</f>
        <v/>
      </c>
      <c r="G258" s="20" t="str">
        <f>IF('Input data'!G264=0,"",'Input data'!G264)</f>
        <v/>
      </c>
      <c r="H258" s="9" t="str">
        <f>IF('Input data'!H264="","",'Input data'!H264)</f>
        <v/>
      </c>
      <c r="I258" s="7" t="str">
        <f>IF('Used data'!I258="No","",Calculation!AD258*Calculation!G258*Calculation!I258*Calculation!J258*Calculation!L258*Calculation!N258*Calculation!O258*Calculation!Q258*Calculation!V258*Calculation!W258*Calculation!X258)</f>
        <v/>
      </c>
      <c r="J258" s="7" t="str">
        <f>IF('Used data'!I258="No","",Calculation!AE258*Calculation!G258*Calculation!I258*Calculation!K258*Calculation!M258*Calculation!N258*Calculation!O258*Calculation!P258*Calculation!R258*Calculation!V258*Calculation!W258*Calculation!Y258)</f>
        <v/>
      </c>
      <c r="K258" s="7" t="str">
        <f>IF('Used data'!I258="No","",Calculation!AF258*Calculation!G258*Calculation!I258*Calculation!K258*Calculation!M258*Calculation!N258*Calculation!O258*Calculation!P258*Calculation!R258*Calculation!V258*Calculation!W258*Calculation!Y258)</f>
        <v/>
      </c>
      <c r="L258" s="7" t="str">
        <f>IF('Used data'!I258="No","",SUM(I258:K258))</f>
        <v/>
      </c>
      <c r="M258" s="7" t="str">
        <f>IF('Used data'!I258="No","",Calculation!AG258*Calculation!G258*Calculation!I258*Calculation!J258*Calculation!L258*Calculation!N258*Calculation!O258*Calculation!S258*Calculation!V258*Calculation!W258*Calculation!Z258)</f>
        <v/>
      </c>
      <c r="N258" s="7" t="str">
        <f>IF('Used data'!I258="No","",Calculation!AH258*Calculation!G258*Calculation!I258*Calculation!J258*Calculation!L258*Calculation!N258*Calculation!O258*Calculation!T258*Calculation!V258*Calculation!W258*Calculation!AA258)</f>
        <v/>
      </c>
      <c r="O258" s="7" t="str">
        <f>IF('Used data'!I258="No","",Calculation!AI258*Calculation!G258*Calculation!I258*Calculation!J258*Calculation!L258*Calculation!N258*Calculation!O258*Calculation!U258*Calculation!V258*Calculation!W258*Calculation!AB258)</f>
        <v/>
      </c>
      <c r="P258" s="7" t="str">
        <f>IF('Used data'!I258="No","",SUM(M258:O258))</f>
        <v/>
      </c>
      <c r="Q258" s="9" t="str">
        <f>IF('Used data'!I258="No","",SUM(I258:J258)*740934+M258*29492829+N258*4654307+O258*608667)</f>
        <v/>
      </c>
    </row>
    <row r="259" spans="1:17" x14ac:dyDescent="0.3">
      <c r="A259" s="4" t="str">
        <f>IF('Input data'!A265="","",'Input data'!A265)</f>
        <v/>
      </c>
      <c r="B259" s="4" t="str">
        <f>IF('Input data'!B265="","",'Input data'!B265)</f>
        <v/>
      </c>
      <c r="C259" s="4" t="str">
        <f>IF('Input data'!C265="","",'Input data'!C265)</f>
        <v/>
      </c>
      <c r="D259" s="4" t="str">
        <f>IF('Input data'!D265="","",'Input data'!D265)</f>
        <v/>
      </c>
      <c r="E259" s="4" t="str">
        <f>IF('Input data'!E265="","",'Input data'!E265)</f>
        <v/>
      </c>
      <c r="F259" s="4" t="str">
        <f>IF('Input data'!F265="","",'Input data'!F265)</f>
        <v/>
      </c>
      <c r="G259" s="20" t="str">
        <f>IF('Input data'!G265=0,"",'Input data'!G265)</f>
        <v/>
      </c>
      <c r="H259" s="9" t="str">
        <f>IF('Input data'!H265="","",'Input data'!H265)</f>
        <v/>
      </c>
      <c r="I259" s="7" t="str">
        <f>IF('Used data'!I259="No","",Calculation!AD259*Calculation!G259*Calculation!I259*Calculation!J259*Calculation!L259*Calculation!N259*Calculation!O259*Calculation!Q259*Calculation!V259*Calculation!W259*Calculation!X259)</f>
        <v/>
      </c>
      <c r="J259" s="7" t="str">
        <f>IF('Used data'!I259="No","",Calculation!AE259*Calculation!G259*Calculation!I259*Calculation!K259*Calculation!M259*Calculation!N259*Calculation!O259*Calculation!P259*Calculation!R259*Calculation!V259*Calculation!W259*Calculation!Y259)</f>
        <v/>
      </c>
      <c r="K259" s="7" t="str">
        <f>IF('Used data'!I259="No","",Calculation!AF259*Calculation!G259*Calculation!I259*Calculation!K259*Calculation!M259*Calculation!N259*Calculation!O259*Calculation!P259*Calculation!R259*Calculation!V259*Calculation!W259*Calculation!Y259)</f>
        <v/>
      </c>
      <c r="L259" s="7" t="str">
        <f>IF('Used data'!I259="No","",SUM(I259:K259))</f>
        <v/>
      </c>
      <c r="M259" s="7" t="str">
        <f>IF('Used data'!I259="No","",Calculation!AG259*Calculation!G259*Calculation!I259*Calculation!J259*Calculation!L259*Calculation!N259*Calculation!O259*Calculation!S259*Calculation!V259*Calculation!W259*Calculation!Z259)</f>
        <v/>
      </c>
      <c r="N259" s="7" t="str">
        <f>IF('Used data'!I259="No","",Calculation!AH259*Calculation!G259*Calculation!I259*Calculation!J259*Calculation!L259*Calculation!N259*Calculation!O259*Calculation!T259*Calculation!V259*Calculation!W259*Calculation!AA259)</f>
        <v/>
      </c>
      <c r="O259" s="7" t="str">
        <f>IF('Used data'!I259="No","",Calculation!AI259*Calculation!G259*Calculation!I259*Calculation!J259*Calculation!L259*Calculation!N259*Calculation!O259*Calculation!U259*Calculation!V259*Calculation!W259*Calculation!AB259)</f>
        <v/>
      </c>
      <c r="P259" s="7" t="str">
        <f>IF('Used data'!I259="No","",SUM(M259:O259))</f>
        <v/>
      </c>
      <c r="Q259" s="9" t="str">
        <f>IF('Used data'!I259="No","",SUM(I259:J259)*740934+M259*29492829+N259*4654307+O259*608667)</f>
        <v/>
      </c>
    </row>
    <row r="260" spans="1:17" x14ac:dyDescent="0.3">
      <c r="A260" s="4" t="str">
        <f>IF('Input data'!A266="","",'Input data'!A266)</f>
        <v/>
      </c>
      <c r="B260" s="4" t="str">
        <f>IF('Input data'!B266="","",'Input data'!B266)</f>
        <v/>
      </c>
      <c r="C260" s="4" t="str">
        <f>IF('Input data'!C266="","",'Input data'!C266)</f>
        <v/>
      </c>
      <c r="D260" s="4" t="str">
        <f>IF('Input data'!D266="","",'Input data'!D266)</f>
        <v/>
      </c>
      <c r="E260" s="4" t="str">
        <f>IF('Input data'!E266="","",'Input data'!E266)</f>
        <v/>
      </c>
      <c r="F260" s="4" t="str">
        <f>IF('Input data'!F266="","",'Input data'!F266)</f>
        <v/>
      </c>
      <c r="G260" s="20" t="str">
        <f>IF('Input data'!G266=0,"",'Input data'!G266)</f>
        <v/>
      </c>
      <c r="H260" s="9" t="str">
        <f>IF('Input data'!H266="","",'Input data'!H266)</f>
        <v/>
      </c>
      <c r="I260" s="7" t="str">
        <f>IF('Used data'!I260="No","",Calculation!AD260*Calculation!G260*Calculation!I260*Calculation!J260*Calculation!L260*Calculation!N260*Calculation!O260*Calculation!Q260*Calculation!V260*Calculation!W260*Calculation!X260)</f>
        <v/>
      </c>
      <c r="J260" s="7" t="str">
        <f>IF('Used data'!I260="No","",Calculation!AE260*Calculation!G260*Calculation!I260*Calculation!K260*Calculation!M260*Calculation!N260*Calculation!O260*Calculation!P260*Calculation!R260*Calculation!V260*Calculation!W260*Calculation!Y260)</f>
        <v/>
      </c>
      <c r="K260" s="7" t="str">
        <f>IF('Used data'!I260="No","",Calculation!AF260*Calculation!G260*Calculation!I260*Calculation!K260*Calculation!M260*Calculation!N260*Calculation!O260*Calculation!P260*Calculation!R260*Calculation!V260*Calculation!W260*Calculation!Y260)</f>
        <v/>
      </c>
      <c r="L260" s="7" t="str">
        <f>IF('Used data'!I260="No","",SUM(I260:K260))</f>
        <v/>
      </c>
      <c r="M260" s="7" t="str">
        <f>IF('Used data'!I260="No","",Calculation!AG260*Calculation!G260*Calculation!I260*Calculation!J260*Calculation!L260*Calculation!N260*Calculation!O260*Calculation!S260*Calculation!V260*Calculation!W260*Calculation!Z260)</f>
        <v/>
      </c>
      <c r="N260" s="7" t="str">
        <f>IF('Used data'!I260="No","",Calculation!AH260*Calculation!G260*Calculation!I260*Calculation!J260*Calculation!L260*Calculation!N260*Calculation!O260*Calculation!T260*Calculation!V260*Calculation!W260*Calculation!AA260)</f>
        <v/>
      </c>
      <c r="O260" s="7" t="str">
        <f>IF('Used data'!I260="No","",Calculation!AI260*Calculation!G260*Calculation!I260*Calculation!J260*Calculation!L260*Calculation!N260*Calculation!O260*Calculation!U260*Calculation!V260*Calculation!W260*Calculation!AB260)</f>
        <v/>
      </c>
      <c r="P260" s="7" t="str">
        <f>IF('Used data'!I260="No","",SUM(M260:O260))</f>
        <v/>
      </c>
      <c r="Q260" s="9" t="str">
        <f>IF('Used data'!I260="No","",SUM(I260:J260)*740934+M260*29492829+N260*4654307+O260*608667)</f>
        <v/>
      </c>
    </row>
    <row r="261" spans="1:17" x14ac:dyDescent="0.3">
      <c r="A261" s="4" t="str">
        <f>IF('Input data'!A267="","",'Input data'!A267)</f>
        <v/>
      </c>
      <c r="B261" s="4" t="str">
        <f>IF('Input data'!B267="","",'Input data'!B267)</f>
        <v/>
      </c>
      <c r="C261" s="4" t="str">
        <f>IF('Input data'!C267="","",'Input data'!C267)</f>
        <v/>
      </c>
      <c r="D261" s="4" t="str">
        <f>IF('Input data'!D267="","",'Input data'!D267)</f>
        <v/>
      </c>
      <c r="E261" s="4" t="str">
        <f>IF('Input data'!E267="","",'Input data'!E267)</f>
        <v/>
      </c>
      <c r="F261" s="4" t="str">
        <f>IF('Input data'!F267="","",'Input data'!F267)</f>
        <v/>
      </c>
      <c r="G261" s="20" t="str">
        <f>IF('Input data'!G267=0,"",'Input data'!G267)</f>
        <v/>
      </c>
      <c r="H261" s="9" t="str">
        <f>IF('Input data'!H267="","",'Input data'!H267)</f>
        <v/>
      </c>
      <c r="I261" s="7" t="str">
        <f>IF('Used data'!I261="No","",Calculation!AD261*Calculation!G261*Calculation!I261*Calculation!J261*Calculation!L261*Calculation!N261*Calculation!O261*Calculation!Q261*Calculation!V261*Calculation!W261*Calculation!X261)</f>
        <v/>
      </c>
      <c r="J261" s="7" t="str">
        <f>IF('Used data'!I261="No","",Calculation!AE261*Calculation!G261*Calculation!I261*Calculation!K261*Calculation!M261*Calculation!N261*Calculation!O261*Calculation!P261*Calculation!R261*Calculation!V261*Calculation!W261*Calculation!Y261)</f>
        <v/>
      </c>
      <c r="K261" s="7" t="str">
        <f>IF('Used data'!I261="No","",Calculation!AF261*Calculation!G261*Calculation!I261*Calculation!K261*Calculation!M261*Calculation!N261*Calculation!O261*Calculation!P261*Calculation!R261*Calculation!V261*Calculation!W261*Calculation!Y261)</f>
        <v/>
      </c>
      <c r="L261" s="7" t="str">
        <f>IF('Used data'!I261="No","",SUM(I261:K261))</f>
        <v/>
      </c>
      <c r="M261" s="7" t="str">
        <f>IF('Used data'!I261="No","",Calculation!AG261*Calculation!G261*Calculation!I261*Calculation!J261*Calculation!L261*Calculation!N261*Calculation!O261*Calculation!S261*Calculation!V261*Calculation!W261*Calculation!Z261)</f>
        <v/>
      </c>
      <c r="N261" s="7" t="str">
        <f>IF('Used data'!I261="No","",Calculation!AH261*Calculation!G261*Calculation!I261*Calculation!J261*Calculation!L261*Calculation!N261*Calculation!O261*Calculation!T261*Calculation!V261*Calculation!W261*Calculation!AA261)</f>
        <v/>
      </c>
      <c r="O261" s="7" t="str">
        <f>IF('Used data'!I261="No","",Calculation!AI261*Calculation!G261*Calculation!I261*Calculation!J261*Calculation!L261*Calculation!N261*Calculation!O261*Calculation!U261*Calculation!V261*Calculation!W261*Calculation!AB261)</f>
        <v/>
      </c>
      <c r="P261" s="7" t="str">
        <f>IF('Used data'!I261="No","",SUM(M261:O261))</f>
        <v/>
      </c>
      <c r="Q261" s="9" t="str">
        <f>IF('Used data'!I261="No","",SUM(I261:J261)*740934+M261*29492829+N261*4654307+O261*608667)</f>
        <v/>
      </c>
    </row>
    <row r="262" spans="1:17" x14ac:dyDescent="0.3">
      <c r="A262" s="4" t="str">
        <f>IF('Input data'!A268="","",'Input data'!A268)</f>
        <v/>
      </c>
      <c r="B262" s="4" t="str">
        <f>IF('Input data'!B268="","",'Input data'!B268)</f>
        <v/>
      </c>
      <c r="C262" s="4" t="str">
        <f>IF('Input data'!C268="","",'Input data'!C268)</f>
        <v/>
      </c>
      <c r="D262" s="4" t="str">
        <f>IF('Input data'!D268="","",'Input data'!D268)</f>
        <v/>
      </c>
      <c r="E262" s="4" t="str">
        <f>IF('Input data'!E268="","",'Input data'!E268)</f>
        <v/>
      </c>
      <c r="F262" s="4" t="str">
        <f>IF('Input data'!F268="","",'Input data'!F268)</f>
        <v/>
      </c>
      <c r="G262" s="20" t="str">
        <f>IF('Input data'!G268=0,"",'Input data'!G268)</f>
        <v/>
      </c>
      <c r="H262" s="9" t="str">
        <f>IF('Input data'!H268="","",'Input data'!H268)</f>
        <v/>
      </c>
      <c r="I262" s="7" t="str">
        <f>IF('Used data'!I262="No","",Calculation!AD262*Calculation!G262*Calculation!I262*Calculation!J262*Calculation!L262*Calculation!N262*Calculation!O262*Calculation!Q262*Calculation!V262*Calculation!W262*Calculation!X262)</f>
        <v/>
      </c>
      <c r="J262" s="7" t="str">
        <f>IF('Used data'!I262="No","",Calculation!AE262*Calculation!G262*Calculation!I262*Calculation!K262*Calculation!M262*Calculation!N262*Calculation!O262*Calculation!P262*Calculation!R262*Calculation!V262*Calculation!W262*Calculation!Y262)</f>
        <v/>
      </c>
      <c r="K262" s="7" t="str">
        <f>IF('Used data'!I262="No","",Calculation!AF262*Calculation!G262*Calculation!I262*Calculation!K262*Calculation!M262*Calculation!N262*Calculation!O262*Calculation!P262*Calculation!R262*Calculation!V262*Calculation!W262*Calculation!Y262)</f>
        <v/>
      </c>
      <c r="L262" s="7" t="str">
        <f>IF('Used data'!I262="No","",SUM(I262:K262))</f>
        <v/>
      </c>
      <c r="M262" s="7" t="str">
        <f>IF('Used data'!I262="No","",Calculation!AG262*Calculation!G262*Calculation!I262*Calculation!J262*Calculation!L262*Calculation!N262*Calculation!O262*Calculation!S262*Calculation!V262*Calculation!W262*Calculation!Z262)</f>
        <v/>
      </c>
      <c r="N262" s="7" t="str">
        <f>IF('Used data'!I262="No","",Calculation!AH262*Calculation!G262*Calculation!I262*Calculation!J262*Calculation!L262*Calculation!N262*Calculation!O262*Calculation!T262*Calculation!V262*Calculation!W262*Calculation!AA262)</f>
        <v/>
      </c>
      <c r="O262" s="7" t="str">
        <f>IF('Used data'!I262="No","",Calculation!AI262*Calculation!G262*Calculation!I262*Calculation!J262*Calculation!L262*Calculation!N262*Calculation!O262*Calculation!U262*Calculation!V262*Calculation!W262*Calculation!AB262)</f>
        <v/>
      </c>
      <c r="P262" s="7" t="str">
        <f>IF('Used data'!I262="No","",SUM(M262:O262))</f>
        <v/>
      </c>
      <c r="Q262" s="9" t="str">
        <f>IF('Used data'!I262="No","",SUM(I262:J262)*740934+M262*29492829+N262*4654307+O262*608667)</f>
        <v/>
      </c>
    </row>
    <row r="263" spans="1:17" x14ac:dyDescent="0.3">
      <c r="A263" s="4" t="str">
        <f>IF('Input data'!A269="","",'Input data'!A269)</f>
        <v/>
      </c>
      <c r="B263" s="4" t="str">
        <f>IF('Input data'!B269="","",'Input data'!B269)</f>
        <v/>
      </c>
      <c r="C263" s="4" t="str">
        <f>IF('Input data'!C269="","",'Input data'!C269)</f>
        <v/>
      </c>
      <c r="D263" s="4" t="str">
        <f>IF('Input data'!D269="","",'Input data'!D269)</f>
        <v/>
      </c>
      <c r="E263" s="4" t="str">
        <f>IF('Input data'!E269="","",'Input data'!E269)</f>
        <v/>
      </c>
      <c r="F263" s="4" t="str">
        <f>IF('Input data'!F269="","",'Input data'!F269)</f>
        <v/>
      </c>
      <c r="G263" s="20" t="str">
        <f>IF('Input data'!G269=0,"",'Input data'!G269)</f>
        <v/>
      </c>
      <c r="H263" s="9" t="str">
        <f>IF('Input data'!H269="","",'Input data'!H269)</f>
        <v/>
      </c>
      <c r="I263" s="7" t="str">
        <f>IF('Used data'!I263="No","",Calculation!AD263*Calculation!G263*Calculation!I263*Calculation!J263*Calculation!L263*Calculation!N263*Calculation!O263*Calculation!Q263*Calculation!V263*Calculation!W263*Calculation!X263)</f>
        <v/>
      </c>
      <c r="J263" s="7" t="str">
        <f>IF('Used data'!I263="No","",Calculation!AE263*Calculation!G263*Calculation!I263*Calculation!K263*Calculation!M263*Calculation!N263*Calculation!O263*Calculation!P263*Calculation!R263*Calculation!V263*Calculation!W263*Calculation!Y263)</f>
        <v/>
      </c>
      <c r="K263" s="7" t="str">
        <f>IF('Used data'!I263="No","",Calculation!AF263*Calculation!G263*Calculation!I263*Calculation!K263*Calculation!M263*Calculation!N263*Calculation!O263*Calculation!P263*Calculation!R263*Calculation!V263*Calculation!W263*Calculation!Y263)</f>
        <v/>
      </c>
      <c r="L263" s="7" t="str">
        <f>IF('Used data'!I263="No","",SUM(I263:K263))</f>
        <v/>
      </c>
      <c r="M263" s="7" t="str">
        <f>IF('Used data'!I263="No","",Calculation!AG263*Calculation!G263*Calculation!I263*Calculation!J263*Calculation!L263*Calculation!N263*Calculation!O263*Calculation!S263*Calculation!V263*Calculation!W263*Calculation!Z263)</f>
        <v/>
      </c>
      <c r="N263" s="7" t="str">
        <f>IF('Used data'!I263="No","",Calculation!AH263*Calculation!G263*Calculation!I263*Calculation!J263*Calculation!L263*Calculation!N263*Calculation!O263*Calculation!T263*Calculation!V263*Calculation!W263*Calculation!AA263)</f>
        <v/>
      </c>
      <c r="O263" s="7" t="str">
        <f>IF('Used data'!I263="No","",Calculation!AI263*Calculation!G263*Calculation!I263*Calculation!J263*Calculation!L263*Calculation!N263*Calculation!O263*Calculation!U263*Calculation!V263*Calculation!W263*Calculation!AB263)</f>
        <v/>
      </c>
      <c r="P263" s="7" t="str">
        <f>IF('Used data'!I263="No","",SUM(M263:O263))</f>
        <v/>
      </c>
      <c r="Q263" s="9" t="str">
        <f>IF('Used data'!I263="No","",SUM(I263:J263)*740934+M263*29492829+N263*4654307+O263*608667)</f>
        <v/>
      </c>
    </row>
    <row r="264" spans="1:17" x14ac:dyDescent="0.3">
      <c r="A264" s="4" t="str">
        <f>IF('Input data'!A270="","",'Input data'!A270)</f>
        <v/>
      </c>
      <c r="B264" s="4" t="str">
        <f>IF('Input data'!B270="","",'Input data'!B270)</f>
        <v/>
      </c>
      <c r="C264" s="4" t="str">
        <f>IF('Input data'!C270="","",'Input data'!C270)</f>
        <v/>
      </c>
      <c r="D264" s="4" t="str">
        <f>IF('Input data'!D270="","",'Input data'!D270)</f>
        <v/>
      </c>
      <c r="E264" s="4" t="str">
        <f>IF('Input data'!E270="","",'Input data'!E270)</f>
        <v/>
      </c>
      <c r="F264" s="4" t="str">
        <f>IF('Input data'!F270="","",'Input data'!F270)</f>
        <v/>
      </c>
      <c r="G264" s="20" t="str">
        <f>IF('Input data'!G270=0,"",'Input data'!G270)</f>
        <v/>
      </c>
      <c r="H264" s="9" t="str">
        <f>IF('Input data'!H270="","",'Input data'!H270)</f>
        <v/>
      </c>
      <c r="I264" s="7" t="str">
        <f>IF('Used data'!I264="No","",Calculation!AD264*Calculation!G264*Calculation!I264*Calculation!J264*Calculation!L264*Calculation!N264*Calculation!O264*Calculation!Q264*Calculation!V264*Calculation!W264*Calculation!X264)</f>
        <v/>
      </c>
      <c r="J264" s="7" t="str">
        <f>IF('Used data'!I264="No","",Calculation!AE264*Calculation!G264*Calculation!I264*Calculation!K264*Calculation!M264*Calculation!N264*Calculation!O264*Calculation!P264*Calculation!R264*Calculation!V264*Calculation!W264*Calculation!Y264)</f>
        <v/>
      </c>
      <c r="K264" s="7" t="str">
        <f>IF('Used data'!I264="No","",Calculation!AF264*Calculation!G264*Calculation!I264*Calculation!K264*Calculation!M264*Calculation!N264*Calculation!O264*Calculation!P264*Calculation!R264*Calculation!V264*Calculation!W264*Calculation!Y264)</f>
        <v/>
      </c>
      <c r="L264" s="7" t="str">
        <f>IF('Used data'!I264="No","",SUM(I264:K264))</f>
        <v/>
      </c>
      <c r="M264" s="7" t="str">
        <f>IF('Used data'!I264="No","",Calculation!AG264*Calculation!G264*Calculation!I264*Calculation!J264*Calculation!L264*Calculation!N264*Calculation!O264*Calculation!S264*Calculation!V264*Calculation!W264*Calculation!Z264)</f>
        <v/>
      </c>
      <c r="N264" s="7" t="str">
        <f>IF('Used data'!I264="No","",Calculation!AH264*Calculation!G264*Calculation!I264*Calculation!J264*Calculation!L264*Calculation!N264*Calculation!O264*Calculation!T264*Calculation!V264*Calculation!W264*Calculation!AA264)</f>
        <v/>
      </c>
      <c r="O264" s="7" t="str">
        <f>IF('Used data'!I264="No","",Calculation!AI264*Calculation!G264*Calculation!I264*Calculation!J264*Calculation!L264*Calculation!N264*Calculation!O264*Calculation!U264*Calculation!V264*Calculation!W264*Calculation!AB264)</f>
        <v/>
      </c>
      <c r="P264" s="7" t="str">
        <f>IF('Used data'!I264="No","",SUM(M264:O264))</f>
        <v/>
      </c>
      <c r="Q264" s="9" t="str">
        <f>IF('Used data'!I264="No","",SUM(I264:J264)*740934+M264*29492829+N264*4654307+O264*608667)</f>
        <v/>
      </c>
    </row>
    <row r="265" spans="1:17" x14ac:dyDescent="0.3">
      <c r="A265" s="4" t="str">
        <f>IF('Input data'!A271="","",'Input data'!A271)</f>
        <v/>
      </c>
      <c r="B265" s="4" t="str">
        <f>IF('Input data'!B271="","",'Input data'!B271)</f>
        <v/>
      </c>
      <c r="C265" s="4" t="str">
        <f>IF('Input data'!C271="","",'Input data'!C271)</f>
        <v/>
      </c>
      <c r="D265" s="4" t="str">
        <f>IF('Input data'!D271="","",'Input data'!D271)</f>
        <v/>
      </c>
      <c r="E265" s="4" t="str">
        <f>IF('Input data'!E271="","",'Input data'!E271)</f>
        <v/>
      </c>
      <c r="F265" s="4" t="str">
        <f>IF('Input data'!F271="","",'Input data'!F271)</f>
        <v/>
      </c>
      <c r="G265" s="20" t="str">
        <f>IF('Input data'!G271=0,"",'Input data'!G271)</f>
        <v/>
      </c>
      <c r="H265" s="9" t="str">
        <f>IF('Input data'!H271="","",'Input data'!H271)</f>
        <v/>
      </c>
      <c r="I265" s="7" t="str">
        <f>IF('Used data'!I265="No","",Calculation!AD265*Calculation!G265*Calculation!I265*Calculation!J265*Calculation!L265*Calculation!N265*Calculation!O265*Calculation!Q265*Calculation!V265*Calculation!W265*Calculation!X265)</f>
        <v/>
      </c>
      <c r="J265" s="7" t="str">
        <f>IF('Used data'!I265="No","",Calculation!AE265*Calculation!G265*Calculation!I265*Calculation!K265*Calculation!M265*Calculation!N265*Calculation!O265*Calculation!P265*Calculation!R265*Calculation!V265*Calculation!W265*Calculation!Y265)</f>
        <v/>
      </c>
      <c r="K265" s="7" t="str">
        <f>IF('Used data'!I265="No","",Calculation!AF265*Calculation!G265*Calculation!I265*Calculation!K265*Calculation!M265*Calculation!N265*Calculation!O265*Calculation!P265*Calculation!R265*Calculation!V265*Calculation!W265*Calculation!Y265)</f>
        <v/>
      </c>
      <c r="L265" s="7" t="str">
        <f>IF('Used data'!I265="No","",SUM(I265:K265))</f>
        <v/>
      </c>
      <c r="M265" s="7" t="str">
        <f>IF('Used data'!I265="No","",Calculation!AG265*Calculation!G265*Calculation!I265*Calculation!J265*Calculation!L265*Calculation!N265*Calculation!O265*Calculation!S265*Calculation!V265*Calculation!W265*Calculation!Z265)</f>
        <v/>
      </c>
      <c r="N265" s="7" t="str">
        <f>IF('Used data'!I265="No","",Calculation!AH265*Calculation!G265*Calculation!I265*Calculation!J265*Calculation!L265*Calculation!N265*Calculation!O265*Calculation!T265*Calculation!V265*Calculation!W265*Calculation!AA265)</f>
        <v/>
      </c>
      <c r="O265" s="7" t="str">
        <f>IF('Used data'!I265="No","",Calculation!AI265*Calculation!G265*Calculation!I265*Calculation!J265*Calculation!L265*Calculation!N265*Calculation!O265*Calculation!U265*Calculation!V265*Calculation!W265*Calculation!AB265)</f>
        <v/>
      </c>
      <c r="P265" s="7" t="str">
        <f>IF('Used data'!I265="No","",SUM(M265:O265))</f>
        <v/>
      </c>
      <c r="Q265" s="9" t="str">
        <f>IF('Used data'!I265="No","",SUM(I265:J265)*740934+M265*29492829+N265*4654307+O265*608667)</f>
        <v/>
      </c>
    </row>
    <row r="266" spans="1:17" x14ac:dyDescent="0.3">
      <c r="A266" s="4" t="str">
        <f>IF('Input data'!A272="","",'Input data'!A272)</f>
        <v/>
      </c>
      <c r="B266" s="4" t="str">
        <f>IF('Input data'!B272="","",'Input data'!B272)</f>
        <v/>
      </c>
      <c r="C266" s="4" t="str">
        <f>IF('Input data'!C272="","",'Input data'!C272)</f>
        <v/>
      </c>
      <c r="D266" s="4" t="str">
        <f>IF('Input data'!D272="","",'Input data'!D272)</f>
        <v/>
      </c>
      <c r="E266" s="4" t="str">
        <f>IF('Input data'!E272="","",'Input data'!E272)</f>
        <v/>
      </c>
      <c r="F266" s="4" t="str">
        <f>IF('Input data'!F272="","",'Input data'!F272)</f>
        <v/>
      </c>
      <c r="G266" s="20" t="str">
        <f>IF('Input data'!G272=0,"",'Input data'!G272)</f>
        <v/>
      </c>
      <c r="H266" s="9" t="str">
        <f>IF('Input data'!H272="","",'Input data'!H272)</f>
        <v/>
      </c>
      <c r="I266" s="7" t="str">
        <f>IF('Used data'!I266="No","",Calculation!AD266*Calculation!G266*Calculation!I266*Calculation!J266*Calculation!L266*Calculation!N266*Calculation!O266*Calculation!Q266*Calculation!V266*Calculation!W266*Calculation!X266)</f>
        <v/>
      </c>
      <c r="J266" s="7" t="str">
        <f>IF('Used data'!I266="No","",Calculation!AE266*Calculation!G266*Calculation!I266*Calculation!K266*Calculation!M266*Calculation!N266*Calculation!O266*Calculation!P266*Calculation!R266*Calculation!V266*Calculation!W266*Calculation!Y266)</f>
        <v/>
      </c>
      <c r="K266" s="7" t="str">
        <f>IF('Used data'!I266="No","",Calculation!AF266*Calculation!G266*Calculation!I266*Calculation!K266*Calculation!M266*Calculation!N266*Calculation!O266*Calculation!P266*Calculation!R266*Calculation!V266*Calculation!W266*Calculation!Y266)</f>
        <v/>
      </c>
      <c r="L266" s="7" t="str">
        <f>IF('Used data'!I266="No","",SUM(I266:K266))</f>
        <v/>
      </c>
      <c r="M266" s="7" t="str">
        <f>IF('Used data'!I266="No","",Calculation!AG266*Calculation!G266*Calculation!I266*Calculation!J266*Calculation!L266*Calculation!N266*Calculation!O266*Calculation!S266*Calculation!V266*Calculation!W266*Calculation!Z266)</f>
        <v/>
      </c>
      <c r="N266" s="7" t="str">
        <f>IF('Used data'!I266="No","",Calculation!AH266*Calculation!G266*Calculation!I266*Calculation!J266*Calculation!L266*Calculation!N266*Calculation!O266*Calculation!T266*Calculation!V266*Calculation!W266*Calculation!AA266)</f>
        <v/>
      </c>
      <c r="O266" s="7" t="str">
        <f>IF('Used data'!I266="No","",Calculation!AI266*Calculation!G266*Calculation!I266*Calculation!J266*Calculation!L266*Calculation!N266*Calculation!O266*Calculation!U266*Calculation!V266*Calculation!W266*Calculation!AB266)</f>
        <v/>
      </c>
      <c r="P266" s="7" t="str">
        <f>IF('Used data'!I266="No","",SUM(M266:O266))</f>
        <v/>
      </c>
      <c r="Q266" s="9" t="str">
        <f>IF('Used data'!I266="No","",SUM(I266:J266)*740934+M266*29492829+N266*4654307+O266*608667)</f>
        <v/>
      </c>
    </row>
    <row r="267" spans="1:17" x14ac:dyDescent="0.3">
      <c r="A267" s="4" t="str">
        <f>IF('Input data'!A273="","",'Input data'!A273)</f>
        <v/>
      </c>
      <c r="B267" s="4" t="str">
        <f>IF('Input data'!B273="","",'Input data'!B273)</f>
        <v/>
      </c>
      <c r="C267" s="4" t="str">
        <f>IF('Input data'!C273="","",'Input data'!C273)</f>
        <v/>
      </c>
      <c r="D267" s="4" t="str">
        <f>IF('Input data'!D273="","",'Input data'!D273)</f>
        <v/>
      </c>
      <c r="E267" s="4" t="str">
        <f>IF('Input data'!E273="","",'Input data'!E273)</f>
        <v/>
      </c>
      <c r="F267" s="4" t="str">
        <f>IF('Input data'!F273="","",'Input data'!F273)</f>
        <v/>
      </c>
      <c r="G267" s="20" t="str">
        <f>IF('Input data'!G273=0,"",'Input data'!G273)</f>
        <v/>
      </c>
      <c r="H267" s="9" t="str">
        <f>IF('Input data'!H273="","",'Input data'!H273)</f>
        <v/>
      </c>
      <c r="I267" s="7" t="str">
        <f>IF('Used data'!I267="No","",Calculation!AD267*Calculation!G267*Calculation!I267*Calculation!J267*Calculation!L267*Calculation!N267*Calculation!O267*Calculation!Q267*Calculation!V267*Calculation!W267*Calculation!X267)</f>
        <v/>
      </c>
      <c r="J267" s="7" t="str">
        <f>IF('Used data'!I267="No","",Calculation!AE267*Calculation!G267*Calculation!I267*Calculation!K267*Calculation!M267*Calculation!N267*Calculation!O267*Calculation!P267*Calculation!R267*Calculation!V267*Calculation!W267*Calculation!Y267)</f>
        <v/>
      </c>
      <c r="K267" s="7" t="str">
        <f>IF('Used data'!I267="No","",Calculation!AF267*Calculation!G267*Calculation!I267*Calculation!K267*Calculation!M267*Calculation!N267*Calculation!O267*Calculation!P267*Calculation!R267*Calculation!V267*Calculation!W267*Calculation!Y267)</f>
        <v/>
      </c>
      <c r="L267" s="7" t="str">
        <f>IF('Used data'!I267="No","",SUM(I267:K267))</f>
        <v/>
      </c>
      <c r="M267" s="7" t="str">
        <f>IF('Used data'!I267="No","",Calculation!AG267*Calculation!G267*Calculation!I267*Calculation!J267*Calculation!L267*Calculation!N267*Calculation!O267*Calculation!S267*Calculation!V267*Calculation!W267*Calculation!Z267)</f>
        <v/>
      </c>
      <c r="N267" s="7" t="str">
        <f>IF('Used data'!I267="No","",Calculation!AH267*Calculation!G267*Calculation!I267*Calculation!J267*Calculation!L267*Calculation!N267*Calculation!O267*Calculation!T267*Calculation!V267*Calculation!W267*Calculation!AA267)</f>
        <v/>
      </c>
      <c r="O267" s="7" t="str">
        <f>IF('Used data'!I267="No","",Calculation!AI267*Calculation!G267*Calculation!I267*Calculation!J267*Calculation!L267*Calculation!N267*Calculation!O267*Calculation!U267*Calculation!V267*Calculation!W267*Calculation!AB267)</f>
        <v/>
      </c>
      <c r="P267" s="7" t="str">
        <f>IF('Used data'!I267="No","",SUM(M267:O267))</f>
        <v/>
      </c>
      <c r="Q267" s="9" t="str">
        <f>IF('Used data'!I267="No","",SUM(I267:J267)*740934+M267*29492829+N267*4654307+O267*608667)</f>
        <v/>
      </c>
    </row>
    <row r="268" spans="1:17" x14ac:dyDescent="0.3">
      <c r="A268" s="4" t="str">
        <f>IF('Input data'!A274="","",'Input data'!A274)</f>
        <v/>
      </c>
      <c r="B268" s="4" t="str">
        <f>IF('Input data'!B274="","",'Input data'!B274)</f>
        <v/>
      </c>
      <c r="C268" s="4" t="str">
        <f>IF('Input data'!C274="","",'Input data'!C274)</f>
        <v/>
      </c>
      <c r="D268" s="4" t="str">
        <f>IF('Input data'!D274="","",'Input data'!D274)</f>
        <v/>
      </c>
      <c r="E268" s="4" t="str">
        <f>IF('Input data'!E274="","",'Input data'!E274)</f>
        <v/>
      </c>
      <c r="F268" s="4" t="str">
        <f>IF('Input data'!F274="","",'Input data'!F274)</f>
        <v/>
      </c>
      <c r="G268" s="20" t="str">
        <f>IF('Input data'!G274=0,"",'Input data'!G274)</f>
        <v/>
      </c>
      <c r="H268" s="9" t="str">
        <f>IF('Input data'!H274="","",'Input data'!H274)</f>
        <v/>
      </c>
      <c r="I268" s="7" t="str">
        <f>IF('Used data'!I268="No","",Calculation!AD268*Calculation!G268*Calculation!I268*Calculation!J268*Calculation!L268*Calculation!N268*Calculation!O268*Calculation!Q268*Calculation!V268*Calculation!W268*Calculation!X268)</f>
        <v/>
      </c>
      <c r="J268" s="7" t="str">
        <f>IF('Used data'!I268="No","",Calculation!AE268*Calculation!G268*Calculation!I268*Calculation!K268*Calculation!M268*Calculation!N268*Calculation!O268*Calculation!P268*Calculation!R268*Calculation!V268*Calculation!W268*Calculation!Y268)</f>
        <v/>
      </c>
      <c r="K268" s="7" t="str">
        <f>IF('Used data'!I268="No","",Calculation!AF268*Calculation!G268*Calculation!I268*Calculation!K268*Calculation!M268*Calculation!N268*Calculation!O268*Calculation!P268*Calculation!R268*Calculation!V268*Calculation!W268*Calculation!Y268)</f>
        <v/>
      </c>
      <c r="L268" s="7" t="str">
        <f>IF('Used data'!I268="No","",SUM(I268:K268))</f>
        <v/>
      </c>
      <c r="M268" s="7" t="str">
        <f>IF('Used data'!I268="No","",Calculation!AG268*Calculation!G268*Calculation!I268*Calculation!J268*Calculation!L268*Calculation!N268*Calculation!O268*Calculation!S268*Calculation!V268*Calculation!W268*Calculation!Z268)</f>
        <v/>
      </c>
      <c r="N268" s="7" t="str">
        <f>IF('Used data'!I268="No","",Calculation!AH268*Calculation!G268*Calculation!I268*Calculation!J268*Calculation!L268*Calculation!N268*Calculation!O268*Calculation!T268*Calculation!V268*Calculation!W268*Calculation!AA268)</f>
        <v/>
      </c>
      <c r="O268" s="7" t="str">
        <f>IF('Used data'!I268="No","",Calculation!AI268*Calculation!G268*Calculation!I268*Calculation!J268*Calculation!L268*Calculation!N268*Calculation!O268*Calculation!U268*Calculation!V268*Calculation!W268*Calculation!AB268)</f>
        <v/>
      </c>
      <c r="P268" s="7" t="str">
        <f>IF('Used data'!I268="No","",SUM(M268:O268))</f>
        <v/>
      </c>
      <c r="Q268" s="9" t="str">
        <f>IF('Used data'!I268="No","",SUM(I268:J268)*740934+M268*29492829+N268*4654307+O268*608667)</f>
        <v/>
      </c>
    </row>
    <row r="269" spans="1:17" x14ac:dyDescent="0.3">
      <c r="A269" s="4" t="str">
        <f>IF('Input data'!A275="","",'Input data'!A275)</f>
        <v/>
      </c>
      <c r="B269" s="4" t="str">
        <f>IF('Input data'!B275="","",'Input data'!B275)</f>
        <v/>
      </c>
      <c r="C269" s="4" t="str">
        <f>IF('Input data'!C275="","",'Input data'!C275)</f>
        <v/>
      </c>
      <c r="D269" s="4" t="str">
        <f>IF('Input data'!D275="","",'Input data'!D275)</f>
        <v/>
      </c>
      <c r="E269" s="4" t="str">
        <f>IF('Input data'!E275="","",'Input data'!E275)</f>
        <v/>
      </c>
      <c r="F269" s="4" t="str">
        <f>IF('Input data'!F275="","",'Input data'!F275)</f>
        <v/>
      </c>
      <c r="G269" s="20" t="str">
        <f>IF('Input data'!G275=0,"",'Input data'!G275)</f>
        <v/>
      </c>
      <c r="H269" s="9" t="str">
        <f>IF('Input data'!H275="","",'Input data'!H275)</f>
        <v/>
      </c>
      <c r="I269" s="7" t="str">
        <f>IF('Used data'!I269="No","",Calculation!AD269*Calculation!G269*Calculation!I269*Calculation!J269*Calculation!L269*Calculation!N269*Calculation!O269*Calculation!Q269*Calculation!V269*Calculation!W269*Calculation!X269)</f>
        <v/>
      </c>
      <c r="J269" s="7" t="str">
        <f>IF('Used data'!I269="No","",Calculation!AE269*Calculation!G269*Calculation!I269*Calculation!K269*Calculation!M269*Calculation!N269*Calculation!O269*Calculation!P269*Calculation!R269*Calculation!V269*Calculation!W269*Calculation!Y269)</f>
        <v/>
      </c>
      <c r="K269" s="7" t="str">
        <f>IF('Used data'!I269="No","",Calculation!AF269*Calculation!G269*Calculation!I269*Calculation!K269*Calculation!M269*Calculation!N269*Calculation!O269*Calculation!P269*Calculation!R269*Calculation!V269*Calculation!W269*Calculation!Y269)</f>
        <v/>
      </c>
      <c r="L269" s="7" t="str">
        <f>IF('Used data'!I269="No","",SUM(I269:K269))</f>
        <v/>
      </c>
      <c r="M269" s="7" t="str">
        <f>IF('Used data'!I269="No","",Calculation!AG269*Calculation!G269*Calculation!I269*Calculation!J269*Calculation!L269*Calculation!N269*Calculation!O269*Calculation!S269*Calculation!V269*Calculation!W269*Calculation!Z269)</f>
        <v/>
      </c>
      <c r="N269" s="7" t="str">
        <f>IF('Used data'!I269="No","",Calculation!AH269*Calculation!G269*Calculation!I269*Calculation!J269*Calculation!L269*Calculation!N269*Calculation!O269*Calculation!T269*Calculation!V269*Calculation!W269*Calculation!AA269)</f>
        <v/>
      </c>
      <c r="O269" s="7" t="str">
        <f>IF('Used data'!I269="No","",Calculation!AI269*Calculation!G269*Calculation!I269*Calculation!J269*Calculation!L269*Calculation!N269*Calculation!O269*Calculation!U269*Calculation!V269*Calculation!W269*Calculation!AB269)</f>
        <v/>
      </c>
      <c r="P269" s="7" t="str">
        <f>IF('Used data'!I269="No","",SUM(M269:O269))</f>
        <v/>
      </c>
      <c r="Q269" s="9" t="str">
        <f>IF('Used data'!I269="No","",SUM(I269:J269)*740934+M269*29492829+N269*4654307+O269*608667)</f>
        <v/>
      </c>
    </row>
    <row r="270" spans="1:17" x14ac:dyDescent="0.3">
      <c r="A270" s="4" t="str">
        <f>IF('Input data'!A276="","",'Input data'!A276)</f>
        <v/>
      </c>
      <c r="B270" s="4" t="str">
        <f>IF('Input data'!B276="","",'Input data'!B276)</f>
        <v/>
      </c>
      <c r="C270" s="4" t="str">
        <f>IF('Input data'!C276="","",'Input data'!C276)</f>
        <v/>
      </c>
      <c r="D270" s="4" t="str">
        <f>IF('Input data'!D276="","",'Input data'!D276)</f>
        <v/>
      </c>
      <c r="E270" s="4" t="str">
        <f>IF('Input data'!E276="","",'Input data'!E276)</f>
        <v/>
      </c>
      <c r="F270" s="4" t="str">
        <f>IF('Input data'!F276="","",'Input data'!F276)</f>
        <v/>
      </c>
      <c r="G270" s="20" t="str">
        <f>IF('Input data'!G276=0,"",'Input data'!G276)</f>
        <v/>
      </c>
      <c r="H270" s="9" t="str">
        <f>IF('Input data'!H276="","",'Input data'!H276)</f>
        <v/>
      </c>
      <c r="I270" s="7" t="str">
        <f>IF('Used data'!I270="No","",Calculation!AD270*Calculation!G270*Calculation!I270*Calculation!J270*Calculation!L270*Calculation!N270*Calculation!O270*Calculation!Q270*Calculation!V270*Calculation!W270*Calculation!X270)</f>
        <v/>
      </c>
      <c r="J270" s="7" t="str">
        <f>IF('Used data'!I270="No","",Calculation!AE270*Calculation!G270*Calculation!I270*Calculation!K270*Calculation!M270*Calculation!N270*Calculation!O270*Calculation!P270*Calculation!R270*Calculation!V270*Calculation!W270*Calculation!Y270)</f>
        <v/>
      </c>
      <c r="K270" s="7" t="str">
        <f>IF('Used data'!I270="No","",Calculation!AF270*Calculation!G270*Calculation!I270*Calculation!K270*Calculation!M270*Calculation!N270*Calculation!O270*Calculation!P270*Calculation!R270*Calculation!V270*Calculation!W270*Calculation!Y270)</f>
        <v/>
      </c>
      <c r="L270" s="7" t="str">
        <f>IF('Used data'!I270="No","",SUM(I270:K270))</f>
        <v/>
      </c>
      <c r="M270" s="7" t="str">
        <f>IF('Used data'!I270="No","",Calculation!AG270*Calculation!G270*Calculation!I270*Calculation!J270*Calculation!L270*Calculation!N270*Calculation!O270*Calculation!S270*Calculation!V270*Calculation!W270*Calculation!Z270)</f>
        <v/>
      </c>
      <c r="N270" s="7" t="str">
        <f>IF('Used data'!I270="No","",Calculation!AH270*Calculation!G270*Calculation!I270*Calculation!J270*Calculation!L270*Calculation!N270*Calculation!O270*Calculation!T270*Calculation!V270*Calculation!W270*Calculation!AA270)</f>
        <v/>
      </c>
      <c r="O270" s="7" t="str">
        <f>IF('Used data'!I270="No","",Calculation!AI270*Calculation!G270*Calculation!I270*Calculation!J270*Calculation!L270*Calculation!N270*Calculation!O270*Calculation!U270*Calculation!V270*Calculation!W270*Calculation!AB270)</f>
        <v/>
      </c>
      <c r="P270" s="7" t="str">
        <f>IF('Used data'!I270="No","",SUM(M270:O270))</f>
        <v/>
      </c>
      <c r="Q270" s="9" t="str">
        <f>IF('Used data'!I270="No","",SUM(I270:J270)*740934+M270*29492829+N270*4654307+O270*608667)</f>
        <v/>
      </c>
    </row>
    <row r="271" spans="1:17" x14ac:dyDescent="0.3">
      <c r="A271" s="4" t="str">
        <f>IF('Input data'!A277="","",'Input data'!A277)</f>
        <v/>
      </c>
      <c r="B271" s="4" t="str">
        <f>IF('Input data'!B277="","",'Input data'!B277)</f>
        <v/>
      </c>
      <c r="C271" s="4" t="str">
        <f>IF('Input data'!C277="","",'Input data'!C277)</f>
        <v/>
      </c>
      <c r="D271" s="4" t="str">
        <f>IF('Input data'!D277="","",'Input data'!D277)</f>
        <v/>
      </c>
      <c r="E271" s="4" t="str">
        <f>IF('Input data'!E277="","",'Input data'!E277)</f>
        <v/>
      </c>
      <c r="F271" s="4" t="str">
        <f>IF('Input data'!F277="","",'Input data'!F277)</f>
        <v/>
      </c>
      <c r="G271" s="20" t="str">
        <f>IF('Input data'!G277=0,"",'Input data'!G277)</f>
        <v/>
      </c>
      <c r="H271" s="9" t="str">
        <f>IF('Input data'!H277="","",'Input data'!H277)</f>
        <v/>
      </c>
      <c r="I271" s="7" t="str">
        <f>IF('Used data'!I271="No","",Calculation!AD271*Calculation!G271*Calculation!I271*Calculation!J271*Calculation!L271*Calculation!N271*Calculation!O271*Calculation!Q271*Calculation!V271*Calculation!W271*Calculation!X271)</f>
        <v/>
      </c>
      <c r="J271" s="7" t="str">
        <f>IF('Used data'!I271="No","",Calculation!AE271*Calculation!G271*Calculation!I271*Calculation!K271*Calculation!M271*Calculation!N271*Calculation!O271*Calculation!P271*Calculation!R271*Calculation!V271*Calculation!W271*Calculation!Y271)</f>
        <v/>
      </c>
      <c r="K271" s="7" t="str">
        <f>IF('Used data'!I271="No","",Calculation!AF271*Calculation!G271*Calculation!I271*Calculation!K271*Calculation!M271*Calculation!N271*Calculation!O271*Calculation!P271*Calculation!R271*Calculation!V271*Calculation!W271*Calculation!Y271)</f>
        <v/>
      </c>
      <c r="L271" s="7" t="str">
        <f>IF('Used data'!I271="No","",SUM(I271:K271))</f>
        <v/>
      </c>
      <c r="M271" s="7" t="str">
        <f>IF('Used data'!I271="No","",Calculation!AG271*Calculation!G271*Calculation!I271*Calculation!J271*Calculation!L271*Calculation!N271*Calculation!O271*Calculation!S271*Calculation!V271*Calculation!W271*Calculation!Z271)</f>
        <v/>
      </c>
      <c r="N271" s="7" t="str">
        <f>IF('Used data'!I271="No","",Calculation!AH271*Calculation!G271*Calculation!I271*Calculation!J271*Calculation!L271*Calculation!N271*Calculation!O271*Calculation!T271*Calculation!V271*Calculation!W271*Calculation!AA271)</f>
        <v/>
      </c>
      <c r="O271" s="7" t="str">
        <f>IF('Used data'!I271="No","",Calculation!AI271*Calculation!G271*Calculation!I271*Calculation!J271*Calculation!L271*Calculation!N271*Calculation!O271*Calculation!U271*Calculation!V271*Calculation!W271*Calculation!AB271)</f>
        <v/>
      </c>
      <c r="P271" s="7" t="str">
        <f>IF('Used data'!I271="No","",SUM(M271:O271))</f>
        <v/>
      </c>
      <c r="Q271" s="9" t="str">
        <f>IF('Used data'!I271="No","",SUM(I271:J271)*740934+M271*29492829+N271*4654307+O271*608667)</f>
        <v/>
      </c>
    </row>
    <row r="272" spans="1:17" x14ac:dyDescent="0.3">
      <c r="A272" s="4" t="str">
        <f>IF('Input data'!A278="","",'Input data'!A278)</f>
        <v/>
      </c>
      <c r="B272" s="4" t="str">
        <f>IF('Input data'!B278="","",'Input data'!B278)</f>
        <v/>
      </c>
      <c r="C272" s="4" t="str">
        <f>IF('Input data'!C278="","",'Input data'!C278)</f>
        <v/>
      </c>
      <c r="D272" s="4" t="str">
        <f>IF('Input data'!D278="","",'Input data'!D278)</f>
        <v/>
      </c>
      <c r="E272" s="4" t="str">
        <f>IF('Input data'!E278="","",'Input data'!E278)</f>
        <v/>
      </c>
      <c r="F272" s="4" t="str">
        <f>IF('Input data'!F278="","",'Input data'!F278)</f>
        <v/>
      </c>
      <c r="G272" s="20" t="str">
        <f>IF('Input data'!G278=0,"",'Input data'!G278)</f>
        <v/>
      </c>
      <c r="H272" s="9" t="str">
        <f>IF('Input data'!H278="","",'Input data'!H278)</f>
        <v/>
      </c>
      <c r="I272" s="7" t="str">
        <f>IF('Used data'!I272="No","",Calculation!AD272*Calculation!G272*Calculation!I272*Calculation!J272*Calculation!L272*Calculation!N272*Calculation!O272*Calculation!Q272*Calculation!V272*Calculation!W272*Calculation!X272)</f>
        <v/>
      </c>
      <c r="J272" s="7" t="str">
        <f>IF('Used data'!I272="No","",Calculation!AE272*Calculation!G272*Calculation!I272*Calculation!K272*Calculation!M272*Calculation!N272*Calculation!O272*Calculation!P272*Calculation!R272*Calculation!V272*Calculation!W272*Calculation!Y272)</f>
        <v/>
      </c>
      <c r="K272" s="7" t="str">
        <f>IF('Used data'!I272="No","",Calculation!AF272*Calculation!G272*Calculation!I272*Calculation!K272*Calculation!M272*Calculation!N272*Calculation!O272*Calculation!P272*Calculation!R272*Calculation!V272*Calculation!W272*Calculation!Y272)</f>
        <v/>
      </c>
      <c r="L272" s="7" t="str">
        <f>IF('Used data'!I272="No","",SUM(I272:K272))</f>
        <v/>
      </c>
      <c r="M272" s="7" t="str">
        <f>IF('Used data'!I272="No","",Calculation!AG272*Calculation!G272*Calculation!I272*Calculation!J272*Calculation!L272*Calculation!N272*Calculation!O272*Calculation!S272*Calculation!V272*Calculation!W272*Calculation!Z272)</f>
        <v/>
      </c>
      <c r="N272" s="7" t="str">
        <f>IF('Used data'!I272="No","",Calculation!AH272*Calculation!G272*Calculation!I272*Calculation!J272*Calculation!L272*Calculation!N272*Calculation!O272*Calculation!T272*Calculation!V272*Calculation!W272*Calculation!AA272)</f>
        <v/>
      </c>
      <c r="O272" s="7" t="str">
        <f>IF('Used data'!I272="No","",Calculation!AI272*Calculation!G272*Calculation!I272*Calculation!J272*Calculation!L272*Calculation!N272*Calculation!O272*Calculation!U272*Calculation!V272*Calculation!W272*Calculation!AB272)</f>
        <v/>
      </c>
      <c r="P272" s="7" t="str">
        <f>IF('Used data'!I272="No","",SUM(M272:O272))</f>
        <v/>
      </c>
      <c r="Q272" s="9" t="str">
        <f>IF('Used data'!I272="No","",SUM(I272:J272)*740934+M272*29492829+N272*4654307+O272*608667)</f>
        <v/>
      </c>
    </row>
    <row r="273" spans="1:17" x14ac:dyDescent="0.3">
      <c r="A273" s="4" t="str">
        <f>IF('Input data'!A279="","",'Input data'!A279)</f>
        <v/>
      </c>
      <c r="B273" s="4" t="str">
        <f>IF('Input data'!B279="","",'Input data'!B279)</f>
        <v/>
      </c>
      <c r="C273" s="4" t="str">
        <f>IF('Input data'!C279="","",'Input data'!C279)</f>
        <v/>
      </c>
      <c r="D273" s="4" t="str">
        <f>IF('Input data'!D279="","",'Input data'!D279)</f>
        <v/>
      </c>
      <c r="E273" s="4" t="str">
        <f>IF('Input data'!E279="","",'Input data'!E279)</f>
        <v/>
      </c>
      <c r="F273" s="4" t="str">
        <f>IF('Input data'!F279="","",'Input data'!F279)</f>
        <v/>
      </c>
      <c r="G273" s="20" t="str">
        <f>IF('Input data'!G279=0,"",'Input data'!G279)</f>
        <v/>
      </c>
      <c r="H273" s="9" t="str">
        <f>IF('Input data'!H279="","",'Input data'!H279)</f>
        <v/>
      </c>
      <c r="I273" s="7" t="str">
        <f>IF('Used data'!I273="No","",Calculation!AD273*Calculation!G273*Calculation!I273*Calculation!J273*Calculation!L273*Calculation!N273*Calculation!O273*Calculation!Q273*Calculation!V273*Calculation!W273*Calculation!X273)</f>
        <v/>
      </c>
      <c r="J273" s="7" t="str">
        <f>IF('Used data'!I273="No","",Calculation!AE273*Calculation!G273*Calculation!I273*Calculation!K273*Calculation!M273*Calculation!N273*Calculation!O273*Calculation!P273*Calculation!R273*Calculation!V273*Calculation!W273*Calculation!Y273)</f>
        <v/>
      </c>
      <c r="K273" s="7" t="str">
        <f>IF('Used data'!I273="No","",Calculation!AF273*Calculation!G273*Calculation!I273*Calculation!K273*Calculation!M273*Calculation!N273*Calculation!O273*Calculation!P273*Calculation!R273*Calculation!V273*Calculation!W273*Calculation!Y273)</f>
        <v/>
      </c>
      <c r="L273" s="7" t="str">
        <f>IF('Used data'!I273="No","",SUM(I273:K273))</f>
        <v/>
      </c>
      <c r="M273" s="7" t="str">
        <f>IF('Used data'!I273="No","",Calculation!AG273*Calculation!G273*Calculation!I273*Calculation!J273*Calculation!L273*Calculation!N273*Calculation!O273*Calculation!S273*Calculation!V273*Calculation!W273*Calculation!Z273)</f>
        <v/>
      </c>
      <c r="N273" s="7" t="str">
        <f>IF('Used data'!I273="No","",Calculation!AH273*Calculation!G273*Calculation!I273*Calculation!J273*Calculation!L273*Calculation!N273*Calculation!O273*Calculation!T273*Calculation!V273*Calculation!W273*Calculation!AA273)</f>
        <v/>
      </c>
      <c r="O273" s="7" t="str">
        <f>IF('Used data'!I273="No","",Calculation!AI273*Calculation!G273*Calculation!I273*Calculation!J273*Calculation!L273*Calculation!N273*Calculation!O273*Calculation!U273*Calculation!V273*Calculation!W273*Calculation!AB273)</f>
        <v/>
      </c>
      <c r="P273" s="7" t="str">
        <f>IF('Used data'!I273="No","",SUM(M273:O273))</f>
        <v/>
      </c>
      <c r="Q273" s="9" t="str">
        <f>IF('Used data'!I273="No","",SUM(I273:J273)*740934+M273*29492829+N273*4654307+O273*608667)</f>
        <v/>
      </c>
    </row>
    <row r="274" spans="1:17" x14ac:dyDescent="0.3">
      <c r="A274" s="4" t="str">
        <f>IF('Input data'!A280="","",'Input data'!A280)</f>
        <v/>
      </c>
      <c r="B274" s="4" t="str">
        <f>IF('Input data'!B280="","",'Input data'!B280)</f>
        <v/>
      </c>
      <c r="C274" s="4" t="str">
        <f>IF('Input data'!C280="","",'Input data'!C280)</f>
        <v/>
      </c>
      <c r="D274" s="4" t="str">
        <f>IF('Input data'!D280="","",'Input data'!D280)</f>
        <v/>
      </c>
      <c r="E274" s="4" t="str">
        <f>IF('Input data'!E280="","",'Input data'!E280)</f>
        <v/>
      </c>
      <c r="F274" s="4" t="str">
        <f>IF('Input data'!F280="","",'Input data'!F280)</f>
        <v/>
      </c>
      <c r="G274" s="20" t="str">
        <f>IF('Input data'!G280=0,"",'Input data'!G280)</f>
        <v/>
      </c>
      <c r="H274" s="9" t="str">
        <f>IF('Input data'!H280="","",'Input data'!H280)</f>
        <v/>
      </c>
      <c r="I274" s="7" t="str">
        <f>IF('Used data'!I274="No","",Calculation!AD274*Calculation!G274*Calculation!I274*Calculation!J274*Calculation!L274*Calculation!N274*Calculation!O274*Calculation!Q274*Calculation!V274*Calculation!W274*Calculation!X274)</f>
        <v/>
      </c>
      <c r="J274" s="7" t="str">
        <f>IF('Used data'!I274="No","",Calculation!AE274*Calculation!G274*Calculation!I274*Calculation!K274*Calculation!M274*Calculation!N274*Calculation!O274*Calculation!P274*Calculation!R274*Calculation!V274*Calculation!W274*Calculation!Y274)</f>
        <v/>
      </c>
      <c r="K274" s="7" t="str">
        <f>IF('Used data'!I274="No","",Calculation!AF274*Calculation!G274*Calculation!I274*Calculation!K274*Calculation!M274*Calculation!N274*Calculation!O274*Calculation!P274*Calculation!R274*Calculation!V274*Calculation!W274*Calculation!Y274)</f>
        <v/>
      </c>
      <c r="L274" s="7" t="str">
        <f>IF('Used data'!I274="No","",SUM(I274:K274))</f>
        <v/>
      </c>
      <c r="M274" s="7" t="str">
        <f>IF('Used data'!I274="No","",Calculation!AG274*Calculation!G274*Calculation!I274*Calculation!J274*Calculation!L274*Calculation!N274*Calculation!O274*Calculation!S274*Calculation!V274*Calculation!W274*Calculation!Z274)</f>
        <v/>
      </c>
      <c r="N274" s="7" t="str">
        <f>IF('Used data'!I274="No","",Calculation!AH274*Calculation!G274*Calculation!I274*Calculation!J274*Calculation!L274*Calculation!N274*Calculation!O274*Calculation!T274*Calculation!V274*Calculation!W274*Calculation!AA274)</f>
        <v/>
      </c>
      <c r="O274" s="7" t="str">
        <f>IF('Used data'!I274="No","",Calculation!AI274*Calculation!G274*Calculation!I274*Calculation!J274*Calculation!L274*Calculation!N274*Calculation!O274*Calculation!U274*Calculation!V274*Calculation!W274*Calculation!AB274)</f>
        <v/>
      </c>
      <c r="P274" s="7" t="str">
        <f>IF('Used data'!I274="No","",SUM(M274:O274))</f>
        <v/>
      </c>
      <c r="Q274" s="9" t="str">
        <f>IF('Used data'!I274="No","",SUM(I274:J274)*740934+M274*29492829+N274*4654307+O274*608667)</f>
        <v/>
      </c>
    </row>
    <row r="275" spans="1:17" x14ac:dyDescent="0.3">
      <c r="A275" s="4" t="str">
        <f>IF('Input data'!A281="","",'Input data'!A281)</f>
        <v/>
      </c>
      <c r="B275" s="4" t="str">
        <f>IF('Input data'!B281="","",'Input data'!B281)</f>
        <v/>
      </c>
      <c r="C275" s="4" t="str">
        <f>IF('Input data'!C281="","",'Input data'!C281)</f>
        <v/>
      </c>
      <c r="D275" s="4" t="str">
        <f>IF('Input data'!D281="","",'Input data'!D281)</f>
        <v/>
      </c>
      <c r="E275" s="4" t="str">
        <f>IF('Input data'!E281="","",'Input data'!E281)</f>
        <v/>
      </c>
      <c r="F275" s="4" t="str">
        <f>IF('Input data'!F281="","",'Input data'!F281)</f>
        <v/>
      </c>
      <c r="G275" s="20" t="str">
        <f>IF('Input data'!G281=0,"",'Input data'!G281)</f>
        <v/>
      </c>
      <c r="H275" s="9" t="str">
        <f>IF('Input data'!H281="","",'Input data'!H281)</f>
        <v/>
      </c>
      <c r="I275" s="7" t="str">
        <f>IF('Used data'!I275="No","",Calculation!AD275*Calculation!G275*Calculation!I275*Calculation!J275*Calculation!L275*Calculation!N275*Calculation!O275*Calculation!Q275*Calculation!V275*Calculation!W275*Calculation!X275)</f>
        <v/>
      </c>
      <c r="J275" s="7" t="str">
        <f>IF('Used data'!I275="No","",Calculation!AE275*Calculation!G275*Calculation!I275*Calculation!K275*Calculation!M275*Calculation!N275*Calculation!O275*Calculation!P275*Calculation!R275*Calculation!V275*Calculation!W275*Calculation!Y275)</f>
        <v/>
      </c>
      <c r="K275" s="7" t="str">
        <f>IF('Used data'!I275="No","",Calculation!AF275*Calculation!G275*Calculation!I275*Calculation!K275*Calculation!M275*Calculation!N275*Calculation!O275*Calculation!P275*Calculation!R275*Calculation!V275*Calculation!W275*Calculation!Y275)</f>
        <v/>
      </c>
      <c r="L275" s="7" t="str">
        <f>IF('Used data'!I275="No","",SUM(I275:K275))</f>
        <v/>
      </c>
      <c r="M275" s="7" t="str">
        <f>IF('Used data'!I275="No","",Calculation!AG275*Calculation!G275*Calculation!I275*Calculation!J275*Calculation!L275*Calculation!N275*Calculation!O275*Calculation!S275*Calculation!V275*Calculation!W275*Calculation!Z275)</f>
        <v/>
      </c>
      <c r="N275" s="7" t="str">
        <f>IF('Used data'!I275="No","",Calculation!AH275*Calculation!G275*Calculation!I275*Calculation!J275*Calculation!L275*Calculation!N275*Calculation!O275*Calculation!T275*Calculation!V275*Calculation!W275*Calculation!AA275)</f>
        <v/>
      </c>
      <c r="O275" s="7" t="str">
        <f>IF('Used data'!I275="No","",Calculation!AI275*Calculation!G275*Calculation!I275*Calculation!J275*Calculation!L275*Calculation!N275*Calculation!O275*Calculation!U275*Calculation!V275*Calculation!W275*Calculation!AB275)</f>
        <v/>
      </c>
      <c r="P275" s="7" t="str">
        <f>IF('Used data'!I275="No","",SUM(M275:O275))</f>
        <v/>
      </c>
      <c r="Q275" s="9" t="str">
        <f>IF('Used data'!I275="No","",SUM(I275:J275)*740934+M275*29492829+N275*4654307+O275*608667)</f>
        <v/>
      </c>
    </row>
    <row r="276" spans="1:17" x14ac:dyDescent="0.3">
      <c r="A276" s="4" t="str">
        <f>IF('Input data'!A282="","",'Input data'!A282)</f>
        <v/>
      </c>
      <c r="B276" s="4" t="str">
        <f>IF('Input data'!B282="","",'Input data'!B282)</f>
        <v/>
      </c>
      <c r="C276" s="4" t="str">
        <f>IF('Input data'!C282="","",'Input data'!C282)</f>
        <v/>
      </c>
      <c r="D276" s="4" t="str">
        <f>IF('Input data'!D282="","",'Input data'!D282)</f>
        <v/>
      </c>
      <c r="E276" s="4" t="str">
        <f>IF('Input data'!E282="","",'Input data'!E282)</f>
        <v/>
      </c>
      <c r="F276" s="4" t="str">
        <f>IF('Input data'!F282="","",'Input data'!F282)</f>
        <v/>
      </c>
      <c r="G276" s="20" t="str">
        <f>IF('Input data'!G282=0,"",'Input data'!G282)</f>
        <v/>
      </c>
      <c r="H276" s="9" t="str">
        <f>IF('Input data'!H282="","",'Input data'!H282)</f>
        <v/>
      </c>
      <c r="I276" s="7" t="str">
        <f>IF('Used data'!I276="No","",Calculation!AD276*Calculation!G276*Calculation!I276*Calculation!J276*Calculation!L276*Calculation!N276*Calculation!O276*Calculation!Q276*Calculation!V276*Calculation!W276*Calculation!X276)</f>
        <v/>
      </c>
      <c r="J276" s="7" t="str">
        <f>IF('Used data'!I276="No","",Calculation!AE276*Calculation!G276*Calculation!I276*Calculation!K276*Calculation!M276*Calculation!N276*Calculation!O276*Calculation!P276*Calculation!R276*Calculation!V276*Calculation!W276*Calculation!Y276)</f>
        <v/>
      </c>
      <c r="K276" s="7" t="str">
        <f>IF('Used data'!I276="No","",Calculation!AF276*Calculation!G276*Calculation!I276*Calculation!K276*Calculation!M276*Calculation!N276*Calculation!O276*Calculation!P276*Calculation!R276*Calculation!V276*Calculation!W276*Calculation!Y276)</f>
        <v/>
      </c>
      <c r="L276" s="7" t="str">
        <f>IF('Used data'!I276="No","",SUM(I276:K276))</f>
        <v/>
      </c>
      <c r="M276" s="7" t="str">
        <f>IF('Used data'!I276="No","",Calculation!AG276*Calculation!G276*Calculation!I276*Calculation!J276*Calculation!L276*Calculation!N276*Calculation!O276*Calculation!S276*Calculation!V276*Calculation!W276*Calculation!Z276)</f>
        <v/>
      </c>
      <c r="N276" s="7" t="str">
        <f>IF('Used data'!I276="No","",Calculation!AH276*Calculation!G276*Calculation!I276*Calculation!J276*Calculation!L276*Calculation!N276*Calculation!O276*Calculation!T276*Calculation!V276*Calculation!W276*Calculation!AA276)</f>
        <v/>
      </c>
      <c r="O276" s="7" t="str">
        <f>IF('Used data'!I276="No","",Calculation!AI276*Calculation!G276*Calculation!I276*Calculation!J276*Calculation!L276*Calculation!N276*Calculation!O276*Calculation!U276*Calculation!V276*Calculation!W276*Calculation!AB276)</f>
        <v/>
      </c>
      <c r="P276" s="7" t="str">
        <f>IF('Used data'!I276="No","",SUM(M276:O276))</f>
        <v/>
      </c>
      <c r="Q276" s="9" t="str">
        <f>IF('Used data'!I276="No","",SUM(I276:J276)*740934+M276*29492829+N276*4654307+O276*608667)</f>
        <v/>
      </c>
    </row>
    <row r="277" spans="1:17" x14ac:dyDescent="0.3">
      <c r="A277" s="4" t="str">
        <f>IF('Input data'!A283="","",'Input data'!A283)</f>
        <v/>
      </c>
      <c r="B277" s="4" t="str">
        <f>IF('Input data'!B283="","",'Input data'!B283)</f>
        <v/>
      </c>
      <c r="C277" s="4" t="str">
        <f>IF('Input data'!C283="","",'Input data'!C283)</f>
        <v/>
      </c>
      <c r="D277" s="4" t="str">
        <f>IF('Input data'!D283="","",'Input data'!D283)</f>
        <v/>
      </c>
      <c r="E277" s="4" t="str">
        <f>IF('Input data'!E283="","",'Input data'!E283)</f>
        <v/>
      </c>
      <c r="F277" s="4" t="str">
        <f>IF('Input data'!F283="","",'Input data'!F283)</f>
        <v/>
      </c>
      <c r="G277" s="20" t="str">
        <f>IF('Input data'!G283=0,"",'Input data'!G283)</f>
        <v/>
      </c>
      <c r="H277" s="9" t="str">
        <f>IF('Input data'!H283="","",'Input data'!H283)</f>
        <v/>
      </c>
      <c r="I277" s="7" t="str">
        <f>IF('Used data'!I277="No","",Calculation!AD277*Calculation!G277*Calculation!I277*Calculation!J277*Calculation!L277*Calculation!N277*Calculation!O277*Calculation!Q277*Calculation!V277*Calculation!W277*Calculation!X277)</f>
        <v/>
      </c>
      <c r="J277" s="7" t="str">
        <f>IF('Used data'!I277="No","",Calculation!AE277*Calculation!G277*Calculation!I277*Calculation!K277*Calculation!M277*Calculation!N277*Calculation!O277*Calculation!P277*Calculation!R277*Calculation!V277*Calculation!W277*Calculation!Y277)</f>
        <v/>
      </c>
      <c r="K277" s="7" t="str">
        <f>IF('Used data'!I277="No","",Calculation!AF277*Calculation!G277*Calculation!I277*Calculation!K277*Calculation!M277*Calculation!N277*Calculation!O277*Calculation!P277*Calculation!R277*Calculation!V277*Calculation!W277*Calculation!Y277)</f>
        <v/>
      </c>
      <c r="L277" s="7" t="str">
        <f>IF('Used data'!I277="No","",SUM(I277:K277))</f>
        <v/>
      </c>
      <c r="M277" s="7" t="str">
        <f>IF('Used data'!I277="No","",Calculation!AG277*Calculation!G277*Calculation!I277*Calculation!J277*Calculation!L277*Calculation!N277*Calculation!O277*Calculation!S277*Calculation!V277*Calculation!W277*Calculation!Z277)</f>
        <v/>
      </c>
      <c r="N277" s="7" t="str">
        <f>IF('Used data'!I277="No","",Calculation!AH277*Calculation!G277*Calculation!I277*Calculation!J277*Calculation!L277*Calculation!N277*Calculation!O277*Calculation!T277*Calculation!V277*Calculation!W277*Calculation!AA277)</f>
        <v/>
      </c>
      <c r="O277" s="7" t="str">
        <f>IF('Used data'!I277="No","",Calculation!AI277*Calculation!G277*Calculation!I277*Calculation!J277*Calculation!L277*Calculation!N277*Calculation!O277*Calculation!U277*Calculation!V277*Calculation!W277*Calculation!AB277)</f>
        <v/>
      </c>
      <c r="P277" s="7" t="str">
        <f>IF('Used data'!I277="No","",SUM(M277:O277))</f>
        <v/>
      </c>
      <c r="Q277" s="9" t="str">
        <f>IF('Used data'!I277="No","",SUM(I277:J277)*740934+M277*29492829+N277*4654307+O277*608667)</f>
        <v/>
      </c>
    </row>
    <row r="278" spans="1:17" x14ac:dyDescent="0.3">
      <c r="A278" s="4" t="str">
        <f>IF('Input data'!A284="","",'Input data'!A284)</f>
        <v/>
      </c>
      <c r="B278" s="4" t="str">
        <f>IF('Input data'!B284="","",'Input data'!B284)</f>
        <v/>
      </c>
      <c r="C278" s="4" t="str">
        <f>IF('Input data'!C284="","",'Input data'!C284)</f>
        <v/>
      </c>
      <c r="D278" s="4" t="str">
        <f>IF('Input data'!D284="","",'Input data'!D284)</f>
        <v/>
      </c>
      <c r="E278" s="4" t="str">
        <f>IF('Input data'!E284="","",'Input data'!E284)</f>
        <v/>
      </c>
      <c r="F278" s="4" t="str">
        <f>IF('Input data'!F284="","",'Input data'!F284)</f>
        <v/>
      </c>
      <c r="G278" s="20" t="str">
        <f>IF('Input data'!G284=0,"",'Input data'!G284)</f>
        <v/>
      </c>
      <c r="H278" s="9" t="str">
        <f>IF('Input data'!H284="","",'Input data'!H284)</f>
        <v/>
      </c>
      <c r="I278" s="7" t="str">
        <f>IF('Used data'!I278="No","",Calculation!AD278*Calculation!G278*Calculation!I278*Calculation!J278*Calculation!L278*Calculation!N278*Calculation!O278*Calculation!Q278*Calculation!V278*Calculation!W278*Calculation!X278)</f>
        <v/>
      </c>
      <c r="J278" s="7" t="str">
        <f>IF('Used data'!I278="No","",Calculation!AE278*Calculation!G278*Calculation!I278*Calculation!K278*Calculation!M278*Calculation!N278*Calculation!O278*Calculation!P278*Calculation!R278*Calculation!V278*Calculation!W278*Calculation!Y278)</f>
        <v/>
      </c>
      <c r="K278" s="7" t="str">
        <f>IF('Used data'!I278="No","",Calculation!AF278*Calculation!G278*Calculation!I278*Calculation!K278*Calculation!M278*Calculation!N278*Calculation!O278*Calculation!P278*Calculation!R278*Calculation!V278*Calculation!W278*Calculation!Y278)</f>
        <v/>
      </c>
      <c r="L278" s="7" t="str">
        <f>IF('Used data'!I278="No","",SUM(I278:K278))</f>
        <v/>
      </c>
      <c r="M278" s="7" t="str">
        <f>IF('Used data'!I278="No","",Calculation!AG278*Calculation!G278*Calculation!I278*Calculation!J278*Calculation!L278*Calculation!N278*Calculation!O278*Calculation!S278*Calculation!V278*Calculation!W278*Calculation!Z278)</f>
        <v/>
      </c>
      <c r="N278" s="7" t="str">
        <f>IF('Used data'!I278="No","",Calculation!AH278*Calculation!G278*Calculation!I278*Calculation!J278*Calculation!L278*Calculation!N278*Calculation!O278*Calculation!T278*Calculation!V278*Calculation!W278*Calculation!AA278)</f>
        <v/>
      </c>
      <c r="O278" s="7" t="str">
        <f>IF('Used data'!I278="No","",Calculation!AI278*Calculation!G278*Calculation!I278*Calculation!J278*Calculation!L278*Calculation!N278*Calculation!O278*Calculation!U278*Calculation!V278*Calculation!W278*Calculation!AB278)</f>
        <v/>
      </c>
      <c r="P278" s="7" t="str">
        <f>IF('Used data'!I278="No","",SUM(M278:O278))</f>
        <v/>
      </c>
      <c r="Q278" s="9" t="str">
        <f>IF('Used data'!I278="No","",SUM(I278:J278)*740934+M278*29492829+N278*4654307+O278*608667)</f>
        <v/>
      </c>
    </row>
    <row r="279" spans="1:17" x14ac:dyDescent="0.3">
      <c r="A279" s="4" t="str">
        <f>IF('Input data'!A285="","",'Input data'!A285)</f>
        <v/>
      </c>
      <c r="B279" s="4" t="str">
        <f>IF('Input data'!B285="","",'Input data'!B285)</f>
        <v/>
      </c>
      <c r="C279" s="4" t="str">
        <f>IF('Input data'!C285="","",'Input data'!C285)</f>
        <v/>
      </c>
      <c r="D279" s="4" t="str">
        <f>IF('Input data'!D285="","",'Input data'!D285)</f>
        <v/>
      </c>
      <c r="E279" s="4" t="str">
        <f>IF('Input data'!E285="","",'Input data'!E285)</f>
        <v/>
      </c>
      <c r="F279" s="4" t="str">
        <f>IF('Input data'!F285="","",'Input data'!F285)</f>
        <v/>
      </c>
      <c r="G279" s="20" t="str">
        <f>IF('Input data'!G285=0,"",'Input data'!G285)</f>
        <v/>
      </c>
      <c r="H279" s="9" t="str">
        <f>IF('Input data'!H285="","",'Input data'!H285)</f>
        <v/>
      </c>
      <c r="I279" s="7" t="str">
        <f>IF('Used data'!I279="No","",Calculation!AD279*Calculation!G279*Calculation!I279*Calculation!J279*Calculation!L279*Calculation!N279*Calculation!O279*Calculation!Q279*Calculation!V279*Calculation!W279*Calculation!X279)</f>
        <v/>
      </c>
      <c r="J279" s="7" t="str">
        <f>IF('Used data'!I279="No","",Calculation!AE279*Calculation!G279*Calculation!I279*Calculation!K279*Calculation!M279*Calculation!N279*Calculation!O279*Calculation!P279*Calculation!R279*Calculation!V279*Calculation!W279*Calculation!Y279)</f>
        <v/>
      </c>
      <c r="K279" s="7" t="str">
        <f>IF('Used data'!I279="No","",Calculation!AF279*Calculation!G279*Calculation!I279*Calculation!K279*Calculation!M279*Calculation!N279*Calculation!O279*Calculation!P279*Calculation!R279*Calculation!V279*Calculation!W279*Calculation!Y279)</f>
        <v/>
      </c>
      <c r="L279" s="7" t="str">
        <f>IF('Used data'!I279="No","",SUM(I279:K279))</f>
        <v/>
      </c>
      <c r="M279" s="7" t="str">
        <f>IF('Used data'!I279="No","",Calculation!AG279*Calculation!G279*Calculation!I279*Calculation!J279*Calculation!L279*Calculation!N279*Calculation!O279*Calculation!S279*Calculation!V279*Calculation!W279*Calculation!Z279)</f>
        <v/>
      </c>
      <c r="N279" s="7" t="str">
        <f>IF('Used data'!I279="No","",Calculation!AH279*Calculation!G279*Calculation!I279*Calculation!J279*Calculation!L279*Calculation!N279*Calculation!O279*Calculation!T279*Calculation!V279*Calculation!W279*Calculation!AA279)</f>
        <v/>
      </c>
      <c r="O279" s="7" t="str">
        <f>IF('Used data'!I279="No","",Calculation!AI279*Calculation!G279*Calculation!I279*Calculation!J279*Calculation!L279*Calculation!N279*Calculation!O279*Calculation!U279*Calculation!V279*Calculation!W279*Calculation!AB279)</f>
        <v/>
      </c>
      <c r="P279" s="7" t="str">
        <f>IF('Used data'!I279="No","",SUM(M279:O279))</f>
        <v/>
      </c>
      <c r="Q279" s="9" t="str">
        <f>IF('Used data'!I279="No","",SUM(I279:J279)*740934+M279*29492829+N279*4654307+O279*608667)</f>
        <v/>
      </c>
    </row>
    <row r="280" spans="1:17" x14ac:dyDescent="0.3">
      <c r="A280" s="4" t="str">
        <f>IF('Input data'!A286="","",'Input data'!A286)</f>
        <v/>
      </c>
      <c r="B280" s="4" t="str">
        <f>IF('Input data'!B286="","",'Input data'!B286)</f>
        <v/>
      </c>
      <c r="C280" s="4" t="str">
        <f>IF('Input data'!C286="","",'Input data'!C286)</f>
        <v/>
      </c>
      <c r="D280" s="4" t="str">
        <f>IF('Input data'!D286="","",'Input data'!D286)</f>
        <v/>
      </c>
      <c r="E280" s="4" t="str">
        <f>IF('Input data'!E286="","",'Input data'!E286)</f>
        <v/>
      </c>
      <c r="F280" s="4" t="str">
        <f>IF('Input data'!F286="","",'Input data'!F286)</f>
        <v/>
      </c>
      <c r="G280" s="20" t="str">
        <f>IF('Input data'!G286=0,"",'Input data'!G286)</f>
        <v/>
      </c>
      <c r="H280" s="9" t="str">
        <f>IF('Input data'!H286="","",'Input data'!H286)</f>
        <v/>
      </c>
      <c r="I280" s="7" t="str">
        <f>IF('Used data'!I280="No","",Calculation!AD280*Calculation!G280*Calculation!I280*Calculation!J280*Calculation!L280*Calculation!N280*Calculation!O280*Calculation!Q280*Calculation!V280*Calculation!W280*Calculation!X280)</f>
        <v/>
      </c>
      <c r="J280" s="7" t="str">
        <f>IF('Used data'!I280="No","",Calculation!AE280*Calculation!G280*Calculation!I280*Calculation!K280*Calculation!M280*Calculation!N280*Calculation!O280*Calculation!P280*Calculation!R280*Calculation!V280*Calculation!W280*Calculation!Y280)</f>
        <v/>
      </c>
      <c r="K280" s="7" t="str">
        <f>IF('Used data'!I280="No","",Calculation!AF280*Calculation!G280*Calculation!I280*Calculation!K280*Calculation!M280*Calculation!N280*Calculation!O280*Calculation!P280*Calculation!R280*Calculation!V280*Calculation!W280*Calculation!Y280)</f>
        <v/>
      </c>
      <c r="L280" s="7" t="str">
        <f>IF('Used data'!I280="No","",SUM(I280:K280))</f>
        <v/>
      </c>
      <c r="M280" s="7" t="str">
        <f>IF('Used data'!I280="No","",Calculation!AG280*Calculation!G280*Calculation!I280*Calculation!J280*Calculation!L280*Calculation!N280*Calculation!O280*Calculation!S280*Calculation!V280*Calculation!W280*Calculation!Z280)</f>
        <v/>
      </c>
      <c r="N280" s="7" t="str">
        <f>IF('Used data'!I280="No","",Calculation!AH280*Calculation!G280*Calculation!I280*Calculation!J280*Calculation!L280*Calculation!N280*Calculation!O280*Calculation!T280*Calculation!V280*Calculation!W280*Calculation!AA280)</f>
        <v/>
      </c>
      <c r="O280" s="7" t="str">
        <f>IF('Used data'!I280="No","",Calculation!AI280*Calculation!G280*Calculation!I280*Calculation!J280*Calculation!L280*Calculation!N280*Calculation!O280*Calculation!U280*Calculation!V280*Calculation!W280*Calculation!AB280)</f>
        <v/>
      </c>
      <c r="P280" s="7" t="str">
        <f>IF('Used data'!I280="No","",SUM(M280:O280))</f>
        <v/>
      </c>
      <c r="Q280" s="9" t="str">
        <f>IF('Used data'!I280="No","",SUM(I280:J280)*740934+M280*29492829+N280*4654307+O280*608667)</f>
        <v/>
      </c>
    </row>
    <row r="281" spans="1:17" x14ac:dyDescent="0.3">
      <c r="A281" s="4" t="str">
        <f>IF('Input data'!A287="","",'Input data'!A287)</f>
        <v/>
      </c>
      <c r="B281" s="4" t="str">
        <f>IF('Input data'!B287="","",'Input data'!B287)</f>
        <v/>
      </c>
      <c r="C281" s="4" t="str">
        <f>IF('Input data'!C287="","",'Input data'!C287)</f>
        <v/>
      </c>
      <c r="D281" s="4" t="str">
        <f>IF('Input data'!D287="","",'Input data'!D287)</f>
        <v/>
      </c>
      <c r="E281" s="4" t="str">
        <f>IF('Input data'!E287="","",'Input data'!E287)</f>
        <v/>
      </c>
      <c r="F281" s="4" t="str">
        <f>IF('Input data'!F287="","",'Input data'!F287)</f>
        <v/>
      </c>
      <c r="G281" s="20" t="str">
        <f>IF('Input data'!G287=0,"",'Input data'!G287)</f>
        <v/>
      </c>
      <c r="H281" s="9" t="str">
        <f>IF('Input data'!H287="","",'Input data'!H287)</f>
        <v/>
      </c>
      <c r="I281" s="7" t="str">
        <f>IF('Used data'!I281="No","",Calculation!AD281*Calculation!G281*Calculation!I281*Calculation!J281*Calculation!L281*Calculation!N281*Calculation!O281*Calculation!Q281*Calculation!V281*Calculation!W281*Calculation!X281)</f>
        <v/>
      </c>
      <c r="J281" s="7" t="str">
        <f>IF('Used data'!I281="No","",Calculation!AE281*Calculation!G281*Calculation!I281*Calculation!K281*Calculation!M281*Calculation!N281*Calculation!O281*Calculation!P281*Calculation!R281*Calculation!V281*Calculation!W281*Calculation!Y281)</f>
        <v/>
      </c>
      <c r="K281" s="7" t="str">
        <f>IF('Used data'!I281="No","",Calculation!AF281*Calculation!G281*Calculation!I281*Calculation!K281*Calculation!M281*Calculation!N281*Calculation!O281*Calculation!P281*Calculation!R281*Calculation!V281*Calculation!W281*Calculation!Y281)</f>
        <v/>
      </c>
      <c r="L281" s="7" t="str">
        <f>IF('Used data'!I281="No","",SUM(I281:K281))</f>
        <v/>
      </c>
      <c r="M281" s="7" t="str">
        <f>IF('Used data'!I281="No","",Calculation!AG281*Calculation!G281*Calculation!I281*Calculation!J281*Calculation!L281*Calculation!N281*Calculation!O281*Calculation!S281*Calculation!V281*Calculation!W281*Calculation!Z281)</f>
        <v/>
      </c>
      <c r="N281" s="7" t="str">
        <f>IF('Used data'!I281="No","",Calculation!AH281*Calculation!G281*Calculation!I281*Calculation!J281*Calculation!L281*Calculation!N281*Calculation!O281*Calculation!T281*Calculation!V281*Calculation!W281*Calculation!AA281)</f>
        <v/>
      </c>
      <c r="O281" s="7" t="str">
        <f>IF('Used data'!I281="No","",Calculation!AI281*Calculation!G281*Calculation!I281*Calculation!J281*Calculation!L281*Calculation!N281*Calculation!O281*Calculation!U281*Calculation!V281*Calculation!W281*Calculation!AB281)</f>
        <v/>
      </c>
      <c r="P281" s="7" t="str">
        <f>IF('Used data'!I281="No","",SUM(M281:O281))</f>
        <v/>
      </c>
      <c r="Q281" s="9" t="str">
        <f>IF('Used data'!I281="No","",SUM(I281:J281)*740934+M281*29492829+N281*4654307+O281*608667)</f>
        <v/>
      </c>
    </row>
    <row r="282" spans="1:17" x14ac:dyDescent="0.3">
      <c r="A282" s="4" t="str">
        <f>IF('Input data'!A288="","",'Input data'!A288)</f>
        <v/>
      </c>
      <c r="B282" s="4" t="str">
        <f>IF('Input data'!B288="","",'Input data'!B288)</f>
        <v/>
      </c>
      <c r="C282" s="4" t="str">
        <f>IF('Input data'!C288="","",'Input data'!C288)</f>
        <v/>
      </c>
      <c r="D282" s="4" t="str">
        <f>IF('Input data'!D288="","",'Input data'!D288)</f>
        <v/>
      </c>
      <c r="E282" s="4" t="str">
        <f>IF('Input data'!E288="","",'Input data'!E288)</f>
        <v/>
      </c>
      <c r="F282" s="4" t="str">
        <f>IF('Input data'!F288="","",'Input data'!F288)</f>
        <v/>
      </c>
      <c r="G282" s="20" t="str">
        <f>IF('Input data'!G288=0,"",'Input data'!G288)</f>
        <v/>
      </c>
      <c r="H282" s="9" t="str">
        <f>IF('Input data'!H288="","",'Input data'!H288)</f>
        <v/>
      </c>
      <c r="I282" s="7" t="str">
        <f>IF('Used data'!I282="No","",Calculation!AD282*Calculation!G282*Calculation!I282*Calculation!J282*Calculation!L282*Calculation!N282*Calculation!O282*Calculation!Q282*Calculation!V282*Calculation!W282*Calculation!X282)</f>
        <v/>
      </c>
      <c r="J282" s="7" t="str">
        <f>IF('Used data'!I282="No","",Calculation!AE282*Calculation!G282*Calculation!I282*Calculation!K282*Calculation!M282*Calculation!N282*Calculation!O282*Calculation!P282*Calculation!R282*Calculation!V282*Calculation!W282*Calculation!Y282)</f>
        <v/>
      </c>
      <c r="K282" s="7" t="str">
        <f>IF('Used data'!I282="No","",Calculation!AF282*Calculation!G282*Calculation!I282*Calculation!K282*Calculation!M282*Calculation!N282*Calculation!O282*Calculation!P282*Calculation!R282*Calculation!V282*Calculation!W282*Calculation!Y282)</f>
        <v/>
      </c>
      <c r="L282" s="7" t="str">
        <f>IF('Used data'!I282="No","",SUM(I282:K282))</f>
        <v/>
      </c>
      <c r="M282" s="7" t="str">
        <f>IF('Used data'!I282="No","",Calculation!AG282*Calculation!G282*Calculation!I282*Calculation!J282*Calculation!L282*Calculation!N282*Calculation!O282*Calculation!S282*Calculation!V282*Calculation!W282*Calculation!Z282)</f>
        <v/>
      </c>
      <c r="N282" s="7" t="str">
        <f>IF('Used data'!I282="No","",Calculation!AH282*Calculation!G282*Calculation!I282*Calculation!J282*Calculation!L282*Calculation!N282*Calculation!O282*Calculation!T282*Calculation!V282*Calculation!W282*Calculation!AA282)</f>
        <v/>
      </c>
      <c r="O282" s="7" t="str">
        <f>IF('Used data'!I282="No","",Calculation!AI282*Calculation!G282*Calculation!I282*Calculation!J282*Calculation!L282*Calculation!N282*Calculation!O282*Calculation!U282*Calculation!V282*Calculation!W282*Calculation!AB282)</f>
        <v/>
      </c>
      <c r="P282" s="7" t="str">
        <f>IF('Used data'!I282="No","",SUM(M282:O282))</f>
        <v/>
      </c>
      <c r="Q282" s="9" t="str">
        <f>IF('Used data'!I282="No","",SUM(I282:J282)*740934+M282*29492829+N282*4654307+O282*608667)</f>
        <v/>
      </c>
    </row>
    <row r="283" spans="1:17" x14ac:dyDescent="0.3">
      <c r="A283" s="4" t="str">
        <f>IF('Input data'!A289="","",'Input data'!A289)</f>
        <v/>
      </c>
      <c r="B283" s="4" t="str">
        <f>IF('Input data'!B289="","",'Input data'!B289)</f>
        <v/>
      </c>
      <c r="C283" s="4" t="str">
        <f>IF('Input data'!C289="","",'Input data'!C289)</f>
        <v/>
      </c>
      <c r="D283" s="4" t="str">
        <f>IF('Input data'!D289="","",'Input data'!D289)</f>
        <v/>
      </c>
      <c r="E283" s="4" t="str">
        <f>IF('Input data'!E289="","",'Input data'!E289)</f>
        <v/>
      </c>
      <c r="F283" s="4" t="str">
        <f>IF('Input data'!F289="","",'Input data'!F289)</f>
        <v/>
      </c>
      <c r="G283" s="20" t="str">
        <f>IF('Input data'!G289=0,"",'Input data'!G289)</f>
        <v/>
      </c>
      <c r="H283" s="9" t="str">
        <f>IF('Input data'!H289="","",'Input data'!H289)</f>
        <v/>
      </c>
      <c r="I283" s="7" t="str">
        <f>IF('Used data'!I283="No","",Calculation!AD283*Calculation!G283*Calculation!I283*Calculation!J283*Calculation!L283*Calculation!N283*Calculation!O283*Calculation!Q283*Calculation!V283*Calculation!W283*Calculation!X283)</f>
        <v/>
      </c>
      <c r="J283" s="7" t="str">
        <f>IF('Used data'!I283="No","",Calculation!AE283*Calculation!G283*Calculation!I283*Calculation!K283*Calculation!M283*Calculation!N283*Calculation!O283*Calculation!P283*Calculation!R283*Calculation!V283*Calculation!W283*Calculation!Y283)</f>
        <v/>
      </c>
      <c r="K283" s="7" t="str">
        <f>IF('Used data'!I283="No","",Calculation!AF283*Calculation!G283*Calculation!I283*Calculation!K283*Calculation!M283*Calculation!N283*Calculation!O283*Calculation!P283*Calculation!R283*Calculation!V283*Calculation!W283*Calculation!Y283)</f>
        <v/>
      </c>
      <c r="L283" s="7" t="str">
        <f>IF('Used data'!I283="No","",SUM(I283:K283))</f>
        <v/>
      </c>
      <c r="M283" s="7" t="str">
        <f>IF('Used data'!I283="No","",Calculation!AG283*Calculation!G283*Calculation!I283*Calculation!J283*Calculation!L283*Calculation!N283*Calculation!O283*Calculation!S283*Calculation!V283*Calculation!W283*Calculation!Z283)</f>
        <v/>
      </c>
      <c r="N283" s="7" t="str">
        <f>IF('Used data'!I283="No","",Calculation!AH283*Calculation!G283*Calculation!I283*Calculation!J283*Calculation!L283*Calculation!N283*Calculation!O283*Calculation!T283*Calculation!V283*Calculation!W283*Calculation!AA283)</f>
        <v/>
      </c>
      <c r="O283" s="7" t="str">
        <f>IF('Used data'!I283="No","",Calculation!AI283*Calculation!G283*Calculation!I283*Calculation!J283*Calculation!L283*Calculation!N283*Calculation!O283*Calculation!U283*Calculation!V283*Calculation!W283*Calculation!AB283)</f>
        <v/>
      </c>
      <c r="P283" s="7" t="str">
        <f>IF('Used data'!I283="No","",SUM(M283:O283))</f>
        <v/>
      </c>
      <c r="Q283" s="9" t="str">
        <f>IF('Used data'!I283="No","",SUM(I283:J283)*740934+M283*29492829+N283*4654307+O283*608667)</f>
        <v/>
      </c>
    </row>
    <row r="284" spans="1:17" x14ac:dyDescent="0.3">
      <c r="A284" s="4" t="str">
        <f>IF('Input data'!A290="","",'Input data'!A290)</f>
        <v/>
      </c>
      <c r="B284" s="4" t="str">
        <f>IF('Input data'!B290="","",'Input data'!B290)</f>
        <v/>
      </c>
      <c r="C284" s="4" t="str">
        <f>IF('Input data'!C290="","",'Input data'!C290)</f>
        <v/>
      </c>
      <c r="D284" s="4" t="str">
        <f>IF('Input data'!D290="","",'Input data'!D290)</f>
        <v/>
      </c>
      <c r="E284" s="4" t="str">
        <f>IF('Input data'!E290="","",'Input data'!E290)</f>
        <v/>
      </c>
      <c r="F284" s="4" t="str">
        <f>IF('Input data'!F290="","",'Input data'!F290)</f>
        <v/>
      </c>
      <c r="G284" s="20" t="str">
        <f>IF('Input data'!G290=0,"",'Input data'!G290)</f>
        <v/>
      </c>
      <c r="H284" s="9" t="str">
        <f>IF('Input data'!H290="","",'Input data'!H290)</f>
        <v/>
      </c>
      <c r="I284" s="7" t="str">
        <f>IF('Used data'!I284="No","",Calculation!AD284*Calculation!G284*Calculation!I284*Calculation!J284*Calculation!L284*Calculation!N284*Calculation!O284*Calculation!Q284*Calculation!V284*Calculation!W284*Calculation!X284)</f>
        <v/>
      </c>
      <c r="J284" s="7" t="str">
        <f>IF('Used data'!I284="No","",Calculation!AE284*Calculation!G284*Calculation!I284*Calculation!K284*Calculation!M284*Calculation!N284*Calculation!O284*Calculation!P284*Calculation!R284*Calculation!V284*Calculation!W284*Calculation!Y284)</f>
        <v/>
      </c>
      <c r="K284" s="7" t="str">
        <f>IF('Used data'!I284="No","",Calculation!AF284*Calculation!G284*Calculation!I284*Calculation!K284*Calculation!M284*Calculation!N284*Calculation!O284*Calculation!P284*Calculation!R284*Calculation!V284*Calculation!W284*Calculation!Y284)</f>
        <v/>
      </c>
      <c r="L284" s="7" t="str">
        <f>IF('Used data'!I284="No","",SUM(I284:K284))</f>
        <v/>
      </c>
      <c r="M284" s="7" t="str">
        <f>IF('Used data'!I284="No","",Calculation!AG284*Calculation!G284*Calculation!I284*Calculation!J284*Calculation!L284*Calculation!N284*Calculation!O284*Calculation!S284*Calculation!V284*Calculation!W284*Calculation!Z284)</f>
        <v/>
      </c>
      <c r="N284" s="7" t="str">
        <f>IF('Used data'!I284="No","",Calculation!AH284*Calculation!G284*Calculation!I284*Calculation!J284*Calculation!L284*Calculation!N284*Calculation!O284*Calculation!T284*Calculation!V284*Calculation!W284*Calculation!AA284)</f>
        <v/>
      </c>
      <c r="O284" s="7" t="str">
        <f>IF('Used data'!I284="No","",Calculation!AI284*Calculation!G284*Calculation!I284*Calculation!J284*Calculation!L284*Calculation!N284*Calculation!O284*Calculation!U284*Calculation!V284*Calculation!W284*Calculation!AB284)</f>
        <v/>
      </c>
      <c r="P284" s="7" t="str">
        <f>IF('Used data'!I284="No","",SUM(M284:O284))</f>
        <v/>
      </c>
      <c r="Q284" s="9" t="str">
        <f>IF('Used data'!I284="No","",SUM(I284:J284)*740934+M284*29492829+N284*4654307+O284*608667)</f>
        <v/>
      </c>
    </row>
    <row r="285" spans="1:17" x14ac:dyDescent="0.3">
      <c r="A285" s="4" t="str">
        <f>IF('Input data'!A291="","",'Input data'!A291)</f>
        <v/>
      </c>
      <c r="B285" s="4" t="str">
        <f>IF('Input data'!B291="","",'Input data'!B291)</f>
        <v/>
      </c>
      <c r="C285" s="4" t="str">
        <f>IF('Input data'!C291="","",'Input data'!C291)</f>
        <v/>
      </c>
      <c r="D285" s="4" t="str">
        <f>IF('Input data'!D291="","",'Input data'!D291)</f>
        <v/>
      </c>
      <c r="E285" s="4" t="str">
        <f>IF('Input data'!E291="","",'Input data'!E291)</f>
        <v/>
      </c>
      <c r="F285" s="4" t="str">
        <f>IF('Input data'!F291="","",'Input data'!F291)</f>
        <v/>
      </c>
      <c r="G285" s="20" t="str">
        <f>IF('Input data'!G291=0,"",'Input data'!G291)</f>
        <v/>
      </c>
      <c r="H285" s="9" t="str">
        <f>IF('Input data'!H291="","",'Input data'!H291)</f>
        <v/>
      </c>
      <c r="I285" s="7" t="str">
        <f>IF('Used data'!I285="No","",Calculation!AD285*Calculation!G285*Calculation!I285*Calculation!J285*Calculation!L285*Calculation!N285*Calculation!O285*Calculation!Q285*Calculation!V285*Calculation!W285*Calculation!X285)</f>
        <v/>
      </c>
      <c r="J285" s="7" t="str">
        <f>IF('Used data'!I285="No","",Calculation!AE285*Calculation!G285*Calculation!I285*Calculation!K285*Calculation!M285*Calculation!N285*Calculation!O285*Calculation!P285*Calculation!R285*Calculation!V285*Calculation!W285*Calculation!Y285)</f>
        <v/>
      </c>
      <c r="K285" s="7" t="str">
        <f>IF('Used data'!I285="No","",Calculation!AF285*Calculation!G285*Calculation!I285*Calculation!K285*Calculation!M285*Calculation!N285*Calculation!O285*Calculation!P285*Calculation!R285*Calculation!V285*Calculation!W285*Calculation!Y285)</f>
        <v/>
      </c>
      <c r="L285" s="7" t="str">
        <f>IF('Used data'!I285="No","",SUM(I285:K285))</f>
        <v/>
      </c>
      <c r="M285" s="7" t="str">
        <f>IF('Used data'!I285="No","",Calculation!AG285*Calculation!G285*Calculation!I285*Calculation!J285*Calculation!L285*Calculation!N285*Calculation!O285*Calculation!S285*Calculation!V285*Calculation!W285*Calculation!Z285)</f>
        <v/>
      </c>
      <c r="N285" s="7" t="str">
        <f>IF('Used data'!I285="No","",Calculation!AH285*Calculation!G285*Calculation!I285*Calculation!J285*Calculation!L285*Calculation!N285*Calculation!O285*Calculation!T285*Calculation!V285*Calculation!W285*Calculation!AA285)</f>
        <v/>
      </c>
      <c r="O285" s="7" t="str">
        <f>IF('Used data'!I285="No","",Calculation!AI285*Calculation!G285*Calculation!I285*Calculation!J285*Calculation!L285*Calculation!N285*Calculation!O285*Calculation!U285*Calculation!V285*Calculation!W285*Calculation!AB285)</f>
        <v/>
      </c>
      <c r="P285" s="7" t="str">
        <f>IF('Used data'!I285="No","",SUM(M285:O285))</f>
        <v/>
      </c>
      <c r="Q285" s="9" t="str">
        <f>IF('Used data'!I285="No","",SUM(I285:J285)*740934+M285*29492829+N285*4654307+O285*608667)</f>
        <v/>
      </c>
    </row>
    <row r="286" spans="1:17" x14ac:dyDescent="0.3">
      <c r="A286" s="4" t="str">
        <f>IF('Input data'!A292="","",'Input data'!A292)</f>
        <v/>
      </c>
      <c r="B286" s="4" t="str">
        <f>IF('Input data'!B292="","",'Input data'!B292)</f>
        <v/>
      </c>
      <c r="C286" s="4" t="str">
        <f>IF('Input data'!C292="","",'Input data'!C292)</f>
        <v/>
      </c>
      <c r="D286" s="4" t="str">
        <f>IF('Input data'!D292="","",'Input data'!D292)</f>
        <v/>
      </c>
      <c r="E286" s="4" t="str">
        <f>IF('Input data'!E292="","",'Input data'!E292)</f>
        <v/>
      </c>
      <c r="F286" s="4" t="str">
        <f>IF('Input data'!F292="","",'Input data'!F292)</f>
        <v/>
      </c>
      <c r="G286" s="20" t="str">
        <f>IF('Input data'!G292=0,"",'Input data'!G292)</f>
        <v/>
      </c>
      <c r="H286" s="9" t="str">
        <f>IF('Input data'!H292="","",'Input data'!H292)</f>
        <v/>
      </c>
      <c r="I286" s="7" t="str">
        <f>IF('Used data'!I286="No","",Calculation!AD286*Calculation!G286*Calculation!I286*Calculation!J286*Calculation!L286*Calculation!N286*Calculation!O286*Calculation!Q286*Calculation!V286*Calculation!W286*Calculation!X286)</f>
        <v/>
      </c>
      <c r="J286" s="7" t="str">
        <f>IF('Used data'!I286="No","",Calculation!AE286*Calculation!G286*Calculation!I286*Calculation!K286*Calculation!M286*Calculation!N286*Calculation!O286*Calculation!P286*Calculation!R286*Calculation!V286*Calculation!W286*Calculation!Y286)</f>
        <v/>
      </c>
      <c r="K286" s="7" t="str">
        <f>IF('Used data'!I286="No","",Calculation!AF286*Calculation!G286*Calculation!I286*Calculation!K286*Calculation!M286*Calculation!N286*Calculation!O286*Calculation!P286*Calculation!R286*Calculation!V286*Calculation!W286*Calculation!Y286)</f>
        <v/>
      </c>
      <c r="L286" s="7" t="str">
        <f>IF('Used data'!I286="No","",SUM(I286:K286))</f>
        <v/>
      </c>
      <c r="M286" s="7" t="str">
        <f>IF('Used data'!I286="No","",Calculation!AG286*Calculation!G286*Calculation!I286*Calculation!J286*Calculation!L286*Calculation!N286*Calculation!O286*Calculation!S286*Calculation!V286*Calculation!W286*Calculation!Z286)</f>
        <v/>
      </c>
      <c r="N286" s="7" t="str">
        <f>IF('Used data'!I286="No","",Calculation!AH286*Calculation!G286*Calculation!I286*Calculation!J286*Calculation!L286*Calculation!N286*Calculation!O286*Calculation!T286*Calculation!V286*Calculation!W286*Calculation!AA286)</f>
        <v/>
      </c>
      <c r="O286" s="7" t="str">
        <f>IF('Used data'!I286="No","",Calculation!AI286*Calculation!G286*Calculation!I286*Calculation!J286*Calculation!L286*Calculation!N286*Calculation!O286*Calculation!U286*Calculation!V286*Calculation!W286*Calculation!AB286)</f>
        <v/>
      </c>
      <c r="P286" s="7" t="str">
        <f>IF('Used data'!I286="No","",SUM(M286:O286))</f>
        <v/>
      </c>
      <c r="Q286" s="9" t="str">
        <f>IF('Used data'!I286="No","",SUM(I286:J286)*740934+M286*29492829+N286*4654307+O286*608667)</f>
        <v/>
      </c>
    </row>
    <row r="287" spans="1:17" x14ac:dyDescent="0.3">
      <c r="A287" s="4" t="str">
        <f>IF('Input data'!A293="","",'Input data'!A293)</f>
        <v/>
      </c>
      <c r="B287" s="4" t="str">
        <f>IF('Input data'!B293="","",'Input data'!B293)</f>
        <v/>
      </c>
      <c r="C287" s="4" t="str">
        <f>IF('Input data'!C293="","",'Input data'!C293)</f>
        <v/>
      </c>
      <c r="D287" s="4" t="str">
        <f>IF('Input data'!D293="","",'Input data'!D293)</f>
        <v/>
      </c>
      <c r="E287" s="4" t="str">
        <f>IF('Input data'!E293="","",'Input data'!E293)</f>
        <v/>
      </c>
      <c r="F287" s="4" t="str">
        <f>IF('Input data'!F293="","",'Input data'!F293)</f>
        <v/>
      </c>
      <c r="G287" s="20" t="str">
        <f>IF('Input data'!G293=0,"",'Input data'!G293)</f>
        <v/>
      </c>
      <c r="H287" s="9" t="str">
        <f>IF('Input data'!H293="","",'Input data'!H293)</f>
        <v/>
      </c>
      <c r="I287" s="7" t="str">
        <f>IF('Used data'!I287="No","",Calculation!AD287*Calculation!G287*Calculation!I287*Calculation!J287*Calculation!L287*Calculation!N287*Calculation!O287*Calculation!Q287*Calculation!V287*Calculation!W287*Calculation!X287)</f>
        <v/>
      </c>
      <c r="J287" s="7" t="str">
        <f>IF('Used data'!I287="No","",Calculation!AE287*Calculation!G287*Calculation!I287*Calculation!K287*Calculation!M287*Calculation!N287*Calculation!O287*Calculation!P287*Calculation!R287*Calculation!V287*Calculation!W287*Calculation!Y287)</f>
        <v/>
      </c>
      <c r="K287" s="7" t="str">
        <f>IF('Used data'!I287="No","",Calculation!AF287*Calculation!G287*Calculation!I287*Calculation!K287*Calculation!M287*Calculation!N287*Calculation!O287*Calculation!P287*Calculation!R287*Calculation!V287*Calculation!W287*Calculation!Y287)</f>
        <v/>
      </c>
      <c r="L287" s="7" t="str">
        <f>IF('Used data'!I287="No","",SUM(I287:K287))</f>
        <v/>
      </c>
      <c r="M287" s="7" t="str">
        <f>IF('Used data'!I287="No","",Calculation!AG287*Calculation!G287*Calculation!I287*Calculation!J287*Calculation!L287*Calculation!N287*Calculation!O287*Calculation!S287*Calculation!V287*Calculation!W287*Calculation!Z287)</f>
        <v/>
      </c>
      <c r="N287" s="7" t="str">
        <f>IF('Used data'!I287="No","",Calculation!AH287*Calculation!G287*Calculation!I287*Calculation!J287*Calculation!L287*Calculation!N287*Calculation!O287*Calculation!T287*Calculation!V287*Calculation!W287*Calculation!AA287)</f>
        <v/>
      </c>
      <c r="O287" s="7" t="str">
        <f>IF('Used data'!I287="No","",Calculation!AI287*Calculation!G287*Calculation!I287*Calculation!J287*Calculation!L287*Calculation!N287*Calculation!O287*Calculation!U287*Calculation!V287*Calculation!W287*Calculation!AB287)</f>
        <v/>
      </c>
      <c r="P287" s="7" t="str">
        <f>IF('Used data'!I287="No","",SUM(M287:O287))</f>
        <v/>
      </c>
      <c r="Q287" s="9" t="str">
        <f>IF('Used data'!I287="No","",SUM(I287:J287)*740934+M287*29492829+N287*4654307+O287*608667)</f>
        <v/>
      </c>
    </row>
    <row r="288" spans="1:17" x14ac:dyDescent="0.3">
      <c r="A288" s="4" t="str">
        <f>IF('Input data'!A294="","",'Input data'!A294)</f>
        <v/>
      </c>
      <c r="B288" s="4" t="str">
        <f>IF('Input data'!B294="","",'Input data'!B294)</f>
        <v/>
      </c>
      <c r="C288" s="4" t="str">
        <f>IF('Input data'!C294="","",'Input data'!C294)</f>
        <v/>
      </c>
      <c r="D288" s="4" t="str">
        <f>IF('Input data'!D294="","",'Input data'!D294)</f>
        <v/>
      </c>
      <c r="E288" s="4" t="str">
        <f>IF('Input data'!E294="","",'Input data'!E294)</f>
        <v/>
      </c>
      <c r="F288" s="4" t="str">
        <f>IF('Input data'!F294="","",'Input data'!F294)</f>
        <v/>
      </c>
      <c r="G288" s="20" t="str">
        <f>IF('Input data'!G294=0,"",'Input data'!G294)</f>
        <v/>
      </c>
      <c r="H288" s="9" t="str">
        <f>IF('Input data'!H294="","",'Input data'!H294)</f>
        <v/>
      </c>
      <c r="I288" s="7" t="str">
        <f>IF('Used data'!I288="No","",Calculation!AD288*Calculation!G288*Calculation!I288*Calculation!J288*Calculation!L288*Calculation!N288*Calculation!O288*Calculation!Q288*Calculation!V288*Calculation!W288*Calculation!X288)</f>
        <v/>
      </c>
      <c r="J288" s="7" t="str">
        <f>IF('Used data'!I288="No","",Calculation!AE288*Calculation!G288*Calculation!I288*Calculation!K288*Calculation!M288*Calculation!N288*Calculation!O288*Calculation!P288*Calculation!R288*Calculation!V288*Calculation!W288*Calculation!Y288)</f>
        <v/>
      </c>
      <c r="K288" s="7" t="str">
        <f>IF('Used data'!I288="No","",Calculation!AF288*Calculation!G288*Calculation!I288*Calculation!K288*Calculation!M288*Calculation!N288*Calculation!O288*Calculation!P288*Calculation!R288*Calculation!V288*Calculation!W288*Calculation!Y288)</f>
        <v/>
      </c>
      <c r="L288" s="7" t="str">
        <f>IF('Used data'!I288="No","",SUM(I288:K288))</f>
        <v/>
      </c>
      <c r="M288" s="7" t="str">
        <f>IF('Used data'!I288="No","",Calculation!AG288*Calculation!G288*Calculation!I288*Calculation!J288*Calculation!L288*Calculation!N288*Calculation!O288*Calculation!S288*Calculation!V288*Calculation!W288*Calculation!Z288)</f>
        <v/>
      </c>
      <c r="N288" s="7" t="str">
        <f>IF('Used data'!I288="No","",Calculation!AH288*Calculation!G288*Calculation!I288*Calculation!J288*Calculation!L288*Calculation!N288*Calculation!O288*Calculation!T288*Calculation!V288*Calculation!W288*Calculation!AA288)</f>
        <v/>
      </c>
      <c r="O288" s="7" t="str">
        <f>IF('Used data'!I288="No","",Calculation!AI288*Calculation!G288*Calculation!I288*Calculation!J288*Calculation!L288*Calculation!N288*Calculation!O288*Calculation!U288*Calculation!V288*Calculation!W288*Calculation!AB288)</f>
        <v/>
      </c>
      <c r="P288" s="7" t="str">
        <f>IF('Used data'!I288="No","",SUM(M288:O288))</f>
        <v/>
      </c>
      <c r="Q288" s="9" t="str">
        <f>IF('Used data'!I288="No","",SUM(I288:J288)*740934+M288*29492829+N288*4654307+O288*608667)</f>
        <v/>
      </c>
    </row>
    <row r="289" spans="1:17" x14ac:dyDescent="0.3">
      <c r="A289" s="4" t="str">
        <f>IF('Input data'!A295="","",'Input data'!A295)</f>
        <v/>
      </c>
      <c r="B289" s="4" t="str">
        <f>IF('Input data'!B295="","",'Input data'!B295)</f>
        <v/>
      </c>
      <c r="C289" s="4" t="str">
        <f>IF('Input data'!C295="","",'Input data'!C295)</f>
        <v/>
      </c>
      <c r="D289" s="4" t="str">
        <f>IF('Input data'!D295="","",'Input data'!D295)</f>
        <v/>
      </c>
      <c r="E289" s="4" t="str">
        <f>IF('Input data'!E295="","",'Input data'!E295)</f>
        <v/>
      </c>
      <c r="F289" s="4" t="str">
        <f>IF('Input data'!F295="","",'Input data'!F295)</f>
        <v/>
      </c>
      <c r="G289" s="20" t="str">
        <f>IF('Input data'!G295=0,"",'Input data'!G295)</f>
        <v/>
      </c>
      <c r="H289" s="9" t="str">
        <f>IF('Input data'!H295="","",'Input data'!H295)</f>
        <v/>
      </c>
      <c r="I289" s="7" t="str">
        <f>IF('Used data'!I289="No","",Calculation!AD289*Calculation!G289*Calculation!I289*Calculation!J289*Calculation!L289*Calculation!N289*Calculation!O289*Calculation!Q289*Calculation!V289*Calculation!W289*Calculation!X289)</f>
        <v/>
      </c>
      <c r="J289" s="7" t="str">
        <f>IF('Used data'!I289="No","",Calculation!AE289*Calculation!G289*Calculation!I289*Calculation!K289*Calculation!M289*Calculation!N289*Calculation!O289*Calculation!P289*Calculation!R289*Calculation!V289*Calculation!W289*Calculation!Y289)</f>
        <v/>
      </c>
      <c r="K289" s="7" t="str">
        <f>IF('Used data'!I289="No","",Calculation!AF289*Calculation!G289*Calculation!I289*Calculation!K289*Calculation!M289*Calculation!N289*Calculation!O289*Calculation!P289*Calculation!R289*Calculation!V289*Calculation!W289*Calculation!Y289)</f>
        <v/>
      </c>
      <c r="L289" s="7" t="str">
        <f>IF('Used data'!I289="No","",SUM(I289:K289))</f>
        <v/>
      </c>
      <c r="M289" s="7" t="str">
        <f>IF('Used data'!I289="No","",Calculation!AG289*Calculation!G289*Calculation!I289*Calculation!J289*Calculation!L289*Calculation!N289*Calculation!O289*Calculation!S289*Calculation!V289*Calculation!W289*Calculation!Z289)</f>
        <v/>
      </c>
      <c r="N289" s="7" t="str">
        <f>IF('Used data'!I289="No","",Calculation!AH289*Calculation!G289*Calculation!I289*Calculation!J289*Calculation!L289*Calculation!N289*Calculation!O289*Calculation!T289*Calculation!V289*Calculation!W289*Calculation!AA289)</f>
        <v/>
      </c>
      <c r="O289" s="7" t="str">
        <f>IF('Used data'!I289="No","",Calculation!AI289*Calculation!G289*Calculation!I289*Calculation!J289*Calculation!L289*Calculation!N289*Calculation!O289*Calculation!U289*Calculation!V289*Calculation!W289*Calculation!AB289)</f>
        <v/>
      </c>
      <c r="P289" s="7" t="str">
        <f>IF('Used data'!I289="No","",SUM(M289:O289))</f>
        <v/>
      </c>
      <c r="Q289" s="9" t="str">
        <f>IF('Used data'!I289="No","",SUM(I289:J289)*740934+M289*29492829+N289*4654307+O289*608667)</f>
        <v/>
      </c>
    </row>
    <row r="290" spans="1:17" x14ac:dyDescent="0.3">
      <c r="A290" s="4" t="str">
        <f>IF('Input data'!A296="","",'Input data'!A296)</f>
        <v/>
      </c>
      <c r="B290" s="4" t="str">
        <f>IF('Input data'!B296="","",'Input data'!B296)</f>
        <v/>
      </c>
      <c r="C290" s="4" t="str">
        <f>IF('Input data'!C296="","",'Input data'!C296)</f>
        <v/>
      </c>
      <c r="D290" s="4" t="str">
        <f>IF('Input data'!D296="","",'Input data'!D296)</f>
        <v/>
      </c>
      <c r="E290" s="4" t="str">
        <f>IF('Input data'!E296="","",'Input data'!E296)</f>
        <v/>
      </c>
      <c r="F290" s="4" t="str">
        <f>IF('Input data'!F296="","",'Input data'!F296)</f>
        <v/>
      </c>
      <c r="G290" s="20" t="str">
        <f>IF('Input data'!G296=0,"",'Input data'!G296)</f>
        <v/>
      </c>
      <c r="H290" s="9" t="str">
        <f>IF('Input data'!H296="","",'Input data'!H296)</f>
        <v/>
      </c>
      <c r="I290" s="7" t="str">
        <f>IF('Used data'!I290="No","",Calculation!AD290*Calculation!G290*Calculation!I290*Calculation!J290*Calculation!L290*Calculation!N290*Calculation!O290*Calculation!Q290*Calculation!V290*Calculation!W290*Calculation!X290)</f>
        <v/>
      </c>
      <c r="J290" s="7" t="str">
        <f>IF('Used data'!I290="No","",Calculation!AE290*Calculation!G290*Calculation!I290*Calculation!K290*Calculation!M290*Calculation!N290*Calculation!O290*Calculation!P290*Calculation!R290*Calculation!V290*Calculation!W290*Calculation!Y290)</f>
        <v/>
      </c>
      <c r="K290" s="7" t="str">
        <f>IF('Used data'!I290="No","",Calculation!AF290*Calculation!G290*Calculation!I290*Calculation!K290*Calculation!M290*Calculation!N290*Calculation!O290*Calculation!P290*Calculation!R290*Calculation!V290*Calculation!W290*Calculation!Y290)</f>
        <v/>
      </c>
      <c r="L290" s="7" t="str">
        <f>IF('Used data'!I290="No","",SUM(I290:K290))</f>
        <v/>
      </c>
      <c r="M290" s="7" t="str">
        <f>IF('Used data'!I290="No","",Calculation!AG290*Calculation!G290*Calculation!I290*Calculation!J290*Calculation!L290*Calculation!N290*Calculation!O290*Calculation!S290*Calculation!V290*Calculation!W290*Calculation!Z290)</f>
        <v/>
      </c>
      <c r="N290" s="7" t="str">
        <f>IF('Used data'!I290="No","",Calculation!AH290*Calculation!G290*Calculation!I290*Calculation!J290*Calculation!L290*Calculation!N290*Calculation!O290*Calculation!T290*Calculation!V290*Calculation!W290*Calculation!AA290)</f>
        <v/>
      </c>
      <c r="O290" s="7" t="str">
        <f>IF('Used data'!I290="No","",Calculation!AI290*Calculation!G290*Calculation!I290*Calculation!J290*Calculation!L290*Calculation!N290*Calculation!O290*Calculation!U290*Calculation!V290*Calculation!W290*Calculation!AB290)</f>
        <v/>
      </c>
      <c r="P290" s="7" t="str">
        <f>IF('Used data'!I290="No","",SUM(M290:O290))</f>
        <v/>
      </c>
      <c r="Q290" s="9" t="str">
        <f>IF('Used data'!I290="No","",SUM(I290:J290)*740934+M290*29492829+N290*4654307+O290*608667)</f>
        <v/>
      </c>
    </row>
    <row r="291" spans="1:17" x14ac:dyDescent="0.3">
      <c r="A291" s="4" t="str">
        <f>IF('Input data'!A297="","",'Input data'!A297)</f>
        <v/>
      </c>
      <c r="B291" s="4" t="str">
        <f>IF('Input data'!B297="","",'Input data'!B297)</f>
        <v/>
      </c>
      <c r="C291" s="4" t="str">
        <f>IF('Input data'!C297="","",'Input data'!C297)</f>
        <v/>
      </c>
      <c r="D291" s="4" t="str">
        <f>IF('Input data'!D297="","",'Input data'!D297)</f>
        <v/>
      </c>
      <c r="E291" s="4" t="str">
        <f>IF('Input data'!E297="","",'Input data'!E297)</f>
        <v/>
      </c>
      <c r="F291" s="4" t="str">
        <f>IF('Input data'!F297="","",'Input data'!F297)</f>
        <v/>
      </c>
      <c r="G291" s="20" t="str">
        <f>IF('Input data'!G297=0,"",'Input data'!G297)</f>
        <v/>
      </c>
      <c r="H291" s="9" t="str">
        <f>IF('Input data'!H297="","",'Input data'!H297)</f>
        <v/>
      </c>
      <c r="I291" s="7" t="str">
        <f>IF('Used data'!I291="No","",Calculation!AD291*Calculation!G291*Calculation!I291*Calculation!J291*Calculation!L291*Calculation!N291*Calculation!O291*Calculation!Q291*Calculation!V291*Calculation!W291*Calculation!X291)</f>
        <v/>
      </c>
      <c r="J291" s="7" t="str">
        <f>IF('Used data'!I291="No","",Calculation!AE291*Calculation!G291*Calculation!I291*Calculation!K291*Calculation!M291*Calculation!N291*Calculation!O291*Calculation!P291*Calculation!R291*Calculation!V291*Calculation!W291*Calculation!Y291)</f>
        <v/>
      </c>
      <c r="K291" s="7" t="str">
        <f>IF('Used data'!I291="No","",Calculation!AF291*Calculation!G291*Calculation!I291*Calculation!K291*Calculation!M291*Calculation!N291*Calculation!O291*Calculation!P291*Calculation!R291*Calculation!V291*Calculation!W291*Calculation!Y291)</f>
        <v/>
      </c>
      <c r="L291" s="7" t="str">
        <f>IF('Used data'!I291="No","",SUM(I291:K291))</f>
        <v/>
      </c>
      <c r="M291" s="7" t="str">
        <f>IF('Used data'!I291="No","",Calculation!AG291*Calculation!G291*Calculation!I291*Calculation!J291*Calculation!L291*Calculation!N291*Calculation!O291*Calculation!S291*Calculation!V291*Calculation!W291*Calculation!Z291)</f>
        <v/>
      </c>
      <c r="N291" s="7" t="str">
        <f>IF('Used data'!I291="No","",Calculation!AH291*Calculation!G291*Calculation!I291*Calculation!J291*Calculation!L291*Calculation!N291*Calculation!O291*Calculation!T291*Calculation!V291*Calculation!W291*Calculation!AA291)</f>
        <v/>
      </c>
      <c r="O291" s="7" t="str">
        <f>IF('Used data'!I291="No","",Calculation!AI291*Calculation!G291*Calculation!I291*Calculation!J291*Calculation!L291*Calculation!N291*Calculation!O291*Calculation!U291*Calculation!V291*Calculation!W291*Calculation!AB291)</f>
        <v/>
      </c>
      <c r="P291" s="7" t="str">
        <f>IF('Used data'!I291="No","",SUM(M291:O291))</f>
        <v/>
      </c>
      <c r="Q291" s="9" t="str">
        <f>IF('Used data'!I291="No","",SUM(I291:J291)*740934+M291*29492829+N291*4654307+O291*608667)</f>
        <v/>
      </c>
    </row>
    <row r="292" spans="1:17" x14ac:dyDescent="0.3">
      <c r="A292" s="4" t="str">
        <f>IF('Input data'!A298="","",'Input data'!A298)</f>
        <v/>
      </c>
      <c r="B292" s="4" t="str">
        <f>IF('Input data'!B298="","",'Input data'!B298)</f>
        <v/>
      </c>
      <c r="C292" s="4" t="str">
        <f>IF('Input data'!C298="","",'Input data'!C298)</f>
        <v/>
      </c>
      <c r="D292" s="4" t="str">
        <f>IF('Input data'!D298="","",'Input data'!D298)</f>
        <v/>
      </c>
      <c r="E292" s="4" t="str">
        <f>IF('Input data'!E298="","",'Input data'!E298)</f>
        <v/>
      </c>
      <c r="F292" s="4" t="str">
        <f>IF('Input data'!F298="","",'Input data'!F298)</f>
        <v/>
      </c>
      <c r="G292" s="20" t="str">
        <f>IF('Input data'!G298=0,"",'Input data'!G298)</f>
        <v/>
      </c>
      <c r="H292" s="9" t="str">
        <f>IF('Input data'!H298="","",'Input data'!H298)</f>
        <v/>
      </c>
      <c r="I292" s="7" t="str">
        <f>IF('Used data'!I292="No","",Calculation!AD292*Calculation!G292*Calculation!I292*Calculation!J292*Calculation!L292*Calculation!N292*Calculation!O292*Calculation!Q292*Calculation!V292*Calculation!W292*Calculation!X292)</f>
        <v/>
      </c>
      <c r="J292" s="7" t="str">
        <f>IF('Used data'!I292="No","",Calculation!AE292*Calculation!G292*Calculation!I292*Calculation!K292*Calculation!M292*Calculation!N292*Calculation!O292*Calculation!P292*Calculation!R292*Calculation!V292*Calculation!W292*Calculation!Y292)</f>
        <v/>
      </c>
      <c r="K292" s="7" t="str">
        <f>IF('Used data'!I292="No","",Calculation!AF292*Calculation!G292*Calculation!I292*Calculation!K292*Calculation!M292*Calculation!N292*Calculation!O292*Calculation!P292*Calculation!R292*Calculation!V292*Calculation!W292*Calculation!Y292)</f>
        <v/>
      </c>
      <c r="L292" s="7" t="str">
        <f>IF('Used data'!I292="No","",SUM(I292:K292))</f>
        <v/>
      </c>
      <c r="M292" s="7" t="str">
        <f>IF('Used data'!I292="No","",Calculation!AG292*Calculation!G292*Calculation!I292*Calculation!J292*Calculation!L292*Calculation!N292*Calculation!O292*Calculation!S292*Calculation!V292*Calculation!W292*Calculation!Z292)</f>
        <v/>
      </c>
      <c r="N292" s="7" t="str">
        <f>IF('Used data'!I292="No","",Calculation!AH292*Calculation!G292*Calculation!I292*Calculation!J292*Calculation!L292*Calculation!N292*Calculation!O292*Calculation!T292*Calculation!V292*Calculation!W292*Calculation!AA292)</f>
        <v/>
      </c>
      <c r="O292" s="7" t="str">
        <f>IF('Used data'!I292="No","",Calculation!AI292*Calculation!G292*Calculation!I292*Calculation!J292*Calculation!L292*Calculation!N292*Calculation!O292*Calculation!U292*Calculation!V292*Calculation!W292*Calculation!AB292)</f>
        <v/>
      </c>
      <c r="P292" s="7" t="str">
        <f>IF('Used data'!I292="No","",SUM(M292:O292))</f>
        <v/>
      </c>
      <c r="Q292" s="9" t="str">
        <f>IF('Used data'!I292="No","",SUM(I292:J292)*740934+M292*29492829+N292*4654307+O292*608667)</f>
        <v/>
      </c>
    </row>
    <row r="293" spans="1:17" x14ac:dyDescent="0.3">
      <c r="A293" s="4" t="str">
        <f>IF('Input data'!A299="","",'Input data'!A299)</f>
        <v/>
      </c>
      <c r="B293" s="4" t="str">
        <f>IF('Input data'!B299="","",'Input data'!B299)</f>
        <v/>
      </c>
      <c r="C293" s="4" t="str">
        <f>IF('Input data'!C299="","",'Input data'!C299)</f>
        <v/>
      </c>
      <c r="D293" s="4" t="str">
        <f>IF('Input data'!D299="","",'Input data'!D299)</f>
        <v/>
      </c>
      <c r="E293" s="4" t="str">
        <f>IF('Input data'!E299="","",'Input data'!E299)</f>
        <v/>
      </c>
      <c r="F293" s="4" t="str">
        <f>IF('Input data'!F299="","",'Input data'!F299)</f>
        <v/>
      </c>
      <c r="G293" s="20" t="str">
        <f>IF('Input data'!G299=0,"",'Input data'!G299)</f>
        <v/>
      </c>
      <c r="H293" s="9" t="str">
        <f>IF('Input data'!H299="","",'Input data'!H299)</f>
        <v/>
      </c>
      <c r="I293" s="7" t="str">
        <f>IF('Used data'!I293="No","",Calculation!AD293*Calculation!G293*Calculation!I293*Calculation!J293*Calculation!L293*Calculation!N293*Calculation!O293*Calculation!Q293*Calculation!V293*Calculation!W293*Calculation!X293)</f>
        <v/>
      </c>
      <c r="J293" s="7" t="str">
        <f>IF('Used data'!I293="No","",Calculation!AE293*Calculation!G293*Calculation!I293*Calculation!K293*Calculation!M293*Calculation!N293*Calculation!O293*Calculation!P293*Calculation!R293*Calculation!V293*Calculation!W293*Calculation!Y293)</f>
        <v/>
      </c>
      <c r="K293" s="7" t="str">
        <f>IF('Used data'!I293="No","",Calculation!AF293*Calculation!G293*Calculation!I293*Calculation!K293*Calculation!M293*Calculation!N293*Calculation!O293*Calculation!P293*Calculation!R293*Calculation!V293*Calculation!W293*Calculation!Y293)</f>
        <v/>
      </c>
      <c r="L293" s="7" t="str">
        <f>IF('Used data'!I293="No","",SUM(I293:K293))</f>
        <v/>
      </c>
      <c r="M293" s="7" t="str">
        <f>IF('Used data'!I293="No","",Calculation!AG293*Calculation!G293*Calculation!I293*Calculation!J293*Calculation!L293*Calculation!N293*Calculation!O293*Calculation!S293*Calculation!V293*Calculation!W293*Calculation!Z293)</f>
        <v/>
      </c>
      <c r="N293" s="7" t="str">
        <f>IF('Used data'!I293="No","",Calculation!AH293*Calculation!G293*Calculation!I293*Calculation!J293*Calculation!L293*Calculation!N293*Calculation!O293*Calculation!T293*Calculation!V293*Calculation!W293*Calculation!AA293)</f>
        <v/>
      </c>
      <c r="O293" s="7" t="str">
        <f>IF('Used data'!I293="No","",Calculation!AI293*Calculation!G293*Calculation!I293*Calculation!J293*Calculation!L293*Calculation!N293*Calculation!O293*Calculation!U293*Calculation!V293*Calculation!W293*Calculation!AB293)</f>
        <v/>
      </c>
      <c r="P293" s="7" t="str">
        <f>IF('Used data'!I293="No","",SUM(M293:O293))</f>
        <v/>
      </c>
      <c r="Q293" s="9" t="str">
        <f>IF('Used data'!I293="No","",SUM(I293:J293)*740934+M293*29492829+N293*4654307+O293*608667)</f>
        <v/>
      </c>
    </row>
    <row r="294" spans="1:17" x14ac:dyDescent="0.3">
      <c r="A294" s="4" t="str">
        <f>IF('Input data'!A300="","",'Input data'!A300)</f>
        <v/>
      </c>
      <c r="B294" s="4" t="str">
        <f>IF('Input data'!B300="","",'Input data'!B300)</f>
        <v/>
      </c>
      <c r="C294" s="4" t="str">
        <f>IF('Input data'!C300="","",'Input data'!C300)</f>
        <v/>
      </c>
      <c r="D294" s="4" t="str">
        <f>IF('Input data'!D300="","",'Input data'!D300)</f>
        <v/>
      </c>
      <c r="E294" s="4" t="str">
        <f>IF('Input data'!E300="","",'Input data'!E300)</f>
        <v/>
      </c>
      <c r="F294" s="4" t="str">
        <f>IF('Input data'!F300="","",'Input data'!F300)</f>
        <v/>
      </c>
      <c r="G294" s="20" t="str">
        <f>IF('Input data'!G300=0,"",'Input data'!G300)</f>
        <v/>
      </c>
      <c r="H294" s="9" t="str">
        <f>IF('Input data'!H300="","",'Input data'!H300)</f>
        <v/>
      </c>
      <c r="I294" s="7" t="str">
        <f>IF('Used data'!I294="No","",Calculation!AD294*Calculation!G294*Calculation!I294*Calculation!J294*Calculation!L294*Calculation!N294*Calculation!O294*Calculation!Q294*Calculation!V294*Calculation!W294*Calculation!X294)</f>
        <v/>
      </c>
      <c r="J294" s="7" t="str">
        <f>IF('Used data'!I294="No","",Calculation!AE294*Calculation!G294*Calculation!I294*Calculation!K294*Calculation!M294*Calculation!N294*Calculation!O294*Calculation!P294*Calculation!R294*Calculation!V294*Calculation!W294*Calculation!Y294)</f>
        <v/>
      </c>
      <c r="K294" s="7" t="str">
        <f>IF('Used data'!I294="No","",Calculation!AF294*Calculation!G294*Calculation!I294*Calculation!K294*Calculation!M294*Calculation!N294*Calculation!O294*Calculation!P294*Calculation!R294*Calculation!V294*Calculation!W294*Calculation!Y294)</f>
        <v/>
      </c>
      <c r="L294" s="7" t="str">
        <f>IF('Used data'!I294="No","",SUM(I294:K294))</f>
        <v/>
      </c>
      <c r="M294" s="7" t="str">
        <f>IF('Used data'!I294="No","",Calculation!AG294*Calculation!G294*Calculation!I294*Calculation!J294*Calculation!L294*Calculation!N294*Calculation!O294*Calculation!S294*Calculation!V294*Calculation!W294*Calculation!Z294)</f>
        <v/>
      </c>
      <c r="N294" s="7" t="str">
        <f>IF('Used data'!I294="No","",Calculation!AH294*Calculation!G294*Calculation!I294*Calculation!J294*Calculation!L294*Calculation!N294*Calculation!O294*Calculation!T294*Calculation!V294*Calculation!W294*Calculation!AA294)</f>
        <v/>
      </c>
      <c r="O294" s="7" t="str">
        <f>IF('Used data'!I294="No","",Calculation!AI294*Calculation!G294*Calculation!I294*Calculation!J294*Calculation!L294*Calculation!N294*Calculation!O294*Calculation!U294*Calculation!V294*Calculation!W294*Calculation!AB294)</f>
        <v/>
      </c>
      <c r="P294" s="7" t="str">
        <f>IF('Used data'!I294="No","",SUM(M294:O294))</f>
        <v/>
      </c>
      <c r="Q294" s="9" t="str">
        <f>IF('Used data'!I294="No","",SUM(I294:J294)*740934+M294*29492829+N294*4654307+O294*608667)</f>
        <v/>
      </c>
    </row>
    <row r="295" spans="1:17" x14ac:dyDescent="0.3">
      <c r="A295" s="4" t="str">
        <f>IF('Input data'!A301="","",'Input data'!A301)</f>
        <v/>
      </c>
      <c r="B295" s="4" t="str">
        <f>IF('Input data'!B301="","",'Input data'!B301)</f>
        <v/>
      </c>
      <c r="C295" s="4" t="str">
        <f>IF('Input data'!C301="","",'Input data'!C301)</f>
        <v/>
      </c>
      <c r="D295" s="4" t="str">
        <f>IF('Input data'!D301="","",'Input data'!D301)</f>
        <v/>
      </c>
      <c r="E295" s="4" t="str">
        <f>IF('Input data'!E301="","",'Input data'!E301)</f>
        <v/>
      </c>
      <c r="F295" s="4" t="str">
        <f>IF('Input data'!F301="","",'Input data'!F301)</f>
        <v/>
      </c>
      <c r="G295" s="20" t="str">
        <f>IF('Input data'!G301=0,"",'Input data'!G301)</f>
        <v/>
      </c>
      <c r="H295" s="9" t="str">
        <f>IF('Input data'!H301="","",'Input data'!H301)</f>
        <v/>
      </c>
      <c r="I295" s="7" t="str">
        <f>IF('Used data'!I295="No","",Calculation!AD295*Calculation!G295*Calculation!I295*Calculation!J295*Calculation!L295*Calculation!N295*Calculation!O295*Calculation!Q295*Calculation!V295*Calculation!W295*Calculation!X295)</f>
        <v/>
      </c>
      <c r="J295" s="7" t="str">
        <f>IF('Used data'!I295="No","",Calculation!AE295*Calculation!G295*Calculation!I295*Calculation!K295*Calculation!M295*Calculation!N295*Calculation!O295*Calculation!P295*Calculation!R295*Calculation!V295*Calculation!W295*Calculation!Y295)</f>
        <v/>
      </c>
      <c r="K295" s="7" t="str">
        <f>IF('Used data'!I295="No","",Calculation!AF295*Calculation!G295*Calculation!I295*Calculation!K295*Calculation!M295*Calculation!N295*Calculation!O295*Calculation!P295*Calculation!R295*Calculation!V295*Calculation!W295*Calculation!Y295)</f>
        <v/>
      </c>
      <c r="L295" s="7" t="str">
        <f>IF('Used data'!I295="No","",SUM(I295:K295))</f>
        <v/>
      </c>
      <c r="M295" s="7" t="str">
        <f>IF('Used data'!I295="No","",Calculation!AG295*Calculation!G295*Calculation!I295*Calculation!J295*Calculation!L295*Calculation!N295*Calculation!O295*Calculation!S295*Calculation!V295*Calculation!W295*Calculation!Z295)</f>
        <v/>
      </c>
      <c r="N295" s="7" t="str">
        <f>IF('Used data'!I295="No","",Calculation!AH295*Calculation!G295*Calculation!I295*Calculation!J295*Calculation!L295*Calculation!N295*Calculation!O295*Calculation!T295*Calculation!V295*Calculation!W295*Calculation!AA295)</f>
        <v/>
      </c>
      <c r="O295" s="7" t="str">
        <f>IF('Used data'!I295="No","",Calculation!AI295*Calculation!G295*Calculation!I295*Calculation!J295*Calculation!L295*Calculation!N295*Calculation!O295*Calculation!U295*Calculation!V295*Calculation!W295*Calculation!AB295)</f>
        <v/>
      </c>
      <c r="P295" s="7" t="str">
        <f>IF('Used data'!I295="No","",SUM(M295:O295))</f>
        <v/>
      </c>
      <c r="Q295" s="9" t="str">
        <f>IF('Used data'!I295="No","",SUM(I295:J295)*740934+M295*29492829+N295*4654307+O295*608667)</f>
        <v/>
      </c>
    </row>
    <row r="296" spans="1:17" x14ac:dyDescent="0.3">
      <c r="A296" s="4" t="str">
        <f>IF('Input data'!A302="","",'Input data'!A302)</f>
        <v/>
      </c>
      <c r="B296" s="4" t="str">
        <f>IF('Input data'!B302="","",'Input data'!B302)</f>
        <v/>
      </c>
      <c r="C296" s="4" t="str">
        <f>IF('Input data'!C302="","",'Input data'!C302)</f>
        <v/>
      </c>
      <c r="D296" s="4" t="str">
        <f>IF('Input data'!D302="","",'Input data'!D302)</f>
        <v/>
      </c>
      <c r="E296" s="4" t="str">
        <f>IF('Input data'!E302="","",'Input data'!E302)</f>
        <v/>
      </c>
      <c r="F296" s="4" t="str">
        <f>IF('Input data'!F302="","",'Input data'!F302)</f>
        <v/>
      </c>
      <c r="G296" s="20" t="str">
        <f>IF('Input data'!G302=0,"",'Input data'!G302)</f>
        <v/>
      </c>
      <c r="H296" s="9" t="str">
        <f>IF('Input data'!H302="","",'Input data'!H302)</f>
        <v/>
      </c>
      <c r="I296" s="7" t="str">
        <f>IF('Used data'!I296="No","",Calculation!AD296*Calculation!G296*Calculation!I296*Calculation!J296*Calculation!L296*Calculation!N296*Calculation!O296*Calculation!Q296*Calculation!V296*Calculation!W296*Calculation!X296)</f>
        <v/>
      </c>
      <c r="J296" s="7" t="str">
        <f>IF('Used data'!I296="No","",Calculation!AE296*Calculation!G296*Calculation!I296*Calculation!K296*Calculation!M296*Calculation!N296*Calculation!O296*Calculation!P296*Calculation!R296*Calculation!V296*Calculation!W296*Calculation!Y296)</f>
        <v/>
      </c>
      <c r="K296" s="7" t="str">
        <f>IF('Used data'!I296="No","",Calculation!AF296*Calculation!G296*Calculation!I296*Calculation!K296*Calculation!M296*Calculation!N296*Calculation!O296*Calculation!P296*Calculation!R296*Calculation!V296*Calculation!W296*Calculation!Y296)</f>
        <v/>
      </c>
      <c r="L296" s="7" t="str">
        <f>IF('Used data'!I296="No","",SUM(I296:K296))</f>
        <v/>
      </c>
      <c r="M296" s="7" t="str">
        <f>IF('Used data'!I296="No","",Calculation!AG296*Calculation!G296*Calculation!I296*Calculation!J296*Calculation!L296*Calculation!N296*Calculation!O296*Calculation!S296*Calculation!V296*Calculation!W296*Calculation!Z296)</f>
        <v/>
      </c>
      <c r="N296" s="7" t="str">
        <f>IF('Used data'!I296="No","",Calculation!AH296*Calculation!G296*Calculation!I296*Calculation!J296*Calculation!L296*Calculation!N296*Calculation!O296*Calculation!T296*Calculation!V296*Calculation!W296*Calculation!AA296)</f>
        <v/>
      </c>
      <c r="O296" s="7" t="str">
        <f>IF('Used data'!I296="No","",Calculation!AI296*Calculation!G296*Calculation!I296*Calculation!J296*Calculation!L296*Calculation!N296*Calculation!O296*Calculation!U296*Calculation!V296*Calculation!W296*Calculation!AB296)</f>
        <v/>
      </c>
      <c r="P296" s="7" t="str">
        <f>IF('Used data'!I296="No","",SUM(M296:O296))</f>
        <v/>
      </c>
      <c r="Q296" s="9" t="str">
        <f>IF('Used data'!I296="No","",SUM(I296:J296)*740934+M296*29492829+N296*4654307+O296*608667)</f>
        <v/>
      </c>
    </row>
    <row r="297" spans="1:17" x14ac:dyDescent="0.3">
      <c r="A297" s="4" t="str">
        <f>IF('Input data'!A303="","",'Input data'!A303)</f>
        <v/>
      </c>
      <c r="B297" s="4" t="str">
        <f>IF('Input data'!B303="","",'Input data'!B303)</f>
        <v/>
      </c>
      <c r="C297" s="4" t="str">
        <f>IF('Input data'!C303="","",'Input data'!C303)</f>
        <v/>
      </c>
      <c r="D297" s="4" t="str">
        <f>IF('Input data'!D303="","",'Input data'!D303)</f>
        <v/>
      </c>
      <c r="E297" s="4" t="str">
        <f>IF('Input data'!E303="","",'Input data'!E303)</f>
        <v/>
      </c>
      <c r="F297" s="4" t="str">
        <f>IF('Input data'!F303="","",'Input data'!F303)</f>
        <v/>
      </c>
      <c r="G297" s="20" t="str">
        <f>IF('Input data'!G303=0,"",'Input data'!G303)</f>
        <v/>
      </c>
      <c r="H297" s="9" t="str">
        <f>IF('Input data'!H303="","",'Input data'!H303)</f>
        <v/>
      </c>
      <c r="I297" s="7" t="str">
        <f>IF('Used data'!I297="No","",Calculation!AD297*Calculation!G297*Calculation!I297*Calculation!J297*Calculation!L297*Calculation!N297*Calculation!O297*Calculation!Q297*Calculation!V297*Calculation!W297*Calculation!X297)</f>
        <v/>
      </c>
      <c r="J297" s="7" t="str">
        <f>IF('Used data'!I297="No","",Calculation!AE297*Calculation!G297*Calculation!I297*Calculation!K297*Calculation!M297*Calculation!N297*Calculation!O297*Calculation!P297*Calculation!R297*Calculation!V297*Calculation!W297*Calculation!Y297)</f>
        <v/>
      </c>
      <c r="K297" s="7" t="str">
        <f>IF('Used data'!I297="No","",Calculation!AF297*Calculation!G297*Calculation!I297*Calculation!K297*Calculation!M297*Calculation!N297*Calculation!O297*Calculation!P297*Calculation!R297*Calculation!V297*Calculation!W297*Calculation!Y297)</f>
        <v/>
      </c>
      <c r="L297" s="7" t="str">
        <f>IF('Used data'!I297="No","",SUM(I297:K297))</f>
        <v/>
      </c>
      <c r="M297" s="7" t="str">
        <f>IF('Used data'!I297="No","",Calculation!AG297*Calculation!G297*Calculation!I297*Calculation!J297*Calculation!L297*Calculation!N297*Calculation!O297*Calculation!S297*Calculation!V297*Calculation!W297*Calculation!Z297)</f>
        <v/>
      </c>
      <c r="N297" s="7" t="str">
        <f>IF('Used data'!I297="No","",Calculation!AH297*Calculation!G297*Calculation!I297*Calculation!J297*Calculation!L297*Calculation!N297*Calculation!O297*Calculation!T297*Calculation!V297*Calculation!W297*Calculation!AA297)</f>
        <v/>
      </c>
      <c r="O297" s="7" t="str">
        <f>IF('Used data'!I297="No","",Calculation!AI297*Calculation!G297*Calculation!I297*Calculation!J297*Calculation!L297*Calculation!N297*Calculation!O297*Calculation!U297*Calculation!V297*Calculation!W297*Calculation!AB297)</f>
        <v/>
      </c>
      <c r="P297" s="7" t="str">
        <f>IF('Used data'!I297="No","",SUM(M297:O297))</f>
        <v/>
      </c>
      <c r="Q297" s="9" t="str">
        <f>IF('Used data'!I297="No","",SUM(I297:J297)*740934+M297*29492829+N297*4654307+O297*608667)</f>
        <v/>
      </c>
    </row>
    <row r="298" spans="1:17" x14ac:dyDescent="0.3">
      <c r="A298" s="4" t="str">
        <f>IF('Input data'!A304="","",'Input data'!A304)</f>
        <v/>
      </c>
      <c r="B298" s="4" t="str">
        <f>IF('Input data'!B304="","",'Input data'!B304)</f>
        <v/>
      </c>
      <c r="C298" s="4" t="str">
        <f>IF('Input data'!C304="","",'Input data'!C304)</f>
        <v/>
      </c>
      <c r="D298" s="4" t="str">
        <f>IF('Input data'!D304="","",'Input data'!D304)</f>
        <v/>
      </c>
      <c r="E298" s="4" t="str">
        <f>IF('Input data'!E304="","",'Input data'!E304)</f>
        <v/>
      </c>
      <c r="F298" s="4" t="str">
        <f>IF('Input data'!F304="","",'Input data'!F304)</f>
        <v/>
      </c>
      <c r="G298" s="20" t="str">
        <f>IF('Input data'!G304=0,"",'Input data'!G304)</f>
        <v/>
      </c>
      <c r="H298" s="9" t="str">
        <f>IF('Input data'!H304="","",'Input data'!H304)</f>
        <v/>
      </c>
      <c r="I298" s="7" t="str">
        <f>IF('Used data'!I298="No","",Calculation!AD298*Calculation!G298*Calculation!I298*Calculation!J298*Calculation!L298*Calculation!N298*Calculation!O298*Calculation!Q298*Calculation!V298*Calculation!W298*Calculation!X298)</f>
        <v/>
      </c>
      <c r="J298" s="7" t="str">
        <f>IF('Used data'!I298="No","",Calculation!AE298*Calculation!G298*Calculation!I298*Calculation!K298*Calculation!M298*Calculation!N298*Calculation!O298*Calculation!P298*Calculation!R298*Calculation!V298*Calculation!W298*Calculation!Y298)</f>
        <v/>
      </c>
      <c r="K298" s="7" t="str">
        <f>IF('Used data'!I298="No","",Calculation!AF298*Calculation!G298*Calculation!I298*Calculation!K298*Calculation!M298*Calculation!N298*Calculation!O298*Calculation!P298*Calculation!R298*Calculation!V298*Calculation!W298*Calculation!Y298)</f>
        <v/>
      </c>
      <c r="L298" s="7" t="str">
        <f>IF('Used data'!I298="No","",SUM(I298:K298))</f>
        <v/>
      </c>
      <c r="M298" s="7" t="str">
        <f>IF('Used data'!I298="No","",Calculation!AG298*Calculation!G298*Calculation!I298*Calculation!J298*Calculation!L298*Calculation!N298*Calculation!O298*Calculation!S298*Calculation!V298*Calculation!W298*Calculation!Z298)</f>
        <v/>
      </c>
      <c r="N298" s="7" t="str">
        <f>IF('Used data'!I298="No","",Calculation!AH298*Calculation!G298*Calculation!I298*Calculation!J298*Calculation!L298*Calculation!N298*Calculation!O298*Calculation!T298*Calculation!V298*Calculation!W298*Calculation!AA298)</f>
        <v/>
      </c>
      <c r="O298" s="7" t="str">
        <f>IF('Used data'!I298="No","",Calculation!AI298*Calculation!G298*Calculation!I298*Calculation!J298*Calculation!L298*Calculation!N298*Calculation!O298*Calculation!U298*Calculation!V298*Calculation!W298*Calculation!AB298)</f>
        <v/>
      </c>
      <c r="P298" s="7" t="str">
        <f>IF('Used data'!I298="No","",SUM(M298:O298))</f>
        <v/>
      </c>
      <c r="Q298" s="9" t="str">
        <f>IF('Used data'!I298="No","",SUM(I298:J298)*740934+M298*29492829+N298*4654307+O298*608667)</f>
        <v/>
      </c>
    </row>
    <row r="299" spans="1:17" x14ac:dyDescent="0.3">
      <c r="A299" s="4" t="str">
        <f>IF('Input data'!A305="","",'Input data'!A305)</f>
        <v/>
      </c>
      <c r="B299" s="4" t="str">
        <f>IF('Input data'!B305="","",'Input data'!B305)</f>
        <v/>
      </c>
      <c r="C299" s="4" t="str">
        <f>IF('Input data'!C305="","",'Input data'!C305)</f>
        <v/>
      </c>
      <c r="D299" s="4" t="str">
        <f>IF('Input data'!D305="","",'Input data'!D305)</f>
        <v/>
      </c>
      <c r="E299" s="4" t="str">
        <f>IF('Input data'!E305="","",'Input data'!E305)</f>
        <v/>
      </c>
      <c r="F299" s="4" t="str">
        <f>IF('Input data'!F305="","",'Input data'!F305)</f>
        <v/>
      </c>
      <c r="G299" s="20" t="str">
        <f>IF('Input data'!G305=0,"",'Input data'!G305)</f>
        <v/>
      </c>
      <c r="H299" s="9" t="str">
        <f>IF('Input data'!H305="","",'Input data'!H305)</f>
        <v/>
      </c>
      <c r="I299" s="7" t="str">
        <f>IF('Used data'!I299="No","",Calculation!AD299*Calculation!G299*Calculation!I299*Calculation!J299*Calculation!L299*Calculation!N299*Calculation!O299*Calculation!Q299*Calculation!V299*Calculation!W299*Calculation!X299)</f>
        <v/>
      </c>
      <c r="J299" s="7" t="str">
        <f>IF('Used data'!I299="No","",Calculation!AE299*Calculation!G299*Calculation!I299*Calculation!K299*Calculation!M299*Calculation!N299*Calculation!O299*Calculation!P299*Calculation!R299*Calculation!V299*Calculation!W299*Calculation!Y299)</f>
        <v/>
      </c>
      <c r="K299" s="7" t="str">
        <f>IF('Used data'!I299="No","",Calculation!AF299*Calculation!G299*Calculation!I299*Calculation!K299*Calculation!M299*Calculation!N299*Calculation!O299*Calculation!P299*Calculation!R299*Calculation!V299*Calculation!W299*Calculation!Y299)</f>
        <v/>
      </c>
      <c r="L299" s="7" t="str">
        <f>IF('Used data'!I299="No","",SUM(I299:K299))</f>
        <v/>
      </c>
      <c r="M299" s="7" t="str">
        <f>IF('Used data'!I299="No","",Calculation!AG299*Calculation!G299*Calculation!I299*Calculation!J299*Calculation!L299*Calculation!N299*Calculation!O299*Calculation!S299*Calculation!V299*Calculation!W299*Calculation!Z299)</f>
        <v/>
      </c>
      <c r="N299" s="7" t="str">
        <f>IF('Used data'!I299="No","",Calculation!AH299*Calculation!G299*Calculation!I299*Calculation!J299*Calculation!L299*Calculation!N299*Calculation!O299*Calculation!T299*Calculation!V299*Calculation!W299*Calculation!AA299)</f>
        <v/>
      </c>
      <c r="O299" s="7" t="str">
        <f>IF('Used data'!I299="No","",Calculation!AI299*Calculation!G299*Calculation!I299*Calculation!J299*Calculation!L299*Calculation!N299*Calculation!O299*Calculation!U299*Calculation!V299*Calculation!W299*Calculation!AB299)</f>
        <v/>
      </c>
      <c r="P299" s="7" t="str">
        <f>IF('Used data'!I299="No","",SUM(M299:O299))</f>
        <v/>
      </c>
      <c r="Q299" s="9" t="str">
        <f>IF('Used data'!I299="No","",SUM(I299:J299)*740934+M299*29492829+N299*4654307+O299*608667)</f>
        <v/>
      </c>
    </row>
    <row r="300" spans="1:17" x14ac:dyDescent="0.3">
      <c r="A300" s="4" t="str">
        <f>IF('Input data'!A306="","",'Input data'!A306)</f>
        <v/>
      </c>
      <c r="B300" s="4" t="str">
        <f>IF('Input data'!B306="","",'Input data'!B306)</f>
        <v/>
      </c>
      <c r="C300" s="4" t="str">
        <f>IF('Input data'!C306="","",'Input data'!C306)</f>
        <v/>
      </c>
      <c r="D300" s="4" t="str">
        <f>IF('Input data'!D306="","",'Input data'!D306)</f>
        <v/>
      </c>
      <c r="E300" s="4" t="str">
        <f>IF('Input data'!E306="","",'Input data'!E306)</f>
        <v/>
      </c>
      <c r="F300" s="4" t="str">
        <f>IF('Input data'!F306="","",'Input data'!F306)</f>
        <v/>
      </c>
      <c r="G300" s="20" t="str">
        <f>IF('Input data'!G306=0,"",'Input data'!G306)</f>
        <v/>
      </c>
      <c r="H300" s="9" t="str">
        <f>IF('Input data'!H306="","",'Input data'!H306)</f>
        <v/>
      </c>
      <c r="I300" s="7" t="str">
        <f>IF('Used data'!I300="No","",Calculation!AD300*Calculation!G300*Calculation!I300*Calculation!J300*Calculation!L300*Calculation!N300*Calculation!O300*Calculation!Q300*Calculation!V300*Calculation!W300*Calculation!X300)</f>
        <v/>
      </c>
      <c r="J300" s="7" t="str">
        <f>IF('Used data'!I300="No","",Calculation!AE300*Calculation!G300*Calculation!I300*Calculation!K300*Calculation!M300*Calculation!N300*Calculation!O300*Calculation!P300*Calculation!R300*Calculation!V300*Calculation!W300*Calculation!Y300)</f>
        <v/>
      </c>
      <c r="K300" s="7" t="str">
        <f>IF('Used data'!I300="No","",Calculation!AF300*Calculation!G300*Calculation!I300*Calculation!K300*Calculation!M300*Calculation!N300*Calculation!O300*Calculation!P300*Calculation!R300*Calculation!V300*Calculation!W300*Calculation!Y300)</f>
        <v/>
      </c>
      <c r="L300" s="7" t="str">
        <f>IF('Used data'!I300="No","",SUM(I300:K300))</f>
        <v/>
      </c>
      <c r="M300" s="7" t="str">
        <f>IF('Used data'!I300="No","",Calculation!AG300*Calculation!G300*Calculation!I300*Calculation!J300*Calculation!L300*Calculation!N300*Calculation!O300*Calculation!S300*Calculation!V300*Calculation!W300*Calculation!Z300)</f>
        <v/>
      </c>
      <c r="N300" s="7" t="str">
        <f>IF('Used data'!I300="No","",Calculation!AH300*Calculation!G300*Calculation!I300*Calculation!J300*Calculation!L300*Calculation!N300*Calculation!O300*Calculation!T300*Calculation!V300*Calculation!W300*Calculation!AA300)</f>
        <v/>
      </c>
      <c r="O300" s="7" t="str">
        <f>IF('Used data'!I300="No","",Calculation!AI300*Calculation!G300*Calculation!I300*Calculation!J300*Calculation!L300*Calculation!N300*Calculation!O300*Calculation!U300*Calculation!V300*Calculation!W300*Calculation!AB300)</f>
        <v/>
      </c>
      <c r="P300" s="7" t="str">
        <f>IF('Used data'!I300="No","",SUM(M300:O300))</f>
        <v/>
      </c>
      <c r="Q300" s="9" t="str">
        <f>IF('Used data'!I300="No","",SUM(I300:J300)*740934+M300*29492829+N300*4654307+O300*608667)</f>
        <v/>
      </c>
    </row>
    <row r="301" spans="1:17" x14ac:dyDescent="0.3">
      <c r="A301" s="4" t="str">
        <f>IF('Input data'!A307="","",'Input data'!A307)</f>
        <v/>
      </c>
      <c r="B301" s="4" t="str">
        <f>IF('Input data'!B307="","",'Input data'!B307)</f>
        <v/>
      </c>
      <c r="C301" s="4" t="str">
        <f>IF('Input data'!C307="","",'Input data'!C307)</f>
        <v/>
      </c>
      <c r="D301" s="4" t="str">
        <f>IF('Input data'!D307="","",'Input data'!D307)</f>
        <v/>
      </c>
      <c r="E301" s="4" t="str">
        <f>IF('Input data'!E307="","",'Input data'!E307)</f>
        <v/>
      </c>
      <c r="F301" s="4" t="str">
        <f>IF('Input data'!F307="","",'Input data'!F307)</f>
        <v/>
      </c>
      <c r="G301" s="20" t="str">
        <f>IF('Input data'!G307=0,"",'Input data'!G307)</f>
        <v/>
      </c>
      <c r="H301" s="9" t="str">
        <f>IF('Input data'!H307="","",'Input data'!H307)</f>
        <v/>
      </c>
      <c r="I301" s="7" t="str">
        <f>IF('Used data'!I301="No","",Calculation!AD301*Calculation!G301*Calculation!I301*Calculation!J301*Calculation!L301*Calculation!N301*Calculation!O301*Calculation!Q301*Calculation!V301*Calculation!W301*Calculation!X301)</f>
        <v/>
      </c>
      <c r="J301" s="7" t="str">
        <f>IF('Used data'!I301="No","",Calculation!AE301*Calculation!G301*Calculation!I301*Calculation!K301*Calculation!M301*Calculation!N301*Calculation!O301*Calculation!P301*Calculation!R301*Calculation!V301*Calculation!W301*Calculation!Y301)</f>
        <v/>
      </c>
      <c r="K301" s="7" t="str">
        <f>IF('Used data'!I301="No","",Calculation!AF301*Calculation!G301*Calculation!I301*Calculation!K301*Calculation!M301*Calculation!N301*Calculation!O301*Calculation!P301*Calculation!R301*Calculation!V301*Calculation!W301*Calculation!Y301)</f>
        <v/>
      </c>
      <c r="L301" s="7" t="str">
        <f>IF('Used data'!I301="No","",SUM(I301:K301))</f>
        <v/>
      </c>
      <c r="M301" s="7" t="str">
        <f>IF('Used data'!I301="No","",Calculation!AG301*Calculation!G301*Calculation!I301*Calculation!J301*Calculation!L301*Calculation!N301*Calculation!O301*Calculation!S301*Calculation!V301*Calculation!W301*Calculation!Z301)</f>
        <v/>
      </c>
      <c r="N301" s="7" t="str">
        <f>IF('Used data'!I301="No","",Calculation!AH301*Calculation!G301*Calculation!I301*Calculation!J301*Calculation!L301*Calculation!N301*Calculation!O301*Calculation!T301*Calculation!V301*Calculation!W301*Calculation!AA301)</f>
        <v/>
      </c>
      <c r="O301" s="7" t="str">
        <f>IF('Used data'!I301="No","",Calculation!AI301*Calculation!G301*Calculation!I301*Calculation!J301*Calculation!L301*Calculation!N301*Calculation!O301*Calculation!U301*Calculation!V301*Calculation!W301*Calculation!AB301)</f>
        <v/>
      </c>
      <c r="P301" s="7" t="str">
        <f>IF('Used data'!I301="No","",SUM(M301:O301))</f>
        <v/>
      </c>
      <c r="Q301" s="9" t="str">
        <f>IF('Used data'!I301="No","",SUM(I301:J301)*740934+M301*29492829+N301*4654307+O301*608667)</f>
        <v/>
      </c>
    </row>
    <row r="302" spans="1:17" x14ac:dyDescent="0.3">
      <c r="A302" s="4" t="str">
        <f>IF('Input data'!A308="","",'Input data'!A308)</f>
        <v/>
      </c>
      <c r="B302" s="4" t="str">
        <f>IF('Input data'!B308="","",'Input data'!B308)</f>
        <v/>
      </c>
      <c r="C302" s="4" t="str">
        <f>IF('Input data'!C308="","",'Input data'!C308)</f>
        <v/>
      </c>
      <c r="D302" s="4" t="str">
        <f>IF('Input data'!D308="","",'Input data'!D308)</f>
        <v/>
      </c>
      <c r="E302" s="4" t="str">
        <f>IF('Input data'!E308="","",'Input data'!E308)</f>
        <v/>
      </c>
      <c r="F302" s="4" t="str">
        <f>IF('Input data'!F308="","",'Input data'!F308)</f>
        <v/>
      </c>
      <c r="G302" s="20" t="str">
        <f>IF('Input data'!G308=0,"",'Input data'!G308)</f>
        <v/>
      </c>
      <c r="H302" s="9" t="str">
        <f>IF('Input data'!H308="","",'Input data'!H308)</f>
        <v/>
      </c>
      <c r="I302" s="7" t="str">
        <f>IF('Used data'!I302="No","",Calculation!AD302*Calculation!G302*Calculation!I302*Calculation!J302*Calculation!L302*Calculation!N302*Calculation!O302*Calculation!Q302*Calculation!V302*Calculation!W302*Calculation!X302)</f>
        <v/>
      </c>
      <c r="J302" s="7" t="str">
        <f>IF('Used data'!I302="No","",Calculation!AE302*Calculation!G302*Calculation!I302*Calculation!K302*Calculation!M302*Calculation!N302*Calculation!O302*Calculation!P302*Calculation!R302*Calculation!V302*Calculation!W302*Calculation!Y302)</f>
        <v/>
      </c>
      <c r="K302" s="7" t="str">
        <f>IF('Used data'!I302="No","",Calculation!AF302*Calculation!G302*Calculation!I302*Calculation!K302*Calculation!M302*Calculation!N302*Calculation!O302*Calculation!P302*Calculation!R302*Calculation!V302*Calculation!W302*Calculation!Y302)</f>
        <v/>
      </c>
      <c r="L302" s="7" t="str">
        <f>IF('Used data'!I302="No","",SUM(I302:K302))</f>
        <v/>
      </c>
      <c r="M302" s="7" t="str">
        <f>IF('Used data'!I302="No","",Calculation!AG302*Calculation!G302*Calculation!I302*Calculation!J302*Calculation!L302*Calculation!N302*Calculation!O302*Calculation!S302*Calculation!V302*Calculation!W302*Calculation!Z302)</f>
        <v/>
      </c>
      <c r="N302" s="7" t="str">
        <f>IF('Used data'!I302="No","",Calculation!AH302*Calculation!G302*Calculation!I302*Calculation!J302*Calculation!L302*Calculation!N302*Calculation!O302*Calculation!T302*Calculation!V302*Calculation!W302*Calculation!AA302)</f>
        <v/>
      </c>
      <c r="O302" s="7" t="str">
        <f>IF('Used data'!I302="No","",Calculation!AI302*Calculation!G302*Calculation!I302*Calculation!J302*Calculation!L302*Calculation!N302*Calculation!O302*Calculation!U302*Calculation!V302*Calculation!W302*Calculation!AB302)</f>
        <v/>
      </c>
      <c r="P302" s="7" t="str">
        <f>IF('Used data'!I302="No","",SUM(M302:O302))</f>
        <v/>
      </c>
      <c r="Q302" s="9" t="str">
        <f>IF('Used data'!I302="No","",SUM(I302:J302)*740934+M302*29492829+N302*4654307+O302*608667)</f>
        <v/>
      </c>
    </row>
    <row r="303" spans="1:17" x14ac:dyDescent="0.3">
      <c r="A303" s="4" t="str">
        <f>IF('Input data'!A309="","",'Input data'!A309)</f>
        <v/>
      </c>
      <c r="B303" s="4" t="str">
        <f>IF('Input data'!B309="","",'Input data'!B309)</f>
        <v/>
      </c>
      <c r="C303" s="4" t="str">
        <f>IF('Input data'!C309="","",'Input data'!C309)</f>
        <v/>
      </c>
      <c r="D303" s="4" t="str">
        <f>IF('Input data'!D309="","",'Input data'!D309)</f>
        <v/>
      </c>
      <c r="E303" s="4" t="str">
        <f>IF('Input data'!E309="","",'Input data'!E309)</f>
        <v/>
      </c>
      <c r="F303" s="4" t="str">
        <f>IF('Input data'!F309="","",'Input data'!F309)</f>
        <v/>
      </c>
      <c r="G303" s="20" t="str">
        <f>IF('Input data'!G309=0,"",'Input data'!G309)</f>
        <v/>
      </c>
      <c r="H303" s="9" t="str">
        <f>IF('Input data'!H309="","",'Input data'!H309)</f>
        <v/>
      </c>
      <c r="I303" s="7" t="str">
        <f>IF('Used data'!I303="No","",Calculation!AD303*Calculation!G303*Calculation!I303*Calculation!J303*Calculation!L303*Calculation!N303*Calculation!O303*Calculation!Q303*Calculation!V303*Calculation!W303*Calculation!X303)</f>
        <v/>
      </c>
      <c r="J303" s="7" t="str">
        <f>IF('Used data'!I303="No","",Calculation!AE303*Calculation!G303*Calculation!I303*Calculation!K303*Calculation!M303*Calculation!N303*Calculation!O303*Calculation!P303*Calculation!R303*Calculation!V303*Calculation!W303*Calculation!Y303)</f>
        <v/>
      </c>
      <c r="K303" s="7" t="str">
        <f>IF('Used data'!I303="No","",Calculation!AF303*Calculation!G303*Calculation!I303*Calculation!K303*Calculation!M303*Calculation!N303*Calculation!O303*Calculation!P303*Calculation!R303*Calculation!V303*Calculation!W303*Calculation!Y303)</f>
        <v/>
      </c>
      <c r="L303" s="7" t="str">
        <f>IF('Used data'!I303="No","",SUM(I303:K303))</f>
        <v/>
      </c>
      <c r="M303" s="7" t="str">
        <f>IF('Used data'!I303="No","",Calculation!AG303*Calculation!G303*Calculation!I303*Calculation!J303*Calculation!L303*Calculation!N303*Calculation!O303*Calculation!S303*Calculation!V303*Calculation!W303*Calculation!Z303)</f>
        <v/>
      </c>
      <c r="N303" s="7" t="str">
        <f>IF('Used data'!I303="No","",Calculation!AH303*Calculation!G303*Calculation!I303*Calculation!J303*Calculation!L303*Calculation!N303*Calculation!O303*Calculation!T303*Calculation!V303*Calculation!W303*Calculation!AA303)</f>
        <v/>
      </c>
      <c r="O303" s="7" t="str">
        <f>IF('Used data'!I303="No","",Calculation!AI303*Calculation!G303*Calculation!I303*Calculation!J303*Calculation!L303*Calculation!N303*Calculation!O303*Calculation!U303*Calculation!V303*Calculation!W303*Calculation!AB303)</f>
        <v/>
      </c>
      <c r="P303" s="7" t="str">
        <f>IF('Used data'!I303="No","",SUM(M303:O303))</f>
        <v/>
      </c>
      <c r="Q303" s="9" t="str">
        <f>IF('Used data'!I303="No","",SUM(I303:J303)*740934+M303*29492829+N303*4654307+O303*608667)</f>
        <v/>
      </c>
    </row>
    <row r="304" spans="1:17" x14ac:dyDescent="0.3">
      <c r="A304" s="4" t="str">
        <f>IF('Input data'!A310="","",'Input data'!A310)</f>
        <v/>
      </c>
      <c r="B304" s="4" t="str">
        <f>IF('Input data'!B310="","",'Input data'!B310)</f>
        <v/>
      </c>
      <c r="C304" s="4" t="str">
        <f>IF('Input data'!C310="","",'Input data'!C310)</f>
        <v/>
      </c>
      <c r="D304" s="4" t="str">
        <f>IF('Input data'!D310="","",'Input data'!D310)</f>
        <v/>
      </c>
      <c r="E304" s="4" t="str">
        <f>IF('Input data'!E310="","",'Input data'!E310)</f>
        <v/>
      </c>
      <c r="F304" s="4" t="str">
        <f>IF('Input data'!F310="","",'Input data'!F310)</f>
        <v/>
      </c>
      <c r="G304" s="20" t="str">
        <f>IF('Input data'!G310=0,"",'Input data'!G310)</f>
        <v/>
      </c>
      <c r="H304" s="9" t="str">
        <f>IF('Input data'!H310="","",'Input data'!H310)</f>
        <v/>
      </c>
      <c r="I304" s="7" t="str">
        <f>IF('Used data'!I304="No","",Calculation!AD304*Calculation!G304*Calculation!I304*Calculation!J304*Calculation!L304*Calculation!N304*Calculation!O304*Calculation!Q304*Calculation!V304*Calculation!W304*Calculation!X304)</f>
        <v/>
      </c>
      <c r="J304" s="7" t="str">
        <f>IF('Used data'!I304="No","",Calculation!AE304*Calculation!G304*Calculation!I304*Calculation!K304*Calculation!M304*Calculation!N304*Calculation!O304*Calculation!P304*Calculation!R304*Calculation!V304*Calculation!W304*Calculation!Y304)</f>
        <v/>
      </c>
      <c r="K304" s="7" t="str">
        <f>IF('Used data'!I304="No","",Calculation!AF304*Calculation!G304*Calculation!I304*Calculation!K304*Calculation!M304*Calculation!N304*Calculation!O304*Calculation!P304*Calculation!R304*Calculation!V304*Calculation!W304*Calculation!Y304)</f>
        <v/>
      </c>
      <c r="L304" s="7" t="str">
        <f>IF('Used data'!I304="No","",SUM(I304:K304))</f>
        <v/>
      </c>
      <c r="M304" s="7" t="str">
        <f>IF('Used data'!I304="No","",Calculation!AG304*Calculation!G304*Calculation!I304*Calculation!J304*Calculation!L304*Calculation!N304*Calculation!O304*Calculation!S304*Calculation!V304*Calculation!W304*Calculation!Z304)</f>
        <v/>
      </c>
      <c r="N304" s="7" t="str">
        <f>IF('Used data'!I304="No","",Calculation!AH304*Calculation!G304*Calculation!I304*Calculation!J304*Calculation!L304*Calculation!N304*Calculation!O304*Calculation!T304*Calculation!V304*Calculation!W304*Calculation!AA304)</f>
        <v/>
      </c>
      <c r="O304" s="7" t="str">
        <f>IF('Used data'!I304="No","",Calculation!AI304*Calculation!G304*Calculation!I304*Calculation!J304*Calculation!L304*Calculation!N304*Calculation!O304*Calculation!U304*Calculation!V304*Calculation!W304*Calculation!AB304)</f>
        <v/>
      </c>
      <c r="P304" s="7" t="str">
        <f>IF('Used data'!I304="No","",SUM(M304:O304))</f>
        <v/>
      </c>
      <c r="Q304" s="9" t="str">
        <f>IF('Used data'!I304="No","",SUM(I304:J304)*740934+M304*29492829+N304*4654307+O304*608667)</f>
        <v/>
      </c>
    </row>
    <row r="305" spans="1:17" x14ac:dyDescent="0.3">
      <c r="A305" s="4" t="str">
        <f>IF('Input data'!A311="","",'Input data'!A311)</f>
        <v/>
      </c>
      <c r="B305" s="4" t="str">
        <f>IF('Input data'!B311="","",'Input data'!B311)</f>
        <v/>
      </c>
      <c r="C305" s="4" t="str">
        <f>IF('Input data'!C311="","",'Input data'!C311)</f>
        <v/>
      </c>
      <c r="D305" s="4" t="str">
        <f>IF('Input data'!D311="","",'Input data'!D311)</f>
        <v/>
      </c>
      <c r="E305" s="4" t="str">
        <f>IF('Input data'!E311="","",'Input data'!E311)</f>
        <v/>
      </c>
      <c r="F305" s="4" t="str">
        <f>IF('Input data'!F311="","",'Input data'!F311)</f>
        <v/>
      </c>
      <c r="G305" s="20" t="str">
        <f>IF('Input data'!G311=0,"",'Input data'!G311)</f>
        <v/>
      </c>
      <c r="H305" s="9" t="str">
        <f>IF('Input data'!H311="","",'Input data'!H311)</f>
        <v/>
      </c>
      <c r="I305" s="7" t="str">
        <f>IF('Used data'!I305="No","",Calculation!AD305*Calculation!G305*Calculation!I305*Calculation!J305*Calculation!L305*Calculation!N305*Calculation!O305*Calculation!Q305*Calculation!V305*Calculation!W305*Calculation!X305)</f>
        <v/>
      </c>
      <c r="J305" s="7" t="str">
        <f>IF('Used data'!I305="No","",Calculation!AE305*Calculation!G305*Calculation!I305*Calculation!K305*Calculation!M305*Calculation!N305*Calculation!O305*Calculation!P305*Calculation!R305*Calculation!V305*Calculation!W305*Calculation!Y305)</f>
        <v/>
      </c>
      <c r="K305" s="7" t="str">
        <f>IF('Used data'!I305="No","",Calculation!AF305*Calculation!G305*Calculation!I305*Calculation!K305*Calculation!M305*Calculation!N305*Calculation!O305*Calculation!P305*Calculation!R305*Calculation!V305*Calculation!W305*Calculation!Y305)</f>
        <v/>
      </c>
      <c r="L305" s="7" t="str">
        <f>IF('Used data'!I305="No","",SUM(I305:K305))</f>
        <v/>
      </c>
      <c r="M305" s="7" t="str">
        <f>IF('Used data'!I305="No","",Calculation!AG305*Calculation!G305*Calculation!I305*Calculation!J305*Calculation!L305*Calculation!N305*Calculation!O305*Calculation!S305*Calculation!V305*Calculation!W305*Calculation!Z305)</f>
        <v/>
      </c>
      <c r="N305" s="7" t="str">
        <f>IF('Used data'!I305="No","",Calculation!AH305*Calculation!G305*Calculation!I305*Calculation!J305*Calculation!L305*Calculation!N305*Calculation!O305*Calculation!T305*Calculation!V305*Calculation!W305*Calculation!AA305)</f>
        <v/>
      </c>
      <c r="O305" s="7" t="str">
        <f>IF('Used data'!I305="No","",Calculation!AI305*Calculation!G305*Calculation!I305*Calculation!J305*Calculation!L305*Calculation!N305*Calculation!O305*Calculation!U305*Calculation!V305*Calculation!W305*Calculation!AB305)</f>
        <v/>
      </c>
      <c r="P305" s="7" t="str">
        <f>IF('Used data'!I305="No","",SUM(M305:O305))</f>
        <v/>
      </c>
      <c r="Q305" s="9" t="str">
        <f>IF('Used data'!I305="No","",SUM(I305:J305)*740934+M305*29492829+N305*4654307+O305*608667)</f>
        <v/>
      </c>
    </row>
    <row r="306" spans="1:17" x14ac:dyDescent="0.3">
      <c r="A306" s="4" t="str">
        <f>IF('Input data'!A312="","",'Input data'!A312)</f>
        <v/>
      </c>
      <c r="B306" s="4" t="str">
        <f>IF('Input data'!B312="","",'Input data'!B312)</f>
        <v/>
      </c>
      <c r="C306" s="4" t="str">
        <f>IF('Input data'!C312="","",'Input data'!C312)</f>
        <v/>
      </c>
      <c r="D306" s="4" t="str">
        <f>IF('Input data'!D312="","",'Input data'!D312)</f>
        <v/>
      </c>
      <c r="E306" s="4" t="str">
        <f>IF('Input data'!E312="","",'Input data'!E312)</f>
        <v/>
      </c>
      <c r="F306" s="4" t="str">
        <f>IF('Input data'!F312="","",'Input data'!F312)</f>
        <v/>
      </c>
      <c r="G306" s="20" t="str">
        <f>IF('Input data'!G312=0,"",'Input data'!G312)</f>
        <v/>
      </c>
      <c r="H306" s="9" t="str">
        <f>IF('Input data'!H312="","",'Input data'!H312)</f>
        <v/>
      </c>
      <c r="I306" s="7" t="str">
        <f>IF('Used data'!I306="No","",Calculation!AD306*Calculation!G306*Calculation!I306*Calculation!J306*Calculation!L306*Calculation!N306*Calculation!O306*Calculation!Q306*Calculation!V306*Calculation!W306*Calculation!X306)</f>
        <v/>
      </c>
      <c r="J306" s="7" t="str">
        <f>IF('Used data'!I306="No","",Calculation!AE306*Calculation!G306*Calculation!I306*Calculation!K306*Calculation!M306*Calculation!N306*Calculation!O306*Calculation!P306*Calculation!R306*Calculation!V306*Calculation!W306*Calculation!Y306)</f>
        <v/>
      </c>
      <c r="K306" s="7" t="str">
        <f>IF('Used data'!I306="No","",Calculation!AF306*Calculation!G306*Calculation!I306*Calculation!K306*Calculation!M306*Calculation!N306*Calculation!O306*Calculation!P306*Calculation!R306*Calculation!V306*Calculation!W306*Calculation!Y306)</f>
        <v/>
      </c>
      <c r="L306" s="7" t="str">
        <f>IF('Used data'!I306="No","",SUM(I306:K306))</f>
        <v/>
      </c>
      <c r="M306" s="7" t="str">
        <f>IF('Used data'!I306="No","",Calculation!AG306*Calculation!G306*Calculation!I306*Calculation!J306*Calculation!L306*Calculation!N306*Calculation!O306*Calculation!S306*Calculation!V306*Calculation!W306*Calculation!Z306)</f>
        <v/>
      </c>
      <c r="N306" s="7" t="str">
        <f>IF('Used data'!I306="No","",Calculation!AH306*Calculation!G306*Calculation!I306*Calculation!J306*Calculation!L306*Calculation!N306*Calculation!O306*Calculation!T306*Calculation!V306*Calculation!W306*Calculation!AA306)</f>
        <v/>
      </c>
      <c r="O306" s="7" t="str">
        <f>IF('Used data'!I306="No","",Calculation!AI306*Calculation!G306*Calculation!I306*Calculation!J306*Calculation!L306*Calculation!N306*Calculation!O306*Calculation!U306*Calculation!V306*Calculation!W306*Calculation!AB306)</f>
        <v/>
      </c>
      <c r="P306" s="7" t="str">
        <f>IF('Used data'!I306="No","",SUM(M306:O306))</f>
        <v/>
      </c>
      <c r="Q306" s="9" t="str">
        <f>IF('Used data'!I306="No","",SUM(I306:J306)*740934+M306*29492829+N306*4654307+O306*608667)</f>
        <v/>
      </c>
    </row>
    <row r="307" spans="1:17" x14ac:dyDescent="0.3">
      <c r="A307" s="4" t="str">
        <f>IF('Input data'!A313="","",'Input data'!A313)</f>
        <v/>
      </c>
      <c r="B307" s="4" t="str">
        <f>IF('Input data'!B313="","",'Input data'!B313)</f>
        <v/>
      </c>
      <c r="C307" s="4" t="str">
        <f>IF('Input data'!C313="","",'Input data'!C313)</f>
        <v/>
      </c>
      <c r="D307" s="4" t="str">
        <f>IF('Input data'!D313="","",'Input data'!D313)</f>
        <v/>
      </c>
      <c r="E307" s="4" t="str">
        <f>IF('Input data'!E313="","",'Input data'!E313)</f>
        <v/>
      </c>
      <c r="F307" s="4" t="str">
        <f>IF('Input data'!F313="","",'Input data'!F313)</f>
        <v/>
      </c>
      <c r="G307" s="20" t="str">
        <f>IF('Input data'!G313=0,"",'Input data'!G313)</f>
        <v/>
      </c>
      <c r="H307" s="9" t="str">
        <f>IF('Input data'!H313="","",'Input data'!H313)</f>
        <v/>
      </c>
      <c r="I307" s="7" t="str">
        <f>IF('Used data'!I307="No","",Calculation!AD307*Calculation!G307*Calculation!I307*Calculation!J307*Calculation!L307*Calculation!N307*Calculation!O307*Calculation!Q307*Calculation!V307*Calculation!W307*Calculation!X307)</f>
        <v/>
      </c>
      <c r="J307" s="7" t="str">
        <f>IF('Used data'!I307="No","",Calculation!AE307*Calculation!G307*Calculation!I307*Calculation!K307*Calculation!M307*Calculation!N307*Calculation!O307*Calculation!P307*Calculation!R307*Calculation!V307*Calculation!W307*Calculation!Y307)</f>
        <v/>
      </c>
      <c r="K307" s="7" t="str">
        <f>IF('Used data'!I307="No","",Calculation!AF307*Calculation!G307*Calculation!I307*Calculation!K307*Calculation!M307*Calculation!N307*Calculation!O307*Calculation!P307*Calculation!R307*Calculation!V307*Calculation!W307*Calculation!Y307)</f>
        <v/>
      </c>
      <c r="L307" s="7" t="str">
        <f>IF('Used data'!I307="No","",SUM(I307:K307))</f>
        <v/>
      </c>
      <c r="M307" s="7" t="str">
        <f>IF('Used data'!I307="No","",Calculation!AG307*Calculation!G307*Calculation!I307*Calculation!J307*Calculation!L307*Calculation!N307*Calculation!O307*Calculation!S307*Calculation!V307*Calculation!W307*Calculation!Z307)</f>
        <v/>
      </c>
      <c r="N307" s="7" t="str">
        <f>IF('Used data'!I307="No","",Calculation!AH307*Calculation!G307*Calculation!I307*Calculation!J307*Calculation!L307*Calculation!N307*Calculation!O307*Calculation!T307*Calculation!V307*Calculation!W307*Calculation!AA307)</f>
        <v/>
      </c>
      <c r="O307" s="7" t="str">
        <f>IF('Used data'!I307="No","",Calculation!AI307*Calculation!G307*Calculation!I307*Calculation!J307*Calculation!L307*Calculation!N307*Calculation!O307*Calculation!U307*Calculation!V307*Calculation!W307*Calculation!AB307)</f>
        <v/>
      </c>
      <c r="P307" s="7" t="str">
        <f>IF('Used data'!I307="No","",SUM(M307:O307))</f>
        <v/>
      </c>
      <c r="Q307" s="9" t="str">
        <f>IF('Used data'!I307="No","",SUM(I307:J307)*740934+M307*29492829+N307*4654307+O307*608667)</f>
        <v/>
      </c>
    </row>
    <row r="308" spans="1:17" x14ac:dyDescent="0.3">
      <c r="A308" s="4" t="str">
        <f>IF('Input data'!A314="","",'Input data'!A314)</f>
        <v/>
      </c>
      <c r="B308" s="4" t="str">
        <f>IF('Input data'!B314="","",'Input data'!B314)</f>
        <v/>
      </c>
      <c r="C308" s="4" t="str">
        <f>IF('Input data'!C314="","",'Input data'!C314)</f>
        <v/>
      </c>
      <c r="D308" s="4" t="str">
        <f>IF('Input data'!D314="","",'Input data'!D314)</f>
        <v/>
      </c>
      <c r="E308" s="4" t="str">
        <f>IF('Input data'!E314="","",'Input data'!E314)</f>
        <v/>
      </c>
      <c r="F308" s="4" t="str">
        <f>IF('Input data'!F314="","",'Input data'!F314)</f>
        <v/>
      </c>
      <c r="G308" s="20" t="str">
        <f>IF('Input data'!G314=0,"",'Input data'!G314)</f>
        <v/>
      </c>
      <c r="H308" s="9" t="str">
        <f>IF('Input data'!H314="","",'Input data'!H314)</f>
        <v/>
      </c>
      <c r="I308" s="7" t="str">
        <f>IF('Used data'!I308="No","",Calculation!AD308*Calculation!G308*Calculation!I308*Calculation!J308*Calculation!L308*Calculation!N308*Calculation!O308*Calculation!Q308*Calculation!V308*Calculation!W308*Calculation!X308)</f>
        <v/>
      </c>
      <c r="J308" s="7" t="str">
        <f>IF('Used data'!I308="No","",Calculation!AE308*Calculation!G308*Calculation!I308*Calculation!K308*Calculation!M308*Calculation!N308*Calculation!O308*Calculation!P308*Calculation!R308*Calculation!V308*Calculation!W308*Calculation!Y308)</f>
        <v/>
      </c>
      <c r="K308" s="7" t="str">
        <f>IF('Used data'!I308="No","",Calculation!AF308*Calculation!G308*Calculation!I308*Calculation!K308*Calculation!M308*Calculation!N308*Calculation!O308*Calculation!P308*Calculation!R308*Calculation!V308*Calculation!W308*Calculation!Y308)</f>
        <v/>
      </c>
      <c r="L308" s="7" t="str">
        <f>IF('Used data'!I308="No","",SUM(I308:K308))</f>
        <v/>
      </c>
      <c r="M308" s="7" t="str">
        <f>IF('Used data'!I308="No","",Calculation!AG308*Calculation!G308*Calculation!I308*Calculation!J308*Calculation!L308*Calculation!N308*Calculation!O308*Calculation!S308*Calculation!V308*Calculation!W308*Calculation!Z308)</f>
        <v/>
      </c>
      <c r="N308" s="7" t="str">
        <f>IF('Used data'!I308="No","",Calculation!AH308*Calculation!G308*Calculation!I308*Calculation!J308*Calculation!L308*Calculation!N308*Calculation!O308*Calculation!T308*Calculation!V308*Calculation!W308*Calculation!AA308)</f>
        <v/>
      </c>
      <c r="O308" s="7" t="str">
        <f>IF('Used data'!I308="No","",Calculation!AI308*Calculation!G308*Calculation!I308*Calculation!J308*Calculation!L308*Calculation!N308*Calculation!O308*Calculation!U308*Calculation!V308*Calculation!W308*Calculation!AB308)</f>
        <v/>
      </c>
      <c r="P308" s="7" t="str">
        <f>IF('Used data'!I308="No","",SUM(M308:O308))</f>
        <v/>
      </c>
      <c r="Q308" s="9" t="str">
        <f>IF('Used data'!I308="No","",SUM(I308:J308)*740934+M308*29492829+N308*4654307+O308*608667)</f>
        <v/>
      </c>
    </row>
    <row r="309" spans="1:17" x14ac:dyDescent="0.3">
      <c r="A309" s="4" t="str">
        <f>IF('Input data'!A315="","",'Input data'!A315)</f>
        <v/>
      </c>
      <c r="B309" s="4" t="str">
        <f>IF('Input data'!B315="","",'Input data'!B315)</f>
        <v/>
      </c>
      <c r="C309" s="4" t="str">
        <f>IF('Input data'!C315="","",'Input data'!C315)</f>
        <v/>
      </c>
      <c r="D309" s="4" t="str">
        <f>IF('Input data'!D315="","",'Input data'!D315)</f>
        <v/>
      </c>
      <c r="E309" s="4" t="str">
        <f>IF('Input data'!E315="","",'Input data'!E315)</f>
        <v/>
      </c>
      <c r="F309" s="4" t="str">
        <f>IF('Input data'!F315="","",'Input data'!F315)</f>
        <v/>
      </c>
      <c r="G309" s="20" t="str">
        <f>IF('Input data'!G315=0,"",'Input data'!G315)</f>
        <v/>
      </c>
      <c r="H309" s="9" t="str">
        <f>IF('Input data'!H315="","",'Input data'!H315)</f>
        <v/>
      </c>
      <c r="I309" s="7" t="str">
        <f>IF('Used data'!I309="No","",Calculation!AD309*Calculation!G309*Calculation!I309*Calculation!J309*Calculation!L309*Calculation!N309*Calculation!O309*Calculation!Q309*Calculation!V309*Calculation!W309*Calculation!X309)</f>
        <v/>
      </c>
      <c r="J309" s="7" t="str">
        <f>IF('Used data'!I309="No","",Calculation!AE309*Calculation!G309*Calculation!I309*Calculation!K309*Calculation!M309*Calculation!N309*Calculation!O309*Calculation!P309*Calculation!R309*Calculation!V309*Calculation!W309*Calculation!Y309)</f>
        <v/>
      </c>
      <c r="K309" s="7" t="str">
        <f>IF('Used data'!I309="No","",Calculation!AF309*Calculation!G309*Calculation!I309*Calculation!K309*Calculation!M309*Calculation!N309*Calculation!O309*Calculation!P309*Calculation!R309*Calculation!V309*Calculation!W309*Calculation!Y309)</f>
        <v/>
      </c>
      <c r="L309" s="7" t="str">
        <f>IF('Used data'!I309="No","",SUM(I309:K309))</f>
        <v/>
      </c>
      <c r="M309" s="7" t="str">
        <f>IF('Used data'!I309="No","",Calculation!AG309*Calculation!G309*Calculation!I309*Calculation!J309*Calculation!L309*Calculation!N309*Calculation!O309*Calculation!S309*Calculation!V309*Calculation!W309*Calculation!Z309)</f>
        <v/>
      </c>
      <c r="N309" s="7" t="str">
        <f>IF('Used data'!I309="No","",Calculation!AH309*Calculation!G309*Calculation!I309*Calculation!J309*Calculation!L309*Calculation!N309*Calculation!O309*Calculation!T309*Calculation!V309*Calculation!W309*Calculation!AA309)</f>
        <v/>
      </c>
      <c r="O309" s="7" t="str">
        <f>IF('Used data'!I309="No","",Calculation!AI309*Calculation!G309*Calculation!I309*Calculation!J309*Calculation!L309*Calculation!N309*Calculation!O309*Calculation!U309*Calculation!V309*Calculation!W309*Calculation!AB309)</f>
        <v/>
      </c>
      <c r="P309" s="7" t="str">
        <f>IF('Used data'!I309="No","",SUM(M309:O309))</f>
        <v/>
      </c>
      <c r="Q309" s="9" t="str">
        <f>IF('Used data'!I309="No","",SUM(I309:J309)*740934+M309*29492829+N309*4654307+O309*608667)</f>
        <v/>
      </c>
    </row>
    <row r="310" spans="1:17" x14ac:dyDescent="0.3">
      <c r="A310" s="4" t="str">
        <f>IF('Input data'!A316="","",'Input data'!A316)</f>
        <v/>
      </c>
      <c r="B310" s="4" t="str">
        <f>IF('Input data'!B316="","",'Input data'!B316)</f>
        <v/>
      </c>
      <c r="C310" s="4" t="str">
        <f>IF('Input data'!C316="","",'Input data'!C316)</f>
        <v/>
      </c>
      <c r="D310" s="4" t="str">
        <f>IF('Input data'!D316="","",'Input data'!D316)</f>
        <v/>
      </c>
      <c r="E310" s="4" t="str">
        <f>IF('Input data'!E316="","",'Input data'!E316)</f>
        <v/>
      </c>
      <c r="F310" s="4" t="str">
        <f>IF('Input data'!F316="","",'Input data'!F316)</f>
        <v/>
      </c>
      <c r="G310" s="20" t="str">
        <f>IF('Input data'!G316=0,"",'Input data'!G316)</f>
        <v/>
      </c>
      <c r="H310" s="9" t="str">
        <f>IF('Input data'!H316="","",'Input data'!H316)</f>
        <v/>
      </c>
      <c r="I310" s="7" t="str">
        <f>IF('Used data'!I310="No","",Calculation!AD310*Calculation!G310*Calculation!I310*Calculation!J310*Calculation!L310*Calculation!N310*Calculation!O310*Calculation!Q310*Calculation!V310*Calculation!W310*Calculation!X310)</f>
        <v/>
      </c>
      <c r="J310" s="7" t="str">
        <f>IF('Used data'!I310="No","",Calculation!AE310*Calculation!G310*Calculation!I310*Calculation!K310*Calculation!M310*Calculation!N310*Calculation!O310*Calculation!P310*Calculation!R310*Calculation!V310*Calculation!W310*Calculation!Y310)</f>
        <v/>
      </c>
      <c r="K310" s="7" t="str">
        <f>IF('Used data'!I310="No","",Calculation!AF310*Calculation!G310*Calculation!I310*Calculation!K310*Calculation!M310*Calculation!N310*Calculation!O310*Calculation!P310*Calculation!R310*Calculation!V310*Calculation!W310*Calculation!Y310)</f>
        <v/>
      </c>
      <c r="L310" s="7" t="str">
        <f>IF('Used data'!I310="No","",SUM(I310:K310))</f>
        <v/>
      </c>
      <c r="M310" s="7" t="str">
        <f>IF('Used data'!I310="No","",Calculation!AG310*Calculation!G310*Calculation!I310*Calculation!J310*Calculation!L310*Calculation!N310*Calculation!O310*Calculation!S310*Calculation!V310*Calculation!W310*Calculation!Z310)</f>
        <v/>
      </c>
      <c r="N310" s="7" t="str">
        <f>IF('Used data'!I310="No","",Calculation!AH310*Calculation!G310*Calculation!I310*Calculation!J310*Calculation!L310*Calculation!N310*Calculation!O310*Calculation!T310*Calculation!V310*Calculation!W310*Calculation!AA310)</f>
        <v/>
      </c>
      <c r="O310" s="7" t="str">
        <f>IF('Used data'!I310="No","",Calculation!AI310*Calculation!G310*Calculation!I310*Calculation!J310*Calculation!L310*Calculation!N310*Calculation!O310*Calculation!U310*Calculation!V310*Calculation!W310*Calculation!AB310)</f>
        <v/>
      </c>
      <c r="P310" s="7" t="str">
        <f>IF('Used data'!I310="No","",SUM(M310:O310))</f>
        <v/>
      </c>
      <c r="Q310" s="9" t="str">
        <f>IF('Used data'!I310="No","",SUM(I310:J310)*740934+M310*29492829+N310*4654307+O310*608667)</f>
        <v/>
      </c>
    </row>
    <row r="311" spans="1:17" x14ac:dyDescent="0.3">
      <c r="A311" s="4" t="str">
        <f>IF('Input data'!A317="","",'Input data'!A317)</f>
        <v/>
      </c>
      <c r="B311" s="4" t="str">
        <f>IF('Input data'!B317="","",'Input data'!B317)</f>
        <v/>
      </c>
      <c r="C311" s="4" t="str">
        <f>IF('Input data'!C317="","",'Input data'!C317)</f>
        <v/>
      </c>
      <c r="D311" s="4" t="str">
        <f>IF('Input data'!D317="","",'Input data'!D317)</f>
        <v/>
      </c>
      <c r="E311" s="4" t="str">
        <f>IF('Input data'!E317="","",'Input data'!E317)</f>
        <v/>
      </c>
      <c r="F311" s="4" t="str">
        <f>IF('Input data'!F317="","",'Input data'!F317)</f>
        <v/>
      </c>
      <c r="G311" s="20" t="str">
        <f>IF('Input data'!G317=0,"",'Input data'!G317)</f>
        <v/>
      </c>
      <c r="H311" s="9" t="str">
        <f>IF('Input data'!H317="","",'Input data'!H317)</f>
        <v/>
      </c>
      <c r="I311" s="7" t="str">
        <f>IF('Used data'!I311="No","",Calculation!AD311*Calculation!G311*Calculation!I311*Calculation!J311*Calculation!L311*Calculation!N311*Calculation!O311*Calculation!Q311*Calculation!V311*Calculation!W311*Calculation!X311)</f>
        <v/>
      </c>
      <c r="J311" s="7" t="str">
        <f>IF('Used data'!I311="No","",Calculation!AE311*Calculation!G311*Calculation!I311*Calculation!K311*Calculation!M311*Calculation!N311*Calculation!O311*Calculation!P311*Calculation!R311*Calculation!V311*Calculation!W311*Calculation!Y311)</f>
        <v/>
      </c>
      <c r="K311" s="7" t="str">
        <f>IF('Used data'!I311="No","",Calculation!AF311*Calculation!G311*Calculation!I311*Calculation!K311*Calculation!M311*Calculation!N311*Calculation!O311*Calculation!P311*Calculation!R311*Calculation!V311*Calculation!W311*Calculation!Y311)</f>
        <v/>
      </c>
      <c r="L311" s="7" t="str">
        <f>IF('Used data'!I311="No","",SUM(I311:K311))</f>
        <v/>
      </c>
      <c r="M311" s="7" t="str">
        <f>IF('Used data'!I311="No","",Calculation!AG311*Calculation!G311*Calculation!I311*Calculation!J311*Calculation!L311*Calculation!N311*Calculation!O311*Calculation!S311*Calculation!V311*Calculation!W311*Calculation!Z311)</f>
        <v/>
      </c>
      <c r="N311" s="7" t="str">
        <f>IF('Used data'!I311="No","",Calculation!AH311*Calculation!G311*Calculation!I311*Calculation!J311*Calculation!L311*Calculation!N311*Calculation!O311*Calculation!T311*Calculation!V311*Calculation!W311*Calculation!AA311)</f>
        <v/>
      </c>
      <c r="O311" s="7" t="str">
        <f>IF('Used data'!I311="No","",Calculation!AI311*Calculation!G311*Calculation!I311*Calculation!J311*Calculation!L311*Calculation!N311*Calculation!O311*Calculation!U311*Calculation!V311*Calculation!W311*Calculation!AB311)</f>
        <v/>
      </c>
      <c r="P311" s="7" t="str">
        <f>IF('Used data'!I311="No","",SUM(M311:O311))</f>
        <v/>
      </c>
      <c r="Q311" s="9" t="str">
        <f>IF('Used data'!I311="No","",SUM(I311:J311)*740934+M311*29492829+N311*4654307+O311*608667)</f>
        <v/>
      </c>
    </row>
    <row r="312" spans="1:17" x14ac:dyDescent="0.3">
      <c r="A312" s="4" t="str">
        <f>IF('Input data'!A318="","",'Input data'!A318)</f>
        <v/>
      </c>
      <c r="B312" s="4" t="str">
        <f>IF('Input data'!B318="","",'Input data'!B318)</f>
        <v/>
      </c>
      <c r="C312" s="4" t="str">
        <f>IF('Input data'!C318="","",'Input data'!C318)</f>
        <v/>
      </c>
      <c r="D312" s="4" t="str">
        <f>IF('Input data'!D318="","",'Input data'!D318)</f>
        <v/>
      </c>
      <c r="E312" s="4" t="str">
        <f>IF('Input data'!E318="","",'Input data'!E318)</f>
        <v/>
      </c>
      <c r="F312" s="4" t="str">
        <f>IF('Input data'!F318="","",'Input data'!F318)</f>
        <v/>
      </c>
      <c r="G312" s="20" t="str">
        <f>IF('Input data'!G318=0,"",'Input data'!G318)</f>
        <v/>
      </c>
      <c r="H312" s="9" t="str">
        <f>IF('Input data'!H318="","",'Input data'!H318)</f>
        <v/>
      </c>
      <c r="I312" s="7" t="str">
        <f>IF('Used data'!I312="No","",Calculation!AD312*Calculation!G312*Calculation!I312*Calculation!J312*Calculation!L312*Calculation!N312*Calculation!O312*Calculation!Q312*Calculation!V312*Calculation!W312*Calculation!X312)</f>
        <v/>
      </c>
      <c r="J312" s="7" t="str">
        <f>IF('Used data'!I312="No","",Calculation!AE312*Calculation!G312*Calculation!I312*Calculation!K312*Calculation!M312*Calculation!N312*Calculation!O312*Calculation!P312*Calculation!R312*Calculation!V312*Calculation!W312*Calculation!Y312)</f>
        <v/>
      </c>
      <c r="K312" s="7" t="str">
        <f>IF('Used data'!I312="No","",Calculation!AF312*Calculation!G312*Calculation!I312*Calculation!K312*Calculation!M312*Calculation!N312*Calculation!O312*Calculation!P312*Calculation!R312*Calculation!V312*Calculation!W312*Calculation!Y312)</f>
        <v/>
      </c>
      <c r="L312" s="7" t="str">
        <f>IF('Used data'!I312="No","",SUM(I312:K312))</f>
        <v/>
      </c>
      <c r="M312" s="7" t="str">
        <f>IF('Used data'!I312="No","",Calculation!AG312*Calculation!G312*Calculation!I312*Calculation!J312*Calculation!L312*Calculation!N312*Calculation!O312*Calculation!S312*Calculation!V312*Calculation!W312*Calculation!Z312)</f>
        <v/>
      </c>
      <c r="N312" s="7" t="str">
        <f>IF('Used data'!I312="No","",Calculation!AH312*Calculation!G312*Calculation!I312*Calculation!J312*Calculation!L312*Calculation!N312*Calculation!O312*Calculation!T312*Calculation!V312*Calculation!W312*Calculation!AA312)</f>
        <v/>
      </c>
      <c r="O312" s="7" t="str">
        <f>IF('Used data'!I312="No","",Calculation!AI312*Calculation!G312*Calculation!I312*Calculation!J312*Calculation!L312*Calculation!N312*Calculation!O312*Calculation!U312*Calculation!V312*Calculation!W312*Calculation!AB312)</f>
        <v/>
      </c>
      <c r="P312" s="7" t="str">
        <f>IF('Used data'!I312="No","",SUM(M312:O312))</f>
        <v/>
      </c>
      <c r="Q312" s="9" t="str">
        <f>IF('Used data'!I312="No","",SUM(I312:J312)*740934+M312*29492829+N312*4654307+O312*608667)</f>
        <v/>
      </c>
    </row>
    <row r="313" spans="1:17" x14ac:dyDescent="0.3">
      <c r="A313" s="4" t="str">
        <f>IF('Input data'!A319="","",'Input data'!A319)</f>
        <v/>
      </c>
      <c r="B313" s="4" t="str">
        <f>IF('Input data'!B319="","",'Input data'!B319)</f>
        <v/>
      </c>
      <c r="C313" s="4" t="str">
        <f>IF('Input data'!C319="","",'Input data'!C319)</f>
        <v/>
      </c>
      <c r="D313" s="4" t="str">
        <f>IF('Input data'!D319="","",'Input data'!D319)</f>
        <v/>
      </c>
      <c r="E313" s="4" t="str">
        <f>IF('Input data'!E319="","",'Input data'!E319)</f>
        <v/>
      </c>
      <c r="F313" s="4" t="str">
        <f>IF('Input data'!F319="","",'Input data'!F319)</f>
        <v/>
      </c>
      <c r="G313" s="20" t="str">
        <f>IF('Input data'!G319=0,"",'Input data'!G319)</f>
        <v/>
      </c>
      <c r="H313" s="9" t="str">
        <f>IF('Input data'!H319="","",'Input data'!H319)</f>
        <v/>
      </c>
      <c r="I313" s="7" t="str">
        <f>IF('Used data'!I313="No","",Calculation!AD313*Calculation!G313*Calculation!I313*Calculation!J313*Calculation!L313*Calculation!N313*Calculation!O313*Calculation!Q313*Calculation!V313*Calculation!W313*Calculation!X313)</f>
        <v/>
      </c>
      <c r="J313" s="7" t="str">
        <f>IF('Used data'!I313="No","",Calculation!AE313*Calculation!G313*Calculation!I313*Calculation!K313*Calculation!M313*Calculation!N313*Calculation!O313*Calculation!P313*Calculation!R313*Calculation!V313*Calculation!W313*Calculation!Y313)</f>
        <v/>
      </c>
      <c r="K313" s="7" t="str">
        <f>IF('Used data'!I313="No","",Calculation!AF313*Calculation!G313*Calculation!I313*Calculation!K313*Calculation!M313*Calculation!N313*Calculation!O313*Calculation!P313*Calculation!R313*Calculation!V313*Calculation!W313*Calculation!Y313)</f>
        <v/>
      </c>
      <c r="L313" s="7" t="str">
        <f>IF('Used data'!I313="No","",SUM(I313:K313))</f>
        <v/>
      </c>
      <c r="M313" s="7" t="str">
        <f>IF('Used data'!I313="No","",Calculation!AG313*Calculation!G313*Calculation!I313*Calculation!J313*Calculation!L313*Calculation!N313*Calculation!O313*Calculation!S313*Calculation!V313*Calculation!W313*Calculation!Z313)</f>
        <v/>
      </c>
      <c r="N313" s="7" t="str">
        <f>IF('Used data'!I313="No","",Calculation!AH313*Calculation!G313*Calculation!I313*Calculation!J313*Calculation!L313*Calculation!N313*Calculation!O313*Calculation!T313*Calculation!V313*Calculation!W313*Calculation!AA313)</f>
        <v/>
      </c>
      <c r="O313" s="7" t="str">
        <f>IF('Used data'!I313="No","",Calculation!AI313*Calculation!G313*Calculation!I313*Calculation!J313*Calculation!L313*Calculation!N313*Calculation!O313*Calculation!U313*Calculation!V313*Calculation!W313*Calculation!AB313)</f>
        <v/>
      </c>
      <c r="P313" s="7" t="str">
        <f>IF('Used data'!I313="No","",SUM(M313:O313))</f>
        <v/>
      </c>
      <c r="Q313" s="9" t="str">
        <f>IF('Used data'!I313="No","",SUM(I313:J313)*740934+M313*29492829+N313*4654307+O313*608667)</f>
        <v/>
      </c>
    </row>
    <row r="314" spans="1:17" x14ac:dyDescent="0.3">
      <c r="A314" s="4" t="str">
        <f>IF('Input data'!A320="","",'Input data'!A320)</f>
        <v/>
      </c>
      <c r="B314" s="4" t="str">
        <f>IF('Input data'!B320="","",'Input data'!B320)</f>
        <v/>
      </c>
      <c r="C314" s="4" t="str">
        <f>IF('Input data'!C320="","",'Input data'!C320)</f>
        <v/>
      </c>
      <c r="D314" s="4" t="str">
        <f>IF('Input data'!D320="","",'Input data'!D320)</f>
        <v/>
      </c>
      <c r="E314" s="4" t="str">
        <f>IF('Input data'!E320="","",'Input data'!E320)</f>
        <v/>
      </c>
      <c r="F314" s="4" t="str">
        <f>IF('Input data'!F320="","",'Input data'!F320)</f>
        <v/>
      </c>
      <c r="G314" s="20" t="str">
        <f>IF('Input data'!G320=0,"",'Input data'!G320)</f>
        <v/>
      </c>
      <c r="H314" s="9" t="str">
        <f>IF('Input data'!H320="","",'Input data'!H320)</f>
        <v/>
      </c>
      <c r="I314" s="7" t="str">
        <f>IF('Used data'!I314="No","",Calculation!AD314*Calculation!G314*Calculation!I314*Calculation!J314*Calculation!L314*Calculation!N314*Calculation!O314*Calculation!Q314*Calculation!V314*Calculation!W314*Calculation!X314)</f>
        <v/>
      </c>
      <c r="J314" s="7" t="str">
        <f>IF('Used data'!I314="No","",Calculation!AE314*Calculation!G314*Calculation!I314*Calculation!K314*Calculation!M314*Calculation!N314*Calculation!O314*Calculation!P314*Calculation!R314*Calculation!V314*Calculation!W314*Calculation!Y314)</f>
        <v/>
      </c>
      <c r="K314" s="7" t="str">
        <f>IF('Used data'!I314="No","",Calculation!AF314*Calculation!G314*Calculation!I314*Calculation!K314*Calculation!M314*Calculation!N314*Calculation!O314*Calculation!P314*Calculation!R314*Calculation!V314*Calculation!W314*Calculation!Y314)</f>
        <v/>
      </c>
      <c r="L314" s="7" t="str">
        <f>IF('Used data'!I314="No","",SUM(I314:K314))</f>
        <v/>
      </c>
      <c r="M314" s="7" t="str">
        <f>IF('Used data'!I314="No","",Calculation!AG314*Calculation!G314*Calculation!I314*Calculation!J314*Calculation!L314*Calculation!N314*Calculation!O314*Calculation!S314*Calculation!V314*Calculation!W314*Calculation!Z314)</f>
        <v/>
      </c>
      <c r="N314" s="7" t="str">
        <f>IF('Used data'!I314="No","",Calculation!AH314*Calculation!G314*Calculation!I314*Calculation!J314*Calculation!L314*Calculation!N314*Calculation!O314*Calculation!T314*Calculation!V314*Calculation!W314*Calculation!AA314)</f>
        <v/>
      </c>
      <c r="O314" s="7" t="str">
        <f>IF('Used data'!I314="No","",Calculation!AI314*Calculation!G314*Calculation!I314*Calculation!J314*Calculation!L314*Calculation!N314*Calculation!O314*Calculation!U314*Calculation!V314*Calculation!W314*Calculation!AB314)</f>
        <v/>
      </c>
      <c r="P314" s="7" t="str">
        <f>IF('Used data'!I314="No","",SUM(M314:O314))</f>
        <v/>
      </c>
      <c r="Q314" s="9" t="str">
        <f>IF('Used data'!I314="No","",SUM(I314:J314)*740934+M314*29492829+N314*4654307+O314*608667)</f>
        <v/>
      </c>
    </row>
    <row r="315" spans="1:17" x14ac:dyDescent="0.3">
      <c r="A315" s="4" t="str">
        <f>IF('Input data'!A321="","",'Input data'!A321)</f>
        <v/>
      </c>
      <c r="B315" s="4" t="str">
        <f>IF('Input data'!B321="","",'Input data'!B321)</f>
        <v/>
      </c>
      <c r="C315" s="4" t="str">
        <f>IF('Input data'!C321="","",'Input data'!C321)</f>
        <v/>
      </c>
      <c r="D315" s="4" t="str">
        <f>IF('Input data'!D321="","",'Input data'!D321)</f>
        <v/>
      </c>
      <c r="E315" s="4" t="str">
        <f>IF('Input data'!E321="","",'Input data'!E321)</f>
        <v/>
      </c>
      <c r="F315" s="4" t="str">
        <f>IF('Input data'!F321="","",'Input data'!F321)</f>
        <v/>
      </c>
      <c r="G315" s="20" t="str">
        <f>IF('Input data'!G321=0,"",'Input data'!G321)</f>
        <v/>
      </c>
      <c r="H315" s="9" t="str">
        <f>IF('Input data'!H321="","",'Input data'!H321)</f>
        <v/>
      </c>
      <c r="I315" s="7" t="str">
        <f>IF('Used data'!I315="No","",Calculation!AD315*Calculation!G315*Calculation!I315*Calculation!J315*Calculation!L315*Calculation!N315*Calculation!O315*Calculation!Q315*Calculation!V315*Calculation!W315*Calculation!X315)</f>
        <v/>
      </c>
      <c r="J315" s="7" t="str">
        <f>IF('Used data'!I315="No","",Calculation!AE315*Calculation!G315*Calculation!I315*Calculation!K315*Calculation!M315*Calculation!N315*Calculation!O315*Calculation!P315*Calculation!R315*Calculation!V315*Calculation!W315*Calculation!Y315)</f>
        <v/>
      </c>
      <c r="K315" s="7" t="str">
        <f>IF('Used data'!I315="No","",Calculation!AF315*Calculation!G315*Calculation!I315*Calculation!K315*Calculation!M315*Calculation!N315*Calculation!O315*Calculation!P315*Calculation!R315*Calculation!V315*Calculation!W315*Calculation!Y315)</f>
        <v/>
      </c>
      <c r="L315" s="7" t="str">
        <f>IF('Used data'!I315="No","",SUM(I315:K315))</f>
        <v/>
      </c>
      <c r="M315" s="7" t="str">
        <f>IF('Used data'!I315="No","",Calculation!AG315*Calculation!G315*Calculation!I315*Calculation!J315*Calculation!L315*Calculation!N315*Calculation!O315*Calculation!S315*Calculation!V315*Calculation!W315*Calculation!Z315)</f>
        <v/>
      </c>
      <c r="N315" s="7" t="str">
        <f>IF('Used data'!I315="No","",Calculation!AH315*Calculation!G315*Calculation!I315*Calculation!J315*Calculation!L315*Calculation!N315*Calculation!O315*Calculation!T315*Calculation!V315*Calculation!W315*Calculation!AA315)</f>
        <v/>
      </c>
      <c r="O315" s="7" t="str">
        <f>IF('Used data'!I315="No","",Calculation!AI315*Calculation!G315*Calculation!I315*Calculation!J315*Calculation!L315*Calculation!N315*Calculation!O315*Calculation!U315*Calculation!V315*Calculation!W315*Calculation!AB315)</f>
        <v/>
      </c>
      <c r="P315" s="7" t="str">
        <f>IF('Used data'!I315="No","",SUM(M315:O315))</f>
        <v/>
      </c>
      <c r="Q315" s="9" t="str">
        <f>IF('Used data'!I315="No","",SUM(I315:J315)*740934+M315*29492829+N315*4654307+O315*608667)</f>
        <v/>
      </c>
    </row>
    <row r="316" spans="1:17" x14ac:dyDescent="0.3">
      <c r="A316" s="4" t="str">
        <f>IF('Input data'!A322="","",'Input data'!A322)</f>
        <v/>
      </c>
      <c r="B316" s="4" t="str">
        <f>IF('Input data'!B322="","",'Input data'!B322)</f>
        <v/>
      </c>
      <c r="C316" s="4" t="str">
        <f>IF('Input data'!C322="","",'Input data'!C322)</f>
        <v/>
      </c>
      <c r="D316" s="4" t="str">
        <f>IF('Input data'!D322="","",'Input data'!D322)</f>
        <v/>
      </c>
      <c r="E316" s="4" t="str">
        <f>IF('Input data'!E322="","",'Input data'!E322)</f>
        <v/>
      </c>
      <c r="F316" s="4" t="str">
        <f>IF('Input data'!F322="","",'Input data'!F322)</f>
        <v/>
      </c>
      <c r="G316" s="20" t="str">
        <f>IF('Input data'!G322=0,"",'Input data'!G322)</f>
        <v/>
      </c>
      <c r="H316" s="9" t="str">
        <f>IF('Input data'!H322="","",'Input data'!H322)</f>
        <v/>
      </c>
      <c r="I316" s="7" t="str">
        <f>IF('Used data'!I316="No","",Calculation!AD316*Calculation!G316*Calculation!I316*Calculation!J316*Calculation!L316*Calculation!N316*Calculation!O316*Calculation!Q316*Calculation!V316*Calculation!W316*Calculation!X316)</f>
        <v/>
      </c>
      <c r="J316" s="7" t="str">
        <f>IF('Used data'!I316="No","",Calculation!AE316*Calculation!G316*Calculation!I316*Calculation!K316*Calculation!M316*Calculation!N316*Calculation!O316*Calculation!P316*Calculation!R316*Calculation!V316*Calculation!W316*Calculation!Y316)</f>
        <v/>
      </c>
      <c r="K316" s="7" t="str">
        <f>IF('Used data'!I316="No","",Calculation!AF316*Calculation!G316*Calculation!I316*Calculation!K316*Calculation!M316*Calculation!N316*Calculation!O316*Calculation!P316*Calculation!R316*Calculation!V316*Calculation!W316*Calculation!Y316)</f>
        <v/>
      </c>
      <c r="L316" s="7" t="str">
        <f>IF('Used data'!I316="No","",SUM(I316:K316))</f>
        <v/>
      </c>
      <c r="M316" s="7" t="str">
        <f>IF('Used data'!I316="No","",Calculation!AG316*Calculation!G316*Calculation!I316*Calculation!J316*Calculation!L316*Calculation!N316*Calculation!O316*Calculation!S316*Calculation!V316*Calculation!W316*Calculation!Z316)</f>
        <v/>
      </c>
      <c r="N316" s="7" t="str">
        <f>IF('Used data'!I316="No","",Calculation!AH316*Calculation!G316*Calculation!I316*Calculation!J316*Calculation!L316*Calculation!N316*Calculation!O316*Calculation!T316*Calculation!V316*Calculation!W316*Calculation!AA316)</f>
        <v/>
      </c>
      <c r="O316" s="7" t="str">
        <f>IF('Used data'!I316="No","",Calculation!AI316*Calculation!G316*Calculation!I316*Calculation!J316*Calculation!L316*Calculation!N316*Calculation!O316*Calculation!U316*Calculation!V316*Calculation!W316*Calculation!AB316)</f>
        <v/>
      </c>
      <c r="P316" s="7" t="str">
        <f>IF('Used data'!I316="No","",SUM(M316:O316))</f>
        <v/>
      </c>
      <c r="Q316" s="9" t="str">
        <f>IF('Used data'!I316="No","",SUM(I316:J316)*740934+M316*29492829+N316*4654307+O316*608667)</f>
        <v/>
      </c>
    </row>
    <row r="317" spans="1:17" x14ac:dyDescent="0.3">
      <c r="A317" s="4" t="str">
        <f>IF('Input data'!A323="","",'Input data'!A323)</f>
        <v/>
      </c>
      <c r="B317" s="4" t="str">
        <f>IF('Input data'!B323="","",'Input data'!B323)</f>
        <v/>
      </c>
      <c r="C317" s="4" t="str">
        <f>IF('Input data'!C323="","",'Input data'!C323)</f>
        <v/>
      </c>
      <c r="D317" s="4" t="str">
        <f>IF('Input data'!D323="","",'Input data'!D323)</f>
        <v/>
      </c>
      <c r="E317" s="4" t="str">
        <f>IF('Input data'!E323="","",'Input data'!E323)</f>
        <v/>
      </c>
      <c r="F317" s="4" t="str">
        <f>IF('Input data'!F323="","",'Input data'!F323)</f>
        <v/>
      </c>
      <c r="G317" s="20" t="str">
        <f>IF('Input data'!G323=0,"",'Input data'!G323)</f>
        <v/>
      </c>
      <c r="H317" s="9" t="str">
        <f>IF('Input data'!H323="","",'Input data'!H323)</f>
        <v/>
      </c>
      <c r="I317" s="7" t="str">
        <f>IF('Used data'!I317="No","",Calculation!AD317*Calculation!G317*Calculation!I317*Calculation!J317*Calculation!L317*Calculation!N317*Calculation!O317*Calculation!Q317*Calculation!V317*Calculation!W317*Calculation!X317)</f>
        <v/>
      </c>
      <c r="J317" s="7" t="str">
        <f>IF('Used data'!I317="No","",Calculation!AE317*Calculation!G317*Calculation!I317*Calculation!K317*Calculation!M317*Calculation!N317*Calculation!O317*Calculation!P317*Calculation!R317*Calculation!V317*Calculation!W317*Calculation!Y317)</f>
        <v/>
      </c>
      <c r="K317" s="7" t="str">
        <f>IF('Used data'!I317="No","",Calculation!AF317*Calculation!G317*Calculation!I317*Calculation!K317*Calculation!M317*Calculation!N317*Calculation!O317*Calculation!P317*Calculation!R317*Calculation!V317*Calculation!W317*Calculation!Y317)</f>
        <v/>
      </c>
      <c r="L317" s="7" t="str">
        <f>IF('Used data'!I317="No","",SUM(I317:K317))</f>
        <v/>
      </c>
      <c r="M317" s="7" t="str">
        <f>IF('Used data'!I317="No","",Calculation!AG317*Calculation!G317*Calculation!I317*Calculation!J317*Calculation!L317*Calculation!N317*Calculation!O317*Calculation!S317*Calculation!V317*Calculation!W317*Calculation!Z317)</f>
        <v/>
      </c>
      <c r="N317" s="7" t="str">
        <f>IF('Used data'!I317="No","",Calculation!AH317*Calculation!G317*Calculation!I317*Calculation!J317*Calculation!L317*Calculation!N317*Calculation!O317*Calculation!T317*Calculation!V317*Calculation!W317*Calculation!AA317)</f>
        <v/>
      </c>
      <c r="O317" s="7" t="str">
        <f>IF('Used data'!I317="No","",Calculation!AI317*Calculation!G317*Calculation!I317*Calculation!J317*Calculation!L317*Calculation!N317*Calculation!O317*Calculation!U317*Calculation!V317*Calculation!W317*Calculation!AB317)</f>
        <v/>
      </c>
      <c r="P317" s="7" t="str">
        <f>IF('Used data'!I317="No","",SUM(M317:O317))</f>
        <v/>
      </c>
      <c r="Q317" s="9" t="str">
        <f>IF('Used data'!I317="No","",SUM(I317:J317)*740934+M317*29492829+N317*4654307+O317*608667)</f>
        <v/>
      </c>
    </row>
    <row r="318" spans="1:17" x14ac:dyDescent="0.3">
      <c r="A318" s="4" t="str">
        <f>IF('Input data'!A324="","",'Input data'!A324)</f>
        <v/>
      </c>
      <c r="B318" s="4" t="str">
        <f>IF('Input data'!B324="","",'Input data'!B324)</f>
        <v/>
      </c>
      <c r="C318" s="4" t="str">
        <f>IF('Input data'!C324="","",'Input data'!C324)</f>
        <v/>
      </c>
      <c r="D318" s="4" t="str">
        <f>IF('Input data'!D324="","",'Input data'!D324)</f>
        <v/>
      </c>
      <c r="E318" s="4" t="str">
        <f>IF('Input data'!E324="","",'Input data'!E324)</f>
        <v/>
      </c>
      <c r="F318" s="4" t="str">
        <f>IF('Input data'!F324="","",'Input data'!F324)</f>
        <v/>
      </c>
      <c r="G318" s="20" t="str">
        <f>IF('Input data'!G324=0,"",'Input data'!G324)</f>
        <v/>
      </c>
      <c r="H318" s="9" t="str">
        <f>IF('Input data'!H324="","",'Input data'!H324)</f>
        <v/>
      </c>
      <c r="I318" s="7" t="str">
        <f>IF('Used data'!I318="No","",Calculation!AD318*Calculation!G318*Calculation!I318*Calculation!J318*Calculation!L318*Calculation!N318*Calculation!O318*Calculation!Q318*Calculation!V318*Calculation!W318*Calculation!X318)</f>
        <v/>
      </c>
      <c r="J318" s="7" t="str">
        <f>IF('Used data'!I318="No","",Calculation!AE318*Calculation!G318*Calculation!I318*Calculation!K318*Calculation!M318*Calculation!N318*Calculation!O318*Calculation!P318*Calculation!R318*Calculation!V318*Calculation!W318*Calculation!Y318)</f>
        <v/>
      </c>
      <c r="K318" s="7" t="str">
        <f>IF('Used data'!I318="No","",Calculation!AF318*Calculation!G318*Calculation!I318*Calculation!K318*Calculation!M318*Calculation!N318*Calculation!O318*Calculation!P318*Calculation!R318*Calculation!V318*Calculation!W318*Calculation!Y318)</f>
        <v/>
      </c>
      <c r="L318" s="7" t="str">
        <f>IF('Used data'!I318="No","",SUM(I318:K318))</f>
        <v/>
      </c>
      <c r="M318" s="7" t="str">
        <f>IF('Used data'!I318="No","",Calculation!AG318*Calculation!G318*Calculation!I318*Calculation!J318*Calculation!L318*Calculation!N318*Calculation!O318*Calculation!S318*Calculation!V318*Calculation!W318*Calculation!Z318)</f>
        <v/>
      </c>
      <c r="N318" s="7" t="str">
        <f>IF('Used data'!I318="No","",Calculation!AH318*Calculation!G318*Calculation!I318*Calculation!J318*Calculation!L318*Calculation!N318*Calculation!O318*Calculation!T318*Calculation!V318*Calculation!W318*Calculation!AA318)</f>
        <v/>
      </c>
      <c r="O318" s="7" t="str">
        <f>IF('Used data'!I318="No","",Calculation!AI318*Calculation!G318*Calculation!I318*Calculation!J318*Calculation!L318*Calculation!N318*Calculation!O318*Calculation!U318*Calculation!V318*Calculation!W318*Calculation!AB318)</f>
        <v/>
      </c>
      <c r="P318" s="7" t="str">
        <f>IF('Used data'!I318="No","",SUM(M318:O318))</f>
        <v/>
      </c>
      <c r="Q318" s="9" t="str">
        <f>IF('Used data'!I318="No","",SUM(I318:J318)*740934+M318*29492829+N318*4654307+O318*608667)</f>
        <v/>
      </c>
    </row>
    <row r="319" spans="1:17" x14ac:dyDescent="0.3">
      <c r="A319" s="4" t="str">
        <f>IF('Input data'!A325="","",'Input data'!A325)</f>
        <v/>
      </c>
      <c r="B319" s="4" t="str">
        <f>IF('Input data'!B325="","",'Input data'!B325)</f>
        <v/>
      </c>
      <c r="C319" s="4" t="str">
        <f>IF('Input data'!C325="","",'Input data'!C325)</f>
        <v/>
      </c>
      <c r="D319" s="4" t="str">
        <f>IF('Input data'!D325="","",'Input data'!D325)</f>
        <v/>
      </c>
      <c r="E319" s="4" t="str">
        <f>IF('Input data'!E325="","",'Input data'!E325)</f>
        <v/>
      </c>
      <c r="F319" s="4" t="str">
        <f>IF('Input data'!F325="","",'Input data'!F325)</f>
        <v/>
      </c>
      <c r="G319" s="20" t="str">
        <f>IF('Input data'!G325=0,"",'Input data'!G325)</f>
        <v/>
      </c>
      <c r="H319" s="9" t="str">
        <f>IF('Input data'!H325="","",'Input data'!H325)</f>
        <v/>
      </c>
      <c r="I319" s="7" t="str">
        <f>IF('Used data'!I319="No","",Calculation!AD319*Calculation!G319*Calculation!I319*Calculation!J319*Calculation!L319*Calculation!N319*Calculation!O319*Calculation!Q319*Calculation!V319*Calculation!W319*Calculation!X319)</f>
        <v/>
      </c>
      <c r="J319" s="7" t="str">
        <f>IF('Used data'!I319="No","",Calculation!AE319*Calculation!G319*Calculation!I319*Calculation!K319*Calculation!M319*Calculation!N319*Calculation!O319*Calculation!P319*Calculation!R319*Calculation!V319*Calculation!W319*Calculation!Y319)</f>
        <v/>
      </c>
      <c r="K319" s="7" t="str">
        <f>IF('Used data'!I319="No","",Calculation!AF319*Calculation!G319*Calculation!I319*Calculation!K319*Calculation!M319*Calculation!N319*Calculation!O319*Calculation!P319*Calculation!R319*Calculation!V319*Calculation!W319*Calculation!Y319)</f>
        <v/>
      </c>
      <c r="L319" s="7" t="str">
        <f>IF('Used data'!I319="No","",SUM(I319:K319))</f>
        <v/>
      </c>
      <c r="M319" s="7" t="str">
        <f>IF('Used data'!I319="No","",Calculation!AG319*Calculation!G319*Calculation!I319*Calculation!J319*Calculation!L319*Calculation!N319*Calculation!O319*Calculation!S319*Calculation!V319*Calculation!W319*Calculation!Z319)</f>
        <v/>
      </c>
      <c r="N319" s="7" t="str">
        <f>IF('Used data'!I319="No","",Calculation!AH319*Calculation!G319*Calculation!I319*Calculation!J319*Calculation!L319*Calculation!N319*Calculation!O319*Calculation!T319*Calculation!V319*Calculation!W319*Calculation!AA319)</f>
        <v/>
      </c>
      <c r="O319" s="7" t="str">
        <f>IF('Used data'!I319="No","",Calculation!AI319*Calculation!G319*Calculation!I319*Calculation!J319*Calculation!L319*Calculation!N319*Calculation!O319*Calculation!U319*Calculation!V319*Calculation!W319*Calculation!AB319)</f>
        <v/>
      </c>
      <c r="P319" s="7" t="str">
        <f>IF('Used data'!I319="No","",SUM(M319:O319))</f>
        <v/>
      </c>
      <c r="Q319" s="9" t="str">
        <f>IF('Used data'!I319="No","",SUM(I319:J319)*740934+M319*29492829+N319*4654307+O319*608667)</f>
        <v/>
      </c>
    </row>
    <row r="320" spans="1:17" x14ac:dyDescent="0.3">
      <c r="A320" s="4" t="str">
        <f>IF('Input data'!A326="","",'Input data'!A326)</f>
        <v/>
      </c>
      <c r="B320" s="4" t="str">
        <f>IF('Input data'!B326="","",'Input data'!B326)</f>
        <v/>
      </c>
      <c r="C320" s="4" t="str">
        <f>IF('Input data'!C326="","",'Input data'!C326)</f>
        <v/>
      </c>
      <c r="D320" s="4" t="str">
        <f>IF('Input data'!D326="","",'Input data'!D326)</f>
        <v/>
      </c>
      <c r="E320" s="4" t="str">
        <f>IF('Input data'!E326="","",'Input data'!E326)</f>
        <v/>
      </c>
      <c r="F320" s="4" t="str">
        <f>IF('Input data'!F326="","",'Input data'!F326)</f>
        <v/>
      </c>
      <c r="G320" s="20" t="str">
        <f>IF('Input data'!G326=0,"",'Input data'!G326)</f>
        <v/>
      </c>
      <c r="H320" s="9" t="str">
        <f>IF('Input data'!H326="","",'Input data'!H326)</f>
        <v/>
      </c>
      <c r="I320" s="7" t="str">
        <f>IF('Used data'!I320="No","",Calculation!AD320*Calculation!G320*Calculation!I320*Calculation!J320*Calculation!L320*Calculation!N320*Calculation!O320*Calculation!Q320*Calculation!V320*Calculation!W320*Calculation!X320)</f>
        <v/>
      </c>
      <c r="J320" s="7" t="str">
        <f>IF('Used data'!I320="No","",Calculation!AE320*Calculation!G320*Calculation!I320*Calculation!K320*Calculation!M320*Calculation!N320*Calculation!O320*Calculation!P320*Calculation!R320*Calculation!V320*Calculation!W320*Calculation!Y320)</f>
        <v/>
      </c>
      <c r="K320" s="7" t="str">
        <f>IF('Used data'!I320="No","",Calculation!AF320*Calculation!G320*Calculation!I320*Calculation!K320*Calculation!M320*Calculation!N320*Calculation!O320*Calculation!P320*Calculation!R320*Calculation!V320*Calculation!W320*Calculation!Y320)</f>
        <v/>
      </c>
      <c r="L320" s="7" t="str">
        <f>IF('Used data'!I320="No","",SUM(I320:K320))</f>
        <v/>
      </c>
      <c r="M320" s="7" t="str">
        <f>IF('Used data'!I320="No","",Calculation!AG320*Calculation!G320*Calculation!I320*Calculation!J320*Calculation!L320*Calculation!N320*Calculation!O320*Calculation!S320*Calculation!V320*Calculation!W320*Calculation!Z320)</f>
        <v/>
      </c>
      <c r="N320" s="7" t="str">
        <f>IF('Used data'!I320="No","",Calculation!AH320*Calculation!G320*Calculation!I320*Calculation!J320*Calculation!L320*Calculation!N320*Calculation!O320*Calculation!T320*Calculation!V320*Calculation!W320*Calculation!AA320)</f>
        <v/>
      </c>
      <c r="O320" s="7" t="str">
        <f>IF('Used data'!I320="No","",Calculation!AI320*Calculation!G320*Calculation!I320*Calculation!J320*Calculation!L320*Calculation!N320*Calculation!O320*Calculation!U320*Calculation!V320*Calculation!W320*Calculation!AB320)</f>
        <v/>
      </c>
      <c r="P320" s="7" t="str">
        <f>IF('Used data'!I320="No","",SUM(M320:O320))</f>
        <v/>
      </c>
      <c r="Q320" s="9" t="str">
        <f>IF('Used data'!I320="No","",SUM(I320:J320)*740934+M320*29492829+N320*4654307+O320*608667)</f>
        <v/>
      </c>
    </row>
    <row r="321" spans="1:17" x14ac:dyDescent="0.3">
      <c r="A321" s="4" t="str">
        <f>IF('Input data'!A327="","",'Input data'!A327)</f>
        <v/>
      </c>
      <c r="B321" s="4" t="str">
        <f>IF('Input data'!B327="","",'Input data'!B327)</f>
        <v/>
      </c>
      <c r="C321" s="4" t="str">
        <f>IF('Input data'!C327="","",'Input data'!C327)</f>
        <v/>
      </c>
      <c r="D321" s="4" t="str">
        <f>IF('Input data'!D327="","",'Input data'!D327)</f>
        <v/>
      </c>
      <c r="E321" s="4" t="str">
        <f>IF('Input data'!E327="","",'Input data'!E327)</f>
        <v/>
      </c>
      <c r="F321" s="4" t="str">
        <f>IF('Input data'!F327="","",'Input data'!F327)</f>
        <v/>
      </c>
      <c r="G321" s="20" t="str">
        <f>IF('Input data'!G327=0,"",'Input data'!G327)</f>
        <v/>
      </c>
      <c r="H321" s="9" t="str">
        <f>IF('Input data'!H327="","",'Input data'!H327)</f>
        <v/>
      </c>
      <c r="I321" s="7" t="str">
        <f>IF('Used data'!I321="No","",Calculation!AD321*Calculation!G321*Calculation!I321*Calculation!J321*Calculation!L321*Calculation!N321*Calculation!O321*Calculation!Q321*Calculation!V321*Calculation!W321*Calculation!X321)</f>
        <v/>
      </c>
      <c r="J321" s="7" t="str">
        <f>IF('Used data'!I321="No","",Calculation!AE321*Calculation!G321*Calculation!I321*Calculation!K321*Calculation!M321*Calculation!N321*Calculation!O321*Calculation!P321*Calculation!R321*Calculation!V321*Calculation!W321*Calculation!Y321)</f>
        <v/>
      </c>
      <c r="K321" s="7" t="str">
        <f>IF('Used data'!I321="No","",Calculation!AF321*Calculation!G321*Calculation!I321*Calculation!K321*Calculation!M321*Calculation!N321*Calculation!O321*Calculation!P321*Calculation!R321*Calculation!V321*Calculation!W321*Calculation!Y321)</f>
        <v/>
      </c>
      <c r="L321" s="7" t="str">
        <f>IF('Used data'!I321="No","",SUM(I321:K321))</f>
        <v/>
      </c>
      <c r="M321" s="7" t="str">
        <f>IF('Used data'!I321="No","",Calculation!AG321*Calculation!G321*Calculation!I321*Calculation!J321*Calculation!L321*Calculation!N321*Calculation!O321*Calculation!S321*Calculation!V321*Calculation!W321*Calculation!Z321)</f>
        <v/>
      </c>
      <c r="N321" s="7" t="str">
        <f>IF('Used data'!I321="No","",Calculation!AH321*Calculation!G321*Calculation!I321*Calculation!J321*Calculation!L321*Calculation!N321*Calculation!O321*Calculation!T321*Calculation!V321*Calculation!W321*Calculation!AA321)</f>
        <v/>
      </c>
      <c r="O321" s="7" t="str">
        <f>IF('Used data'!I321="No","",Calculation!AI321*Calculation!G321*Calculation!I321*Calculation!J321*Calculation!L321*Calculation!N321*Calculation!O321*Calculation!U321*Calculation!V321*Calculation!W321*Calculation!AB321)</f>
        <v/>
      </c>
      <c r="P321" s="7" t="str">
        <f>IF('Used data'!I321="No","",SUM(M321:O321))</f>
        <v/>
      </c>
      <c r="Q321" s="9" t="str">
        <f>IF('Used data'!I321="No","",SUM(I321:J321)*740934+M321*29492829+N321*4654307+O321*608667)</f>
        <v/>
      </c>
    </row>
    <row r="322" spans="1:17" x14ac:dyDescent="0.3">
      <c r="A322" s="4" t="str">
        <f>IF('Input data'!A328="","",'Input data'!A328)</f>
        <v/>
      </c>
      <c r="B322" s="4" t="str">
        <f>IF('Input data'!B328="","",'Input data'!B328)</f>
        <v/>
      </c>
      <c r="C322" s="4" t="str">
        <f>IF('Input data'!C328="","",'Input data'!C328)</f>
        <v/>
      </c>
      <c r="D322" s="4" t="str">
        <f>IF('Input data'!D328="","",'Input data'!D328)</f>
        <v/>
      </c>
      <c r="E322" s="4" t="str">
        <f>IF('Input data'!E328="","",'Input data'!E328)</f>
        <v/>
      </c>
      <c r="F322" s="4" t="str">
        <f>IF('Input data'!F328="","",'Input data'!F328)</f>
        <v/>
      </c>
      <c r="G322" s="20" t="str">
        <f>IF('Input data'!G328=0,"",'Input data'!G328)</f>
        <v/>
      </c>
      <c r="H322" s="9" t="str">
        <f>IF('Input data'!H328="","",'Input data'!H328)</f>
        <v/>
      </c>
      <c r="I322" s="7" t="str">
        <f>IF('Used data'!I322="No","",Calculation!AD322*Calculation!G322*Calculation!I322*Calculation!J322*Calculation!L322*Calculation!N322*Calculation!O322*Calculation!Q322*Calculation!V322*Calculation!W322*Calculation!X322)</f>
        <v/>
      </c>
      <c r="J322" s="7" t="str">
        <f>IF('Used data'!I322="No","",Calculation!AE322*Calculation!G322*Calculation!I322*Calculation!K322*Calculation!M322*Calculation!N322*Calculation!O322*Calculation!P322*Calculation!R322*Calculation!V322*Calculation!W322*Calculation!Y322)</f>
        <v/>
      </c>
      <c r="K322" s="7" t="str">
        <f>IF('Used data'!I322="No","",Calculation!AF322*Calculation!G322*Calculation!I322*Calculation!K322*Calculation!M322*Calculation!N322*Calculation!O322*Calculation!P322*Calculation!R322*Calculation!V322*Calculation!W322*Calculation!Y322)</f>
        <v/>
      </c>
      <c r="L322" s="7" t="str">
        <f>IF('Used data'!I322="No","",SUM(I322:K322))</f>
        <v/>
      </c>
      <c r="M322" s="7" t="str">
        <f>IF('Used data'!I322="No","",Calculation!AG322*Calculation!G322*Calculation!I322*Calculation!J322*Calculation!L322*Calculation!N322*Calculation!O322*Calculation!S322*Calculation!V322*Calculation!W322*Calculation!Z322)</f>
        <v/>
      </c>
      <c r="N322" s="7" t="str">
        <f>IF('Used data'!I322="No","",Calculation!AH322*Calculation!G322*Calculation!I322*Calculation!J322*Calculation!L322*Calculation!N322*Calculation!O322*Calculation!T322*Calculation!V322*Calculation!W322*Calculation!AA322)</f>
        <v/>
      </c>
      <c r="O322" s="7" t="str">
        <f>IF('Used data'!I322="No","",Calculation!AI322*Calculation!G322*Calculation!I322*Calculation!J322*Calculation!L322*Calculation!N322*Calculation!O322*Calculation!U322*Calculation!V322*Calculation!W322*Calculation!AB322)</f>
        <v/>
      </c>
      <c r="P322" s="7" t="str">
        <f>IF('Used data'!I322="No","",SUM(M322:O322))</f>
        <v/>
      </c>
      <c r="Q322" s="9" t="str">
        <f>IF('Used data'!I322="No","",SUM(I322:J322)*740934+M322*29492829+N322*4654307+O322*608667)</f>
        <v/>
      </c>
    </row>
    <row r="323" spans="1:17" x14ac:dyDescent="0.3">
      <c r="A323" s="4" t="str">
        <f>IF('Input data'!A329="","",'Input data'!A329)</f>
        <v/>
      </c>
      <c r="B323" s="4" t="str">
        <f>IF('Input data'!B329="","",'Input data'!B329)</f>
        <v/>
      </c>
      <c r="C323" s="4" t="str">
        <f>IF('Input data'!C329="","",'Input data'!C329)</f>
        <v/>
      </c>
      <c r="D323" s="4" t="str">
        <f>IF('Input data'!D329="","",'Input data'!D329)</f>
        <v/>
      </c>
      <c r="E323" s="4" t="str">
        <f>IF('Input data'!E329="","",'Input data'!E329)</f>
        <v/>
      </c>
      <c r="F323" s="4" t="str">
        <f>IF('Input data'!F329="","",'Input data'!F329)</f>
        <v/>
      </c>
      <c r="G323" s="20" t="str">
        <f>IF('Input data'!G329=0,"",'Input data'!G329)</f>
        <v/>
      </c>
      <c r="H323" s="9" t="str">
        <f>IF('Input data'!H329="","",'Input data'!H329)</f>
        <v/>
      </c>
      <c r="I323" s="7" t="str">
        <f>IF('Used data'!I323="No","",Calculation!AD323*Calculation!G323*Calculation!I323*Calculation!J323*Calculation!L323*Calculation!N323*Calculation!O323*Calculation!Q323*Calculation!V323*Calculation!W323*Calculation!X323)</f>
        <v/>
      </c>
      <c r="J323" s="7" t="str">
        <f>IF('Used data'!I323="No","",Calculation!AE323*Calculation!G323*Calculation!I323*Calculation!K323*Calculation!M323*Calculation!N323*Calculation!O323*Calculation!P323*Calculation!R323*Calculation!V323*Calculation!W323*Calculation!Y323)</f>
        <v/>
      </c>
      <c r="K323" s="7" t="str">
        <f>IF('Used data'!I323="No","",Calculation!AF323*Calculation!G323*Calculation!I323*Calculation!K323*Calculation!M323*Calculation!N323*Calculation!O323*Calculation!P323*Calculation!R323*Calculation!V323*Calculation!W323*Calculation!Y323)</f>
        <v/>
      </c>
      <c r="L323" s="7" t="str">
        <f>IF('Used data'!I323="No","",SUM(I323:K323))</f>
        <v/>
      </c>
      <c r="M323" s="7" t="str">
        <f>IF('Used data'!I323="No","",Calculation!AG323*Calculation!G323*Calculation!I323*Calculation!J323*Calculation!L323*Calculation!N323*Calculation!O323*Calculation!S323*Calculation!V323*Calculation!W323*Calculation!Z323)</f>
        <v/>
      </c>
      <c r="N323" s="7" t="str">
        <f>IF('Used data'!I323="No","",Calculation!AH323*Calculation!G323*Calculation!I323*Calculation!J323*Calculation!L323*Calculation!N323*Calculation!O323*Calculation!T323*Calculation!V323*Calculation!W323*Calculation!AA323)</f>
        <v/>
      </c>
      <c r="O323" s="7" t="str">
        <f>IF('Used data'!I323="No","",Calculation!AI323*Calculation!G323*Calculation!I323*Calculation!J323*Calculation!L323*Calculation!N323*Calculation!O323*Calculation!U323*Calculation!V323*Calculation!W323*Calculation!AB323)</f>
        <v/>
      </c>
      <c r="P323" s="7" t="str">
        <f>IF('Used data'!I323="No","",SUM(M323:O323))</f>
        <v/>
      </c>
      <c r="Q323" s="9" t="str">
        <f>IF('Used data'!I323="No","",SUM(I323:J323)*740934+M323*29492829+N323*4654307+O323*608667)</f>
        <v/>
      </c>
    </row>
    <row r="324" spans="1:17" x14ac:dyDescent="0.3">
      <c r="A324" s="4" t="str">
        <f>IF('Input data'!A330="","",'Input data'!A330)</f>
        <v/>
      </c>
      <c r="B324" s="4" t="str">
        <f>IF('Input data'!B330="","",'Input data'!B330)</f>
        <v/>
      </c>
      <c r="C324" s="4" t="str">
        <f>IF('Input data'!C330="","",'Input data'!C330)</f>
        <v/>
      </c>
      <c r="D324" s="4" t="str">
        <f>IF('Input data'!D330="","",'Input data'!D330)</f>
        <v/>
      </c>
      <c r="E324" s="4" t="str">
        <f>IF('Input data'!E330="","",'Input data'!E330)</f>
        <v/>
      </c>
      <c r="F324" s="4" t="str">
        <f>IF('Input data'!F330="","",'Input data'!F330)</f>
        <v/>
      </c>
      <c r="G324" s="20" t="str">
        <f>IF('Input data'!G330=0,"",'Input data'!G330)</f>
        <v/>
      </c>
      <c r="H324" s="9" t="str">
        <f>IF('Input data'!H330="","",'Input data'!H330)</f>
        <v/>
      </c>
      <c r="I324" s="7" t="str">
        <f>IF('Used data'!I324="No","",Calculation!AD324*Calculation!G324*Calculation!I324*Calculation!J324*Calculation!L324*Calculation!N324*Calculation!O324*Calculation!Q324*Calculation!V324*Calculation!W324*Calculation!X324)</f>
        <v/>
      </c>
      <c r="J324" s="7" t="str">
        <f>IF('Used data'!I324="No","",Calculation!AE324*Calculation!G324*Calculation!I324*Calculation!K324*Calculation!M324*Calculation!N324*Calculation!O324*Calculation!P324*Calculation!R324*Calculation!V324*Calculation!W324*Calculation!Y324)</f>
        <v/>
      </c>
      <c r="K324" s="7" t="str">
        <f>IF('Used data'!I324="No","",Calculation!AF324*Calculation!G324*Calculation!I324*Calculation!K324*Calculation!M324*Calculation!N324*Calculation!O324*Calculation!P324*Calculation!R324*Calculation!V324*Calculation!W324*Calculation!Y324)</f>
        <v/>
      </c>
      <c r="L324" s="7" t="str">
        <f>IF('Used data'!I324="No","",SUM(I324:K324))</f>
        <v/>
      </c>
      <c r="M324" s="7" t="str">
        <f>IF('Used data'!I324="No","",Calculation!AG324*Calculation!G324*Calculation!I324*Calculation!J324*Calculation!L324*Calculation!N324*Calculation!O324*Calculation!S324*Calculation!V324*Calculation!W324*Calculation!Z324)</f>
        <v/>
      </c>
      <c r="N324" s="7" t="str">
        <f>IF('Used data'!I324="No","",Calculation!AH324*Calculation!G324*Calculation!I324*Calculation!J324*Calculation!L324*Calculation!N324*Calculation!O324*Calculation!T324*Calculation!V324*Calculation!W324*Calculation!AA324)</f>
        <v/>
      </c>
      <c r="O324" s="7" t="str">
        <f>IF('Used data'!I324="No","",Calculation!AI324*Calculation!G324*Calculation!I324*Calculation!J324*Calculation!L324*Calculation!N324*Calculation!O324*Calculation!U324*Calculation!V324*Calculation!W324*Calculation!AB324)</f>
        <v/>
      </c>
      <c r="P324" s="7" t="str">
        <f>IF('Used data'!I324="No","",SUM(M324:O324))</f>
        <v/>
      </c>
      <c r="Q324" s="9" t="str">
        <f>IF('Used data'!I324="No","",SUM(I324:J324)*740934+M324*29492829+N324*4654307+O324*608667)</f>
        <v/>
      </c>
    </row>
    <row r="325" spans="1:17" x14ac:dyDescent="0.3">
      <c r="A325" s="4" t="str">
        <f>IF('Input data'!A331="","",'Input data'!A331)</f>
        <v/>
      </c>
      <c r="B325" s="4" t="str">
        <f>IF('Input data'!B331="","",'Input data'!B331)</f>
        <v/>
      </c>
      <c r="C325" s="4" t="str">
        <f>IF('Input data'!C331="","",'Input data'!C331)</f>
        <v/>
      </c>
      <c r="D325" s="4" t="str">
        <f>IF('Input data'!D331="","",'Input data'!D331)</f>
        <v/>
      </c>
      <c r="E325" s="4" t="str">
        <f>IF('Input data'!E331="","",'Input data'!E331)</f>
        <v/>
      </c>
      <c r="F325" s="4" t="str">
        <f>IF('Input data'!F331="","",'Input data'!F331)</f>
        <v/>
      </c>
      <c r="G325" s="20" t="str">
        <f>IF('Input data'!G331=0,"",'Input data'!G331)</f>
        <v/>
      </c>
      <c r="H325" s="9" t="str">
        <f>IF('Input data'!H331="","",'Input data'!H331)</f>
        <v/>
      </c>
      <c r="I325" s="7" t="str">
        <f>IF('Used data'!I325="No","",Calculation!AD325*Calculation!G325*Calculation!I325*Calculation!J325*Calculation!L325*Calculation!N325*Calculation!O325*Calculation!Q325*Calculation!V325*Calculation!W325*Calculation!X325)</f>
        <v/>
      </c>
      <c r="J325" s="7" t="str">
        <f>IF('Used data'!I325="No","",Calculation!AE325*Calculation!G325*Calculation!I325*Calculation!K325*Calculation!M325*Calculation!N325*Calculation!O325*Calculation!P325*Calculation!R325*Calculation!V325*Calculation!W325*Calculation!Y325)</f>
        <v/>
      </c>
      <c r="K325" s="7" t="str">
        <f>IF('Used data'!I325="No","",Calculation!AF325*Calculation!G325*Calculation!I325*Calculation!K325*Calculation!M325*Calculation!N325*Calculation!O325*Calculation!P325*Calculation!R325*Calculation!V325*Calculation!W325*Calculation!Y325)</f>
        <v/>
      </c>
      <c r="L325" s="7" t="str">
        <f>IF('Used data'!I325="No","",SUM(I325:K325))</f>
        <v/>
      </c>
      <c r="M325" s="7" t="str">
        <f>IF('Used data'!I325="No","",Calculation!AG325*Calculation!G325*Calculation!I325*Calculation!J325*Calculation!L325*Calculation!N325*Calculation!O325*Calculation!S325*Calculation!V325*Calculation!W325*Calculation!Z325)</f>
        <v/>
      </c>
      <c r="N325" s="7" t="str">
        <f>IF('Used data'!I325="No","",Calculation!AH325*Calculation!G325*Calculation!I325*Calculation!J325*Calculation!L325*Calculation!N325*Calculation!O325*Calculation!T325*Calculation!V325*Calculation!W325*Calculation!AA325)</f>
        <v/>
      </c>
      <c r="O325" s="7" t="str">
        <f>IF('Used data'!I325="No","",Calculation!AI325*Calculation!G325*Calculation!I325*Calculation!J325*Calculation!L325*Calculation!N325*Calculation!O325*Calculation!U325*Calculation!V325*Calculation!W325*Calculation!AB325)</f>
        <v/>
      </c>
      <c r="P325" s="7" t="str">
        <f>IF('Used data'!I325="No","",SUM(M325:O325))</f>
        <v/>
      </c>
      <c r="Q325" s="9" t="str">
        <f>IF('Used data'!I325="No","",SUM(I325:J325)*740934+M325*29492829+N325*4654307+O325*608667)</f>
        <v/>
      </c>
    </row>
    <row r="326" spans="1:17" x14ac:dyDescent="0.3">
      <c r="A326" s="4" t="str">
        <f>IF('Input data'!A332="","",'Input data'!A332)</f>
        <v/>
      </c>
      <c r="B326" s="4" t="str">
        <f>IF('Input data'!B332="","",'Input data'!B332)</f>
        <v/>
      </c>
      <c r="C326" s="4" t="str">
        <f>IF('Input data'!C332="","",'Input data'!C332)</f>
        <v/>
      </c>
      <c r="D326" s="4" t="str">
        <f>IF('Input data'!D332="","",'Input data'!D332)</f>
        <v/>
      </c>
      <c r="E326" s="4" t="str">
        <f>IF('Input data'!E332="","",'Input data'!E332)</f>
        <v/>
      </c>
      <c r="F326" s="4" t="str">
        <f>IF('Input data'!F332="","",'Input data'!F332)</f>
        <v/>
      </c>
      <c r="G326" s="20" t="str">
        <f>IF('Input data'!G332=0,"",'Input data'!G332)</f>
        <v/>
      </c>
      <c r="H326" s="9" t="str">
        <f>IF('Input data'!H332="","",'Input data'!H332)</f>
        <v/>
      </c>
      <c r="I326" s="7" t="str">
        <f>IF('Used data'!I326="No","",Calculation!AD326*Calculation!G326*Calculation!I326*Calculation!J326*Calculation!L326*Calculation!N326*Calculation!O326*Calculation!Q326*Calculation!V326*Calculation!W326*Calculation!X326)</f>
        <v/>
      </c>
      <c r="J326" s="7" t="str">
        <f>IF('Used data'!I326="No","",Calculation!AE326*Calculation!G326*Calculation!I326*Calculation!K326*Calculation!M326*Calculation!N326*Calculation!O326*Calculation!P326*Calculation!R326*Calculation!V326*Calculation!W326*Calculation!Y326)</f>
        <v/>
      </c>
      <c r="K326" s="7" t="str">
        <f>IF('Used data'!I326="No","",Calculation!AF326*Calculation!G326*Calculation!I326*Calculation!K326*Calculation!M326*Calculation!N326*Calculation!O326*Calculation!P326*Calculation!R326*Calculation!V326*Calculation!W326*Calculation!Y326)</f>
        <v/>
      </c>
      <c r="L326" s="7" t="str">
        <f>IF('Used data'!I326="No","",SUM(I326:K326))</f>
        <v/>
      </c>
      <c r="M326" s="7" t="str">
        <f>IF('Used data'!I326="No","",Calculation!AG326*Calculation!G326*Calculation!I326*Calculation!J326*Calculation!L326*Calculation!N326*Calculation!O326*Calculation!S326*Calculation!V326*Calculation!W326*Calculation!Z326)</f>
        <v/>
      </c>
      <c r="N326" s="7" t="str">
        <f>IF('Used data'!I326="No","",Calculation!AH326*Calculation!G326*Calculation!I326*Calculation!J326*Calculation!L326*Calculation!N326*Calculation!O326*Calculation!T326*Calculation!V326*Calculation!W326*Calculation!AA326)</f>
        <v/>
      </c>
      <c r="O326" s="7" t="str">
        <f>IF('Used data'!I326="No","",Calculation!AI326*Calculation!G326*Calculation!I326*Calculation!J326*Calculation!L326*Calculation!N326*Calculation!O326*Calculation!U326*Calculation!V326*Calculation!W326*Calculation!AB326)</f>
        <v/>
      </c>
      <c r="P326" s="7" t="str">
        <f>IF('Used data'!I326="No","",SUM(M326:O326))</f>
        <v/>
      </c>
      <c r="Q326" s="9" t="str">
        <f>IF('Used data'!I326="No","",SUM(I326:J326)*740934+M326*29492829+N326*4654307+O326*608667)</f>
        <v/>
      </c>
    </row>
    <row r="327" spans="1:17" x14ac:dyDescent="0.3">
      <c r="A327" s="4" t="str">
        <f>IF('Input data'!A333="","",'Input data'!A333)</f>
        <v/>
      </c>
      <c r="B327" s="4" t="str">
        <f>IF('Input data'!B333="","",'Input data'!B333)</f>
        <v/>
      </c>
      <c r="C327" s="4" t="str">
        <f>IF('Input data'!C333="","",'Input data'!C333)</f>
        <v/>
      </c>
      <c r="D327" s="4" t="str">
        <f>IF('Input data'!D333="","",'Input data'!D333)</f>
        <v/>
      </c>
      <c r="E327" s="4" t="str">
        <f>IF('Input data'!E333="","",'Input data'!E333)</f>
        <v/>
      </c>
      <c r="F327" s="4" t="str">
        <f>IF('Input data'!F333="","",'Input data'!F333)</f>
        <v/>
      </c>
      <c r="G327" s="20" t="str">
        <f>IF('Input data'!G333=0,"",'Input data'!G333)</f>
        <v/>
      </c>
      <c r="H327" s="9" t="str">
        <f>IF('Input data'!H333="","",'Input data'!H333)</f>
        <v/>
      </c>
      <c r="I327" s="7" t="str">
        <f>IF('Used data'!I327="No","",Calculation!AD327*Calculation!G327*Calculation!I327*Calculation!J327*Calculation!L327*Calculation!N327*Calculation!O327*Calculation!Q327*Calculation!V327*Calculation!W327*Calculation!X327)</f>
        <v/>
      </c>
      <c r="J327" s="7" t="str">
        <f>IF('Used data'!I327="No","",Calculation!AE327*Calculation!G327*Calculation!I327*Calculation!K327*Calculation!M327*Calculation!N327*Calculation!O327*Calculation!P327*Calculation!R327*Calculation!V327*Calculation!W327*Calculation!Y327)</f>
        <v/>
      </c>
      <c r="K327" s="7" t="str">
        <f>IF('Used data'!I327="No","",Calculation!AF327*Calculation!G327*Calculation!I327*Calculation!K327*Calculation!M327*Calculation!N327*Calculation!O327*Calculation!P327*Calculation!R327*Calculation!V327*Calculation!W327*Calculation!Y327)</f>
        <v/>
      </c>
      <c r="L327" s="7" t="str">
        <f>IF('Used data'!I327="No","",SUM(I327:K327))</f>
        <v/>
      </c>
      <c r="M327" s="7" t="str">
        <f>IF('Used data'!I327="No","",Calculation!AG327*Calculation!G327*Calculation!I327*Calculation!J327*Calculation!L327*Calculation!N327*Calculation!O327*Calculation!S327*Calculation!V327*Calculation!W327*Calculation!Z327)</f>
        <v/>
      </c>
      <c r="N327" s="7" t="str">
        <f>IF('Used data'!I327="No","",Calculation!AH327*Calculation!G327*Calculation!I327*Calculation!J327*Calculation!L327*Calculation!N327*Calculation!O327*Calculation!T327*Calculation!V327*Calculation!W327*Calculation!AA327)</f>
        <v/>
      </c>
      <c r="O327" s="7" t="str">
        <f>IF('Used data'!I327="No","",Calculation!AI327*Calculation!G327*Calculation!I327*Calculation!J327*Calculation!L327*Calculation!N327*Calculation!O327*Calculation!U327*Calculation!V327*Calculation!W327*Calculation!AB327)</f>
        <v/>
      </c>
      <c r="P327" s="7" t="str">
        <f>IF('Used data'!I327="No","",SUM(M327:O327))</f>
        <v/>
      </c>
      <c r="Q327" s="9" t="str">
        <f>IF('Used data'!I327="No","",SUM(I327:J327)*740934+M327*29492829+N327*4654307+O327*608667)</f>
        <v/>
      </c>
    </row>
    <row r="328" spans="1:17" x14ac:dyDescent="0.3">
      <c r="A328" s="4" t="str">
        <f>IF('Input data'!A334="","",'Input data'!A334)</f>
        <v/>
      </c>
      <c r="B328" s="4" t="str">
        <f>IF('Input data'!B334="","",'Input data'!B334)</f>
        <v/>
      </c>
      <c r="C328" s="4" t="str">
        <f>IF('Input data'!C334="","",'Input data'!C334)</f>
        <v/>
      </c>
      <c r="D328" s="4" t="str">
        <f>IF('Input data'!D334="","",'Input data'!D334)</f>
        <v/>
      </c>
      <c r="E328" s="4" t="str">
        <f>IF('Input data'!E334="","",'Input data'!E334)</f>
        <v/>
      </c>
      <c r="F328" s="4" t="str">
        <f>IF('Input data'!F334="","",'Input data'!F334)</f>
        <v/>
      </c>
      <c r="G328" s="20" t="str">
        <f>IF('Input data'!G334=0,"",'Input data'!G334)</f>
        <v/>
      </c>
      <c r="H328" s="9" t="str">
        <f>IF('Input data'!H334="","",'Input data'!H334)</f>
        <v/>
      </c>
      <c r="I328" s="7" t="str">
        <f>IF('Used data'!I328="No","",Calculation!AD328*Calculation!G328*Calculation!I328*Calculation!J328*Calculation!L328*Calculation!N328*Calculation!O328*Calculation!Q328*Calculation!V328*Calculation!W328*Calculation!X328)</f>
        <v/>
      </c>
      <c r="J328" s="7" t="str">
        <f>IF('Used data'!I328="No","",Calculation!AE328*Calculation!G328*Calculation!I328*Calculation!K328*Calculation!M328*Calculation!N328*Calculation!O328*Calculation!P328*Calculation!R328*Calculation!V328*Calculation!W328*Calculation!Y328)</f>
        <v/>
      </c>
      <c r="K328" s="7" t="str">
        <f>IF('Used data'!I328="No","",Calculation!AF328*Calculation!G328*Calculation!I328*Calculation!K328*Calculation!M328*Calculation!N328*Calculation!O328*Calculation!P328*Calculation!R328*Calculation!V328*Calculation!W328*Calculation!Y328)</f>
        <v/>
      </c>
      <c r="L328" s="7" t="str">
        <f>IF('Used data'!I328="No","",SUM(I328:K328))</f>
        <v/>
      </c>
      <c r="M328" s="7" t="str">
        <f>IF('Used data'!I328="No","",Calculation!AG328*Calculation!G328*Calculation!I328*Calculation!J328*Calculation!L328*Calculation!N328*Calculation!O328*Calculation!S328*Calculation!V328*Calculation!W328*Calculation!Z328)</f>
        <v/>
      </c>
      <c r="N328" s="7" t="str">
        <f>IF('Used data'!I328="No","",Calculation!AH328*Calculation!G328*Calculation!I328*Calculation!J328*Calculation!L328*Calculation!N328*Calculation!O328*Calculation!T328*Calculation!V328*Calculation!W328*Calculation!AA328)</f>
        <v/>
      </c>
      <c r="O328" s="7" t="str">
        <f>IF('Used data'!I328="No","",Calculation!AI328*Calculation!G328*Calculation!I328*Calculation!J328*Calculation!L328*Calculation!N328*Calculation!O328*Calculation!U328*Calculation!V328*Calculation!W328*Calculation!AB328)</f>
        <v/>
      </c>
      <c r="P328" s="7" t="str">
        <f>IF('Used data'!I328="No","",SUM(M328:O328))</f>
        <v/>
      </c>
      <c r="Q328" s="9" t="str">
        <f>IF('Used data'!I328="No","",SUM(I328:J328)*740934+M328*29492829+N328*4654307+O328*608667)</f>
        <v/>
      </c>
    </row>
    <row r="329" spans="1:17" x14ac:dyDescent="0.3">
      <c r="A329" s="4" t="str">
        <f>IF('Input data'!A335="","",'Input data'!A335)</f>
        <v/>
      </c>
      <c r="B329" s="4" t="str">
        <f>IF('Input data'!B335="","",'Input data'!B335)</f>
        <v/>
      </c>
      <c r="C329" s="4" t="str">
        <f>IF('Input data'!C335="","",'Input data'!C335)</f>
        <v/>
      </c>
      <c r="D329" s="4" t="str">
        <f>IF('Input data'!D335="","",'Input data'!D335)</f>
        <v/>
      </c>
      <c r="E329" s="4" t="str">
        <f>IF('Input data'!E335="","",'Input data'!E335)</f>
        <v/>
      </c>
      <c r="F329" s="4" t="str">
        <f>IF('Input data'!F335="","",'Input data'!F335)</f>
        <v/>
      </c>
      <c r="G329" s="20" t="str">
        <f>IF('Input data'!G335=0,"",'Input data'!G335)</f>
        <v/>
      </c>
      <c r="H329" s="9" t="str">
        <f>IF('Input data'!H335="","",'Input data'!H335)</f>
        <v/>
      </c>
      <c r="I329" s="7" t="str">
        <f>IF('Used data'!I329="No","",Calculation!AD329*Calculation!G329*Calculation!I329*Calculation!J329*Calculation!L329*Calculation!N329*Calculation!O329*Calculation!Q329*Calculation!V329*Calculation!W329*Calculation!X329)</f>
        <v/>
      </c>
      <c r="J329" s="7" t="str">
        <f>IF('Used data'!I329="No","",Calculation!AE329*Calculation!G329*Calculation!I329*Calculation!K329*Calculation!M329*Calculation!N329*Calculation!O329*Calculation!P329*Calculation!R329*Calculation!V329*Calculation!W329*Calculation!Y329)</f>
        <v/>
      </c>
      <c r="K329" s="7" t="str">
        <f>IF('Used data'!I329="No","",Calculation!AF329*Calculation!G329*Calculation!I329*Calculation!K329*Calculation!M329*Calculation!N329*Calculation!O329*Calculation!P329*Calculation!R329*Calculation!V329*Calculation!W329*Calculation!Y329)</f>
        <v/>
      </c>
      <c r="L329" s="7" t="str">
        <f>IF('Used data'!I329="No","",SUM(I329:K329))</f>
        <v/>
      </c>
      <c r="M329" s="7" t="str">
        <f>IF('Used data'!I329="No","",Calculation!AG329*Calculation!G329*Calculation!I329*Calculation!J329*Calculation!L329*Calculation!N329*Calculation!O329*Calculation!S329*Calculation!V329*Calculation!W329*Calculation!Z329)</f>
        <v/>
      </c>
      <c r="N329" s="7" t="str">
        <f>IF('Used data'!I329="No","",Calculation!AH329*Calculation!G329*Calculation!I329*Calculation!J329*Calculation!L329*Calculation!N329*Calculation!O329*Calculation!T329*Calculation!V329*Calculation!W329*Calculation!AA329)</f>
        <v/>
      </c>
      <c r="O329" s="7" t="str">
        <f>IF('Used data'!I329="No","",Calculation!AI329*Calculation!G329*Calculation!I329*Calculation!J329*Calculation!L329*Calculation!N329*Calculation!O329*Calculation!U329*Calculation!V329*Calculation!W329*Calculation!AB329)</f>
        <v/>
      </c>
      <c r="P329" s="7" t="str">
        <f>IF('Used data'!I329="No","",SUM(M329:O329))</f>
        <v/>
      </c>
      <c r="Q329" s="9" t="str">
        <f>IF('Used data'!I329="No","",SUM(I329:J329)*740934+M329*29492829+N329*4654307+O329*608667)</f>
        <v/>
      </c>
    </row>
    <row r="330" spans="1:17" x14ac:dyDescent="0.3">
      <c r="A330" s="4" t="str">
        <f>IF('Input data'!A336="","",'Input data'!A336)</f>
        <v/>
      </c>
      <c r="B330" s="4" t="str">
        <f>IF('Input data'!B336="","",'Input data'!B336)</f>
        <v/>
      </c>
      <c r="C330" s="4" t="str">
        <f>IF('Input data'!C336="","",'Input data'!C336)</f>
        <v/>
      </c>
      <c r="D330" s="4" t="str">
        <f>IF('Input data'!D336="","",'Input data'!D336)</f>
        <v/>
      </c>
      <c r="E330" s="4" t="str">
        <f>IF('Input data'!E336="","",'Input data'!E336)</f>
        <v/>
      </c>
      <c r="F330" s="4" t="str">
        <f>IF('Input data'!F336="","",'Input data'!F336)</f>
        <v/>
      </c>
      <c r="G330" s="20" t="str">
        <f>IF('Input data'!G336=0,"",'Input data'!G336)</f>
        <v/>
      </c>
      <c r="H330" s="9" t="str">
        <f>IF('Input data'!H336="","",'Input data'!H336)</f>
        <v/>
      </c>
      <c r="I330" s="7" t="str">
        <f>IF('Used data'!I330="No","",Calculation!AD330*Calculation!G330*Calculation!I330*Calculation!J330*Calculation!L330*Calculation!N330*Calculation!O330*Calculation!Q330*Calculation!V330*Calculation!W330*Calculation!X330)</f>
        <v/>
      </c>
      <c r="J330" s="7" t="str">
        <f>IF('Used data'!I330="No","",Calculation!AE330*Calculation!G330*Calculation!I330*Calculation!K330*Calculation!M330*Calculation!N330*Calculation!O330*Calculation!P330*Calculation!R330*Calculation!V330*Calculation!W330*Calculation!Y330)</f>
        <v/>
      </c>
      <c r="K330" s="7" t="str">
        <f>IF('Used data'!I330="No","",Calculation!AF330*Calculation!G330*Calculation!I330*Calculation!K330*Calculation!M330*Calculation!N330*Calculation!O330*Calculation!P330*Calculation!R330*Calculation!V330*Calculation!W330*Calculation!Y330)</f>
        <v/>
      </c>
      <c r="L330" s="7" t="str">
        <f>IF('Used data'!I330="No","",SUM(I330:K330))</f>
        <v/>
      </c>
      <c r="M330" s="7" t="str">
        <f>IF('Used data'!I330="No","",Calculation!AG330*Calculation!G330*Calculation!I330*Calculation!J330*Calculation!L330*Calculation!N330*Calculation!O330*Calculation!S330*Calculation!V330*Calculation!W330*Calculation!Z330)</f>
        <v/>
      </c>
      <c r="N330" s="7" t="str">
        <f>IF('Used data'!I330="No","",Calculation!AH330*Calculation!G330*Calculation!I330*Calculation!J330*Calculation!L330*Calculation!N330*Calculation!O330*Calculation!T330*Calculation!V330*Calculation!W330*Calculation!AA330)</f>
        <v/>
      </c>
      <c r="O330" s="7" t="str">
        <f>IF('Used data'!I330="No","",Calculation!AI330*Calculation!G330*Calculation!I330*Calculation!J330*Calculation!L330*Calculation!N330*Calculation!O330*Calculation!U330*Calculation!V330*Calculation!W330*Calculation!AB330)</f>
        <v/>
      </c>
      <c r="P330" s="7" t="str">
        <f>IF('Used data'!I330="No","",SUM(M330:O330))</f>
        <v/>
      </c>
      <c r="Q330" s="9" t="str">
        <f>IF('Used data'!I330="No","",SUM(I330:J330)*740934+M330*29492829+N330*4654307+O330*608667)</f>
        <v/>
      </c>
    </row>
    <row r="331" spans="1:17" x14ac:dyDescent="0.3">
      <c r="A331" s="4" t="str">
        <f>IF('Input data'!A337="","",'Input data'!A337)</f>
        <v/>
      </c>
      <c r="B331" s="4" t="str">
        <f>IF('Input data'!B337="","",'Input data'!B337)</f>
        <v/>
      </c>
      <c r="C331" s="4" t="str">
        <f>IF('Input data'!C337="","",'Input data'!C337)</f>
        <v/>
      </c>
      <c r="D331" s="4" t="str">
        <f>IF('Input data'!D337="","",'Input data'!D337)</f>
        <v/>
      </c>
      <c r="E331" s="4" t="str">
        <f>IF('Input data'!E337="","",'Input data'!E337)</f>
        <v/>
      </c>
      <c r="F331" s="4" t="str">
        <f>IF('Input data'!F337="","",'Input data'!F337)</f>
        <v/>
      </c>
      <c r="G331" s="20" t="str">
        <f>IF('Input data'!G337=0,"",'Input data'!G337)</f>
        <v/>
      </c>
      <c r="H331" s="9" t="str">
        <f>IF('Input data'!H337="","",'Input data'!H337)</f>
        <v/>
      </c>
      <c r="I331" s="7" t="str">
        <f>IF('Used data'!I331="No","",Calculation!AD331*Calculation!G331*Calculation!I331*Calculation!J331*Calculation!L331*Calculation!N331*Calculation!O331*Calculation!Q331*Calculation!V331*Calculation!W331*Calculation!X331)</f>
        <v/>
      </c>
      <c r="J331" s="7" t="str">
        <f>IF('Used data'!I331="No","",Calculation!AE331*Calculation!G331*Calculation!I331*Calculation!K331*Calculation!M331*Calculation!N331*Calculation!O331*Calculation!P331*Calculation!R331*Calculation!V331*Calculation!W331*Calculation!Y331)</f>
        <v/>
      </c>
      <c r="K331" s="7" t="str">
        <f>IF('Used data'!I331="No","",Calculation!AF331*Calculation!G331*Calculation!I331*Calculation!K331*Calculation!M331*Calculation!N331*Calculation!O331*Calculation!P331*Calculation!R331*Calculation!V331*Calculation!W331*Calculation!Y331)</f>
        <v/>
      </c>
      <c r="L331" s="7" t="str">
        <f>IF('Used data'!I331="No","",SUM(I331:K331))</f>
        <v/>
      </c>
      <c r="M331" s="7" t="str">
        <f>IF('Used data'!I331="No","",Calculation!AG331*Calculation!G331*Calculation!I331*Calculation!J331*Calculation!L331*Calculation!N331*Calculation!O331*Calculation!S331*Calculation!V331*Calculation!W331*Calculation!Z331)</f>
        <v/>
      </c>
      <c r="N331" s="7" t="str">
        <f>IF('Used data'!I331="No","",Calculation!AH331*Calculation!G331*Calculation!I331*Calculation!J331*Calculation!L331*Calculation!N331*Calculation!O331*Calculation!T331*Calculation!V331*Calculation!W331*Calculation!AA331)</f>
        <v/>
      </c>
      <c r="O331" s="7" t="str">
        <f>IF('Used data'!I331="No","",Calculation!AI331*Calculation!G331*Calculation!I331*Calculation!J331*Calculation!L331*Calculation!N331*Calculation!O331*Calculation!U331*Calculation!V331*Calculation!W331*Calculation!AB331)</f>
        <v/>
      </c>
      <c r="P331" s="7" t="str">
        <f>IF('Used data'!I331="No","",SUM(M331:O331))</f>
        <v/>
      </c>
      <c r="Q331" s="9" t="str">
        <f>IF('Used data'!I331="No","",SUM(I331:J331)*740934+M331*29492829+N331*4654307+O331*608667)</f>
        <v/>
      </c>
    </row>
    <row r="332" spans="1:17" x14ac:dyDescent="0.3">
      <c r="A332" s="4" t="str">
        <f>IF('Input data'!A338="","",'Input data'!A338)</f>
        <v/>
      </c>
      <c r="B332" s="4" t="str">
        <f>IF('Input data'!B338="","",'Input data'!B338)</f>
        <v/>
      </c>
      <c r="C332" s="4" t="str">
        <f>IF('Input data'!C338="","",'Input data'!C338)</f>
        <v/>
      </c>
      <c r="D332" s="4" t="str">
        <f>IF('Input data'!D338="","",'Input data'!D338)</f>
        <v/>
      </c>
      <c r="E332" s="4" t="str">
        <f>IF('Input data'!E338="","",'Input data'!E338)</f>
        <v/>
      </c>
      <c r="F332" s="4" t="str">
        <f>IF('Input data'!F338="","",'Input data'!F338)</f>
        <v/>
      </c>
      <c r="G332" s="20" t="str">
        <f>IF('Input data'!G338=0,"",'Input data'!G338)</f>
        <v/>
      </c>
      <c r="H332" s="9" t="str">
        <f>IF('Input data'!H338="","",'Input data'!H338)</f>
        <v/>
      </c>
      <c r="I332" s="7" t="str">
        <f>IF('Used data'!I332="No","",Calculation!AD332*Calculation!G332*Calculation!I332*Calculation!J332*Calculation!L332*Calculation!N332*Calculation!O332*Calculation!Q332*Calculation!V332*Calculation!W332*Calculation!X332)</f>
        <v/>
      </c>
      <c r="J332" s="7" t="str">
        <f>IF('Used data'!I332="No","",Calculation!AE332*Calculation!G332*Calculation!I332*Calculation!K332*Calculation!M332*Calculation!N332*Calculation!O332*Calculation!P332*Calculation!R332*Calculation!V332*Calculation!W332*Calculation!Y332)</f>
        <v/>
      </c>
      <c r="K332" s="7" t="str">
        <f>IF('Used data'!I332="No","",Calculation!AF332*Calculation!G332*Calculation!I332*Calculation!K332*Calculation!M332*Calculation!N332*Calculation!O332*Calculation!P332*Calculation!R332*Calculation!V332*Calculation!W332*Calculation!Y332)</f>
        <v/>
      </c>
      <c r="L332" s="7" t="str">
        <f>IF('Used data'!I332="No","",SUM(I332:K332))</f>
        <v/>
      </c>
      <c r="M332" s="7" t="str">
        <f>IF('Used data'!I332="No","",Calculation!AG332*Calculation!G332*Calculation!I332*Calculation!J332*Calculation!L332*Calculation!N332*Calculation!O332*Calculation!S332*Calculation!V332*Calculation!W332*Calculation!Z332)</f>
        <v/>
      </c>
      <c r="N332" s="7" t="str">
        <f>IF('Used data'!I332="No","",Calculation!AH332*Calculation!G332*Calculation!I332*Calculation!J332*Calculation!L332*Calculation!N332*Calculation!O332*Calculation!T332*Calculation!V332*Calculation!W332*Calculation!AA332)</f>
        <v/>
      </c>
      <c r="O332" s="7" t="str">
        <f>IF('Used data'!I332="No","",Calculation!AI332*Calculation!G332*Calculation!I332*Calculation!J332*Calculation!L332*Calculation!N332*Calculation!O332*Calculation!U332*Calculation!V332*Calculation!W332*Calculation!AB332)</f>
        <v/>
      </c>
      <c r="P332" s="7" t="str">
        <f>IF('Used data'!I332="No","",SUM(M332:O332))</f>
        <v/>
      </c>
      <c r="Q332" s="9" t="str">
        <f>IF('Used data'!I332="No","",SUM(I332:J332)*740934+M332*29492829+N332*4654307+O332*608667)</f>
        <v/>
      </c>
    </row>
    <row r="333" spans="1:17" x14ac:dyDescent="0.3">
      <c r="A333" s="4" t="str">
        <f>IF('Input data'!A339="","",'Input data'!A339)</f>
        <v/>
      </c>
      <c r="B333" s="4" t="str">
        <f>IF('Input data'!B339="","",'Input data'!B339)</f>
        <v/>
      </c>
      <c r="C333" s="4" t="str">
        <f>IF('Input data'!C339="","",'Input data'!C339)</f>
        <v/>
      </c>
      <c r="D333" s="4" t="str">
        <f>IF('Input data'!D339="","",'Input data'!D339)</f>
        <v/>
      </c>
      <c r="E333" s="4" t="str">
        <f>IF('Input data'!E339="","",'Input data'!E339)</f>
        <v/>
      </c>
      <c r="F333" s="4" t="str">
        <f>IF('Input data'!F339="","",'Input data'!F339)</f>
        <v/>
      </c>
      <c r="G333" s="20" t="str">
        <f>IF('Input data'!G339=0,"",'Input data'!G339)</f>
        <v/>
      </c>
      <c r="H333" s="9" t="str">
        <f>IF('Input data'!H339="","",'Input data'!H339)</f>
        <v/>
      </c>
      <c r="I333" s="7" t="str">
        <f>IF('Used data'!I333="No","",Calculation!AD333*Calculation!G333*Calculation!I333*Calculation!J333*Calculation!L333*Calculation!N333*Calculation!O333*Calculation!Q333*Calculation!V333*Calculation!W333*Calculation!X333)</f>
        <v/>
      </c>
      <c r="J333" s="7" t="str">
        <f>IF('Used data'!I333="No","",Calculation!AE333*Calculation!G333*Calculation!I333*Calculation!K333*Calculation!M333*Calculation!N333*Calculation!O333*Calculation!P333*Calculation!R333*Calculation!V333*Calculation!W333*Calculation!Y333)</f>
        <v/>
      </c>
      <c r="K333" s="7" t="str">
        <f>IF('Used data'!I333="No","",Calculation!AF333*Calculation!G333*Calculation!I333*Calculation!K333*Calculation!M333*Calculation!N333*Calculation!O333*Calculation!P333*Calculation!R333*Calculation!V333*Calculation!W333*Calculation!Y333)</f>
        <v/>
      </c>
      <c r="L333" s="7" t="str">
        <f>IF('Used data'!I333="No","",SUM(I333:K333))</f>
        <v/>
      </c>
      <c r="M333" s="7" t="str">
        <f>IF('Used data'!I333="No","",Calculation!AG333*Calculation!G333*Calculation!I333*Calculation!J333*Calculation!L333*Calculation!N333*Calculation!O333*Calculation!S333*Calculation!V333*Calculation!W333*Calculation!Z333)</f>
        <v/>
      </c>
      <c r="N333" s="7" t="str">
        <f>IF('Used data'!I333="No","",Calculation!AH333*Calculation!G333*Calculation!I333*Calculation!J333*Calculation!L333*Calculation!N333*Calculation!O333*Calculation!T333*Calculation!V333*Calculation!W333*Calculation!AA333)</f>
        <v/>
      </c>
      <c r="O333" s="7" t="str">
        <f>IF('Used data'!I333="No","",Calculation!AI333*Calculation!G333*Calculation!I333*Calculation!J333*Calculation!L333*Calculation!N333*Calculation!O333*Calculation!U333*Calculation!V333*Calculation!W333*Calculation!AB333)</f>
        <v/>
      </c>
      <c r="P333" s="7" t="str">
        <f>IF('Used data'!I333="No","",SUM(M333:O333))</f>
        <v/>
      </c>
      <c r="Q333" s="9" t="str">
        <f>IF('Used data'!I333="No","",SUM(I333:J333)*740934+M333*29492829+N333*4654307+O333*608667)</f>
        <v/>
      </c>
    </row>
    <row r="334" spans="1:17" x14ac:dyDescent="0.3">
      <c r="A334" s="4" t="str">
        <f>IF('Input data'!A340="","",'Input data'!A340)</f>
        <v/>
      </c>
      <c r="B334" s="4" t="str">
        <f>IF('Input data'!B340="","",'Input data'!B340)</f>
        <v/>
      </c>
      <c r="C334" s="4" t="str">
        <f>IF('Input data'!C340="","",'Input data'!C340)</f>
        <v/>
      </c>
      <c r="D334" s="4" t="str">
        <f>IF('Input data'!D340="","",'Input data'!D340)</f>
        <v/>
      </c>
      <c r="E334" s="4" t="str">
        <f>IF('Input data'!E340="","",'Input data'!E340)</f>
        <v/>
      </c>
      <c r="F334" s="4" t="str">
        <f>IF('Input data'!F340="","",'Input data'!F340)</f>
        <v/>
      </c>
      <c r="G334" s="20" t="str">
        <f>IF('Input data'!G340=0,"",'Input data'!G340)</f>
        <v/>
      </c>
      <c r="H334" s="9" t="str">
        <f>IF('Input data'!H340="","",'Input data'!H340)</f>
        <v/>
      </c>
      <c r="I334" s="7" t="str">
        <f>IF('Used data'!I334="No","",Calculation!AD334*Calculation!G334*Calculation!I334*Calculation!J334*Calculation!L334*Calculation!N334*Calculation!O334*Calculation!Q334*Calculation!V334*Calculation!W334*Calculation!X334)</f>
        <v/>
      </c>
      <c r="J334" s="7" t="str">
        <f>IF('Used data'!I334="No","",Calculation!AE334*Calculation!G334*Calculation!I334*Calculation!K334*Calculation!M334*Calculation!N334*Calculation!O334*Calculation!P334*Calculation!R334*Calculation!V334*Calculation!W334*Calculation!Y334)</f>
        <v/>
      </c>
      <c r="K334" s="7" t="str">
        <f>IF('Used data'!I334="No","",Calculation!AF334*Calculation!G334*Calculation!I334*Calculation!K334*Calculation!M334*Calculation!N334*Calculation!O334*Calculation!P334*Calculation!R334*Calculation!V334*Calculation!W334*Calculation!Y334)</f>
        <v/>
      </c>
      <c r="L334" s="7" t="str">
        <f>IF('Used data'!I334="No","",SUM(I334:K334))</f>
        <v/>
      </c>
      <c r="M334" s="7" t="str">
        <f>IF('Used data'!I334="No","",Calculation!AG334*Calculation!G334*Calculation!I334*Calculation!J334*Calculation!L334*Calculation!N334*Calculation!O334*Calculation!S334*Calculation!V334*Calculation!W334*Calculation!Z334)</f>
        <v/>
      </c>
      <c r="N334" s="7" t="str">
        <f>IF('Used data'!I334="No","",Calculation!AH334*Calculation!G334*Calculation!I334*Calculation!J334*Calculation!L334*Calculation!N334*Calculation!O334*Calculation!T334*Calculation!V334*Calculation!W334*Calculation!AA334)</f>
        <v/>
      </c>
      <c r="O334" s="7" t="str">
        <f>IF('Used data'!I334="No","",Calculation!AI334*Calculation!G334*Calculation!I334*Calculation!J334*Calculation!L334*Calculation!N334*Calculation!O334*Calculation!U334*Calculation!V334*Calculation!W334*Calculation!AB334)</f>
        <v/>
      </c>
      <c r="P334" s="7" t="str">
        <f>IF('Used data'!I334="No","",SUM(M334:O334))</f>
        <v/>
      </c>
      <c r="Q334" s="9" t="str">
        <f>IF('Used data'!I334="No","",SUM(I334:J334)*740934+M334*29492829+N334*4654307+O334*608667)</f>
        <v/>
      </c>
    </row>
    <row r="335" spans="1:17" x14ac:dyDescent="0.3">
      <c r="A335" s="4" t="str">
        <f>IF('Input data'!A341="","",'Input data'!A341)</f>
        <v/>
      </c>
      <c r="B335" s="4" t="str">
        <f>IF('Input data'!B341="","",'Input data'!B341)</f>
        <v/>
      </c>
      <c r="C335" s="4" t="str">
        <f>IF('Input data'!C341="","",'Input data'!C341)</f>
        <v/>
      </c>
      <c r="D335" s="4" t="str">
        <f>IF('Input data'!D341="","",'Input data'!D341)</f>
        <v/>
      </c>
      <c r="E335" s="4" t="str">
        <f>IF('Input data'!E341="","",'Input data'!E341)</f>
        <v/>
      </c>
      <c r="F335" s="4" t="str">
        <f>IF('Input data'!F341="","",'Input data'!F341)</f>
        <v/>
      </c>
      <c r="G335" s="20" t="str">
        <f>IF('Input data'!G341=0,"",'Input data'!G341)</f>
        <v/>
      </c>
      <c r="H335" s="9" t="str">
        <f>IF('Input data'!H341="","",'Input data'!H341)</f>
        <v/>
      </c>
      <c r="I335" s="7" t="str">
        <f>IF('Used data'!I335="No","",Calculation!AD335*Calculation!G335*Calculation!I335*Calculation!J335*Calculation!L335*Calculation!N335*Calculation!O335*Calculation!Q335*Calculation!V335*Calculation!W335*Calculation!X335)</f>
        <v/>
      </c>
      <c r="J335" s="7" t="str">
        <f>IF('Used data'!I335="No","",Calculation!AE335*Calculation!G335*Calculation!I335*Calculation!K335*Calculation!M335*Calculation!N335*Calculation!O335*Calculation!P335*Calculation!R335*Calculation!V335*Calculation!W335*Calculation!Y335)</f>
        <v/>
      </c>
      <c r="K335" s="7" t="str">
        <f>IF('Used data'!I335="No","",Calculation!AF335*Calculation!G335*Calculation!I335*Calculation!K335*Calculation!M335*Calculation!N335*Calculation!O335*Calculation!P335*Calculation!R335*Calculation!V335*Calculation!W335*Calculation!Y335)</f>
        <v/>
      </c>
      <c r="L335" s="7" t="str">
        <f>IF('Used data'!I335="No","",SUM(I335:K335))</f>
        <v/>
      </c>
      <c r="M335" s="7" t="str">
        <f>IF('Used data'!I335="No","",Calculation!AG335*Calculation!G335*Calculation!I335*Calculation!J335*Calculation!L335*Calculation!N335*Calculation!O335*Calculation!S335*Calculation!V335*Calculation!W335*Calculation!Z335)</f>
        <v/>
      </c>
      <c r="N335" s="7" t="str">
        <f>IF('Used data'!I335="No","",Calculation!AH335*Calculation!G335*Calculation!I335*Calculation!J335*Calculation!L335*Calculation!N335*Calculation!O335*Calculation!T335*Calculation!V335*Calculation!W335*Calculation!AA335)</f>
        <v/>
      </c>
      <c r="O335" s="7" t="str">
        <f>IF('Used data'!I335="No","",Calculation!AI335*Calculation!G335*Calculation!I335*Calculation!J335*Calculation!L335*Calculation!N335*Calculation!O335*Calculation!U335*Calculation!V335*Calculation!W335*Calculation!AB335)</f>
        <v/>
      </c>
      <c r="P335" s="7" t="str">
        <f>IF('Used data'!I335="No","",SUM(M335:O335))</f>
        <v/>
      </c>
      <c r="Q335" s="9" t="str">
        <f>IF('Used data'!I335="No","",SUM(I335:J335)*740934+M335*29492829+N335*4654307+O335*608667)</f>
        <v/>
      </c>
    </row>
    <row r="336" spans="1:17" x14ac:dyDescent="0.3">
      <c r="A336" s="4" t="str">
        <f>IF('Input data'!A342="","",'Input data'!A342)</f>
        <v/>
      </c>
      <c r="B336" s="4" t="str">
        <f>IF('Input data'!B342="","",'Input data'!B342)</f>
        <v/>
      </c>
      <c r="C336" s="4" t="str">
        <f>IF('Input data'!C342="","",'Input data'!C342)</f>
        <v/>
      </c>
      <c r="D336" s="4" t="str">
        <f>IF('Input data'!D342="","",'Input data'!D342)</f>
        <v/>
      </c>
      <c r="E336" s="4" t="str">
        <f>IF('Input data'!E342="","",'Input data'!E342)</f>
        <v/>
      </c>
      <c r="F336" s="4" t="str">
        <f>IF('Input data'!F342="","",'Input data'!F342)</f>
        <v/>
      </c>
      <c r="G336" s="20" t="str">
        <f>IF('Input data'!G342=0,"",'Input data'!G342)</f>
        <v/>
      </c>
      <c r="H336" s="9" t="str">
        <f>IF('Input data'!H342="","",'Input data'!H342)</f>
        <v/>
      </c>
      <c r="I336" s="7" t="str">
        <f>IF('Used data'!I336="No","",Calculation!AD336*Calculation!G336*Calculation!I336*Calculation!J336*Calculation!L336*Calculation!N336*Calculation!O336*Calculation!Q336*Calculation!V336*Calculation!W336*Calculation!X336)</f>
        <v/>
      </c>
      <c r="J336" s="7" t="str">
        <f>IF('Used data'!I336="No","",Calculation!AE336*Calculation!G336*Calculation!I336*Calculation!K336*Calculation!M336*Calculation!N336*Calculation!O336*Calculation!P336*Calculation!R336*Calculation!V336*Calculation!W336*Calculation!Y336)</f>
        <v/>
      </c>
      <c r="K336" s="7" t="str">
        <f>IF('Used data'!I336="No","",Calculation!AF336*Calculation!G336*Calculation!I336*Calculation!K336*Calculation!M336*Calculation!N336*Calculation!O336*Calculation!P336*Calculation!R336*Calculation!V336*Calculation!W336*Calculation!Y336)</f>
        <v/>
      </c>
      <c r="L336" s="7" t="str">
        <f>IF('Used data'!I336="No","",SUM(I336:K336))</f>
        <v/>
      </c>
      <c r="M336" s="7" t="str">
        <f>IF('Used data'!I336="No","",Calculation!AG336*Calculation!G336*Calculation!I336*Calculation!J336*Calculation!L336*Calculation!N336*Calculation!O336*Calculation!S336*Calculation!V336*Calculation!W336*Calculation!Z336)</f>
        <v/>
      </c>
      <c r="N336" s="7" t="str">
        <f>IF('Used data'!I336="No","",Calculation!AH336*Calculation!G336*Calculation!I336*Calculation!J336*Calculation!L336*Calculation!N336*Calculation!O336*Calculation!T336*Calculation!V336*Calculation!W336*Calculation!AA336)</f>
        <v/>
      </c>
      <c r="O336" s="7" t="str">
        <f>IF('Used data'!I336="No","",Calculation!AI336*Calculation!G336*Calculation!I336*Calculation!J336*Calculation!L336*Calculation!N336*Calculation!O336*Calculation!U336*Calculation!V336*Calculation!W336*Calculation!AB336)</f>
        <v/>
      </c>
      <c r="P336" s="7" t="str">
        <f>IF('Used data'!I336="No","",SUM(M336:O336))</f>
        <v/>
      </c>
      <c r="Q336" s="9" t="str">
        <f>IF('Used data'!I336="No","",SUM(I336:J336)*740934+M336*29492829+N336*4654307+O336*608667)</f>
        <v/>
      </c>
    </row>
    <row r="337" spans="1:17" x14ac:dyDescent="0.3">
      <c r="A337" s="4" t="str">
        <f>IF('Input data'!A343="","",'Input data'!A343)</f>
        <v/>
      </c>
      <c r="B337" s="4" t="str">
        <f>IF('Input data'!B343="","",'Input data'!B343)</f>
        <v/>
      </c>
      <c r="C337" s="4" t="str">
        <f>IF('Input data'!C343="","",'Input data'!C343)</f>
        <v/>
      </c>
      <c r="D337" s="4" t="str">
        <f>IF('Input data'!D343="","",'Input data'!D343)</f>
        <v/>
      </c>
      <c r="E337" s="4" t="str">
        <f>IF('Input data'!E343="","",'Input data'!E343)</f>
        <v/>
      </c>
      <c r="F337" s="4" t="str">
        <f>IF('Input data'!F343="","",'Input data'!F343)</f>
        <v/>
      </c>
      <c r="G337" s="20" t="str">
        <f>IF('Input data'!G343=0,"",'Input data'!G343)</f>
        <v/>
      </c>
      <c r="H337" s="9" t="str">
        <f>IF('Input data'!H343="","",'Input data'!H343)</f>
        <v/>
      </c>
      <c r="I337" s="7" t="str">
        <f>IF('Used data'!I337="No","",Calculation!AD337*Calculation!G337*Calculation!I337*Calculation!J337*Calculation!L337*Calculation!N337*Calculation!O337*Calculation!Q337*Calculation!V337*Calculation!W337*Calculation!X337)</f>
        <v/>
      </c>
      <c r="J337" s="7" t="str">
        <f>IF('Used data'!I337="No","",Calculation!AE337*Calculation!G337*Calculation!I337*Calculation!K337*Calculation!M337*Calculation!N337*Calculation!O337*Calculation!P337*Calculation!R337*Calculation!V337*Calculation!W337*Calculation!Y337)</f>
        <v/>
      </c>
      <c r="K337" s="7" t="str">
        <f>IF('Used data'!I337="No","",Calculation!AF337*Calculation!G337*Calculation!I337*Calculation!K337*Calculation!M337*Calculation!N337*Calculation!O337*Calculation!P337*Calculation!R337*Calculation!V337*Calculation!W337*Calculation!Y337)</f>
        <v/>
      </c>
      <c r="L337" s="7" t="str">
        <f>IF('Used data'!I337="No","",SUM(I337:K337))</f>
        <v/>
      </c>
      <c r="M337" s="7" t="str">
        <f>IF('Used data'!I337="No","",Calculation!AG337*Calculation!G337*Calculation!I337*Calculation!J337*Calculation!L337*Calculation!N337*Calculation!O337*Calculation!S337*Calculation!V337*Calculation!W337*Calculation!Z337)</f>
        <v/>
      </c>
      <c r="N337" s="7" t="str">
        <f>IF('Used data'!I337="No","",Calculation!AH337*Calculation!G337*Calculation!I337*Calculation!J337*Calculation!L337*Calculation!N337*Calculation!O337*Calculation!T337*Calculation!V337*Calculation!W337*Calculation!AA337)</f>
        <v/>
      </c>
      <c r="O337" s="7" t="str">
        <f>IF('Used data'!I337="No","",Calculation!AI337*Calculation!G337*Calculation!I337*Calculation!J337*Calculation!L337*Calculation!N337*Calculation!O337*Calculation!U337*Calculation!V337*Calculation!W337*Calculation!AB337)</f>
        <v/>
      </c>
      <c r="P337" s="7" t="str">
        <f>IF('Used data'!I337="No","",SUM(M337:O337))</f>
        <v/>
      </c>
      <c r="Q337" s="9" t="str">
        <f>IF('Used data'!I337="No","",SUM(I337:J337)*740934+M337*29492829+N337*4654307+O337*608667)</f>
        <v/>
      </c>
    </row>
    <row r="338" spans="1:17" x14ac:dyDescent="0.3">
      <c r="A338" s="4" t="str">
        <f>IF('Input data'!A344="","",'Input data'!A344)</f>
        <v/>
      </c>
      <c r="B338" s="4" t="str">
        <f>IF('Input data'!B344="","",'Input data'!B344)</f>
        <v/>
      </c>
      <c r="C338" s="4" t="str">
        <f>IF('Input data'!C344="","",'Input data'!C344)</f>
        <v/>
      </c>
      <c r="D338" s="4" t="str">
        <f>IF('Input data'!D344="","",'Input data'!D344)</f>
        <v/>
      </c>
      <c r="E338" s="4" t="str">
        <f>IF('Input data'!E344="","",'Input data'!E344)</f>
        <v/>
      </c>
      <c r="F338" s="4" t="str">
        <f>IF('Input data'!F344="","",'Input data'!F344)</f>
        <v/>
      </c>
      <c r="G338" s="20" t="str">
        <f>IF('Input data'!G344=0,"",'Input data'!G344)</f>
        <v/>
      </c>
      <c r="H338" s="9" t="str">
        <f>IF('Input data'!H344="","",'Input data'!H344)</f>
        <v/>
      </c>
      <c r="I338" s="7" t="str">
        <f>IF('Used data'!I338="No","",Calculation!AD338*Calculation!G338*Calculation!I338*Calculation!J338*Calculation!L338*Calculation!N338*Calculation!O338*Calculation!Q338*Calculation!V338*Calculation!W338*Calculation!X338)</f>
        <v/>
      </c>
      <c r="J338" s="7" t="str">
        <f>IF('Used data'!I338="No","",Calculation!AE338*Calculation!G338*Calculation!I338*Calculation!K338*Calculation!M338*Calculation!N338*Calculation!O338*Calculation!P338*Calculation!R338*Calculation!V338*Calculation!W338*Calculation!Y338)</f>
        <v/>
      </c>
      <c r="K338" s="7" t="str">
        <f>IF('Used data'!I338="No","",Calculation!AF338*Calculation!G338*Calculation!I338*Calculation!K338*Calculation!M338*Calculation!N338*Calculation!O338*Calculation!P338*Calculation!R338*Calculation!V338*Calculation!W338*Calculation!Y338)</f>
        <v/>
      </c>
      <c r="L338" s="7" t="str">
        <f>IF('Used data'!I338="No","",SUM(I338:K338))</f>
        <v/>
      </c>
      <c r="M338" s="7" t="str">
        <f>IF('Used data'!I338="No","",Calculation!AG338*Calculation!G338*Calculation!I338*Calculation!J338*Calculation!L338*Calculation!N338*Calculation!O338*Calculation!S338*Calculation!V338*Calculation!W338*Calculation!Z338)</f>
        <v/>
      </c>
      <c r="N338" s="7" t="str">
        <f>IF('Used data'!I338="No","",Calculation!AH338*Calculation!G338*Calculation!I338*Calculation!J338*Calculation!L338*Calculation!N338*Calculation!O338*Calculation!T338*Calculation!V338*Calculation!W338*Calculation!AA338)</f>
        <v/>
      </c>
      <c r="O338" s="7" t="str">
        <f>IF('Used data'!I338="No","",Calculation!AI338*Calculation!G338*Calculation!I338*Calculation!J338*Calculation!L338*Calculation!N338*Calculation!O338*Calculation!U338*Calculation!V338*Calculation!W338*Calculation!AB338)</f>
        <v/>
      </c>
      <c r="P338" s="7" t="str">
        <f>IF('Used data'!I338="No","",SUM(M338:O338))</f>
        <v/>
      </c>
      <c r="Q338" s="9" t="str">
        <f>IF('Used data'!I338="No","",SUM(I338:J338)*740934+M338*29492829+N338*4654307+O338*608667)</f>
        <v/>
      </c>
    </row>
    <row r="339" spans="1:17" x14ac:dyDescent="0.3">
      <c r="A339" s="4" t="str">
        <f>IF('Input data'!A345="","",'Input data'!A345)</f>
        <v/>
      </c>
      <c r="B339" s="4" t="str">
        <f>IF('Input data'!B345="","",'Input data'!B345)</f>
        <v/>
      </c>
      <c r="C339" s="4" t="str">
        <f>IF('Input data'!C345="","",'Input data'!C345)</f>
        <v/>
      </c>
      <c r="D339" s="4" t="str">
        <f>IF('Input data'!D345="","",'Input data'!D345)</f>
        <v/>
      </c>
      <c r="E339" s="4" t="str">
        <f>IF('Input data'!E345="","",'Input data'!E345)</f>
        <v/>
      </c>
      <c r="F339" s="4" t="str">
        <f>IF('Input data'!F345="","",'Input data'!F345)</f>
        <v/>
      </c>
      <c r="G339" s="20" t="str">
        <f>IF('Input data'!G345=0,"",'Input data'!G345)</f>
        <v/>
      </c>
      <c r="H339" s="9" t="str">
        <f>IF('Input data'!H345="","",'Input data'!H345)</f>
        <v/>
      </c>
      <c r="I339" s="7" t="str">
        <f>IF('Used data'!I339="No","",Calculation!AD339*Calculation!G339*Calculation!I339*Calculation!J339*Calculation!L339*Calculation!N339*Calculation!O339*Calculation!Q339*Calculation!V339*Calculation!W339*Calculation!X339)</f>
        <v/>
      </c>
      <c r="J339" s="7" t="str">
        <f>IF('Used data'!I339="No","",Calculation!AE339*Calculation!G339*Calculation!I339*Calculation!K339*Calculation!M339*Calculation!N339*Calculation!O339*Calculation!P339*Calculation!R339*Calculation!V339*Calculation!W339*Calculation!Y339)</f>
        <v/>
      </c>
      <c r="K339" s="7" t="str">
        <f>IF('Used data'!I339="No","",Calculation!AF339*Calculation!G339*Calculation!I339*Calculation!K339*Calculation!M339*Calculation!N339*Calculation!O339*Calculation!P339*Calculation!R339*Calculation!V339*Calculation!W339*Calculation!Y339)</f>
        <v/>
      </c>
      <c r="L339" s="7" t="str">
        <f>IF('Used data'!I339="No","",SUM(I339:K339))</f>
        <v/>
      </c>
      <c r="M339" s="7" t="str">
        <f>IF('Used data'!I339="No","",Calculation!AG339*Calculation!G339*Calculation!I339*Calculation!J339*Calculation!L339*Calculation!N339*Calculation!O339*Calculation!S339*Calculation!V339*Calculation!W339*Calculation!Z339)</f>
        <v/>
      </c>
      <c r="N339" s="7" t="str">
        <f>IF('Used data'!I339="No","",Calculation!AH339*Calculation!G339*Calculation!I339*Calculation!J339*Calculation!L339*Calculation!N339*Calculation!O339*Calculation!T339*Calculation!V339*Calculation!W339*Calculation!AA339)</f>
        <v/>
      </c>
      <c r="O339" s="7" t="str">
        <f>IF('Used data'!I339="No","",Calculation!AI339*Calculation!G339*Calculation!I339*Calculation!J339*Calculation!L339*Calculation!N339*Calculation!O339*Calculation!U339*Calculation!V339*Calculation!W339*Calculation!AB339)</f>
        <v/>
      </c>
      <c r="P339" s="7" t="str">
        <f>IF('Used data'!I339="No","",SUM(M339:O339))</f>
        <v/>
      </c>
      <c r="Q339" s="9" t="str">
        <f>IF('Used data'!I339="No","",SUM(I339:J339)*740934+M339*29492829+N339*4654307+O339*608667)</f>
        <v/>
      </c>
    </row>
    <row r="340" spans="1:17" x14ac:dyDescent="0.3">
      <c r="A340" s="4" t="str">
        <f>IF('Input data'!A346="","",'Input data'!A346)</f>
        <v/>
      </c>
      <c r="B340" s="4" t="str">
        <f>IF('Input data'!B346="","",'Input data'!B346)</f>
        <v/>
      </c>
      <c r="C340" s="4" t="str">
        <f>IF('Input data'!C346="","",'Input data'!C346)</f>
        <v/>
      </c>
      <c r="D340" s="4" t="str">
        <f>IF('Input data'!D346="","",'Input data'!D346)</f>
        <v/>
      </c>
      <c r="E340" s="4" t="str">
        <f>IF('Input data'!E346="","",'Input data'!E346)</f>
        <v/>
      </c>
      <c r="F340" s="4" t="str">
        <f>IF('Input data'!F346="","",'Input data'!F346)</f>
        <v/>
      </c>
      <c r="G340" s="20" t="str">
        <f>IF('Input data'!G346=0,"",'Input data'!G346)</f>
        <v/>
      </c>
      <c r="H340" s="9" t="str">
        <f>IF('Input data'!H346="","",'Input data'!H346)</f>
        <v/>
      </c>
      <c r="I340" s="7" t="str">
        <f>IF('Used data'!I340="No","",Calculation!AD340*Calculation!G340*Calculation!I340*Calculation!J340*Calculation!L340*Calculation!N340*Calculation!O340*Calculation!Q340*Calculation!V340*Calculation!W340*Calculation!X340)</f>
        <v/>
      </c>
      <c r="J340" s="7" t="str">
        <f>IF('Used data'!I340="No","",Calculation!AE340*Calculation!G340*Calculation!I340*Calculation!K340*Calculation!M340*Calculation!N340*Calculation!O340*Calculation!P340*Calculation!R340*Calculation!V340*Calculation!W340*Calculation!Y340)</f>
        <v/>
      </c>
      <c r="K340" s="7" t="str">
        <f>IF('Used data'!I340="No","",Calculation!AF340*Calculation!G340*Calculation!I340*Calculation!K340*Calculation!M340*Calculation!N340*Calculation!O340*Calculation!P340*Calculation!R340*Calculation!V340*Calculation!W340*Calculation!Y340)</f>
        <v/>
      </c>
      <c r="L340" s="7" t="str">
        <f>IF('Used data'!I340="No","",SUM(I340:K340))</f>
        <v/>
      </c>
      <c r="M340" s="7" t="str">
        <f>IF('Used data'!I340="No","",Calculation!AG340*Calculation!G340*Calculation!I340*Calculation!J340*Calculation!L340*Calculation!N340*Calculation!O340*Calculation!S340*Calculation!V340*Calculation!W340*Calculation!Z340)</f>
        <v/>
      </c>
      <c r="N340" s="7" t="str">
        <f>IF('Used data'!I340="No","",Calculation!AH340*Calculation!G340*Calculation!I340*Calculation!J340*Calculation!L340*Calculation!N340*Calculation!O340*Calculation!T340*Calculation!V340*Calculation!W340*Calculation!AA340)</f>
        <v/>
      </c>
      <c r="O340" s="7" t="str">
        <f>IF('Used data'!I340="No","",Calculation!AI340*Calculation!G340*Calculation!I340*Calculation!J340*Calculation!L340*Calculation!N340*Calculation!O340*Calculation!U340*Calculation!V340*Calculation!W340*Calculation!AB340)</f>
        <v/>
      </c>
      <c r="P340" s="7" t="str">
        <f>IF('Used data'!I340="No","",SUM(M340:O340))</f>
        <v/>
      </c>
      <c r="Q340" s="9" t="str">
        <f>IF('Used data'!I340="No","",SUM(I340:J340)*740934+M340*29492829+N340*4654307+O340*608667)</f>
        <v/>
      </c>
    </row>
    <row r="341" spans="1:17" x14ac:dyDescent="0.3">
      <c r="A341" s="4" t="str">
        <f>IF('Input data'!A347="","",'Input data'!A347)</f>
        <v/>
      </c>
      <c r="B341" s="4" t="str">
        <f>IF('Input data'!B347="","",'Input data'!B347)</f>
        <v/>
      </c>
      <c r="C341" s="4" t="str">
        <f>IF('Input data'!C347="","",'Input data'!C347)</f>
        <v/>
      </c>
      <c r="D341" s="4" t="str">
        <f>IF('Input data'!D347="","",'Input data'!D347)</f>
        <v/>
      </c>
      <c r="E341" s="4" t="str">
        <f>IF('Input data'!E347="","",'Input data'!E347)</f>
        <v/>
      </c>
      <c r="F341" s="4" t="str">
        <f>IF('Input data'!F347="","",'Input data'!F347)</f>
        <v/>
      </c>
      <c r="G341" s="20" t="str">
        <f>IF('Input data'!G347=0,"",'Input data'!G347)</f>
        <v/>
      </c>
      <c r="H341" s="9" t="str">
        <f>IF('Input data'!H347="","",'Input data'!H347)</f>
        <v/>
      </c>
      <c r="I341" s="7" t="str">
        <f>IF('Used data'!I341="No","",Calculation!AD341*Calculation!G341*Calculation!I341*Calculation!J341*Calculation!L341*Calculation!N341*Calculation!O341*Calculation!Q341*Calculation!V341*Calculation!W341*Calculation!X341)</f>
        <v/>
      </c>
      <c r="J341" s="7" t="str">
        <f>IF('Used data'!I341="No","",Calculation!AE341*Calculation!G341*Calculation!I341*Calculation!K341*Calculation!M341*Calculation!N341*Calculation!O341*Calculation!P341*Calculation!R341*Calculation!V341*Calculation!W341*Calculation!Y341)</f>
        <v/>
      </c>
      <c r="K341" s="7" t="str">
        <f>IF('Used data'!I341="No","",Calculation!AF341*Calculation!G341*Calculation!I341*Calculation!K341*Calculation!M341*Calculation!N341*Calculation!O341*Calculation!P341*Calculation!R341*Calculation!V341*Calculation!W341*Calculation!Y341)</f>
        <v/>
      </c>
      <c r="L341" s="7" t="str">
        <f>IF('Used data'!I341="No","",SUM(I341:K341))</f>
        <v/>
      </c>
      <c r="M341" s="7" t="str">
        <f>IF('Used data'!I341="No","",Calculation!AG341*Calculation!G341*Calculation!I341*Calculation!J341*Calculation!L341*Calculation!N341*Calculation!O341*Calculation!S341*Calculation!V341*Calculation!W341*Calculation!Z341)</f>
        <v/>
      </c>
      <c r="N341" s="7" t="str">
        <f>IF('Used data'!I341="No","",Calculation!AH341*Calculation!G341*Calculation!I341*Calculation!J341*Calculation!L341*Calculation!N341*Calculation!O341*Calculation!T341*Calculation!V341*Calculation!W341*Calculation!AA341)</f>
        <v/>
      </c>
      <c r="O341" s="7" t="str">
        <f>IF('Used data'!I341="No","",Calculation!AI341*Calculation!G341*Calculation!I341*Calculation!J341*Calculation!L341*Calculation!N341*Calculation!O341*Calculation!U341*Calculation!V341*Calculation!W341*Calculation!AB341)</f>
        <v/>
      </c>
      <c r="P341" s="7" t="str">
        <f>IF('Used data'!I341="No","",SUM(M341:O341))</f>
        <v/>
      </c>
      <c r="Q341" s="9" t="str">
        <f>IF('Used data'!I341="No","",SUM(I341:J341)*740934+M341*29492829+N341*4654307+O341*608667)</f>
        <v/>
      </c>
    </row>
    <row r="342" spans="1:17" x14ac:dyDescent="0.3">
      <c r="A342" s="4" t="str">
        <f>IF('Input data'!A348="","",'Input data'!A348)</f>
        <v/>
      </c>
      <c r="B342" s="4" t="str">
        <f>IF('Input data'!B348="","",'Input data'!B348)</f>
        <v/>
      </c>
      <c r="C342" s="4" t="str">
        <f>IF('Input data'!C348="","",'Input data'!C348)</f>
        <v/>
      </c>
      <c r="D342" s="4" t="str">
        <f>IF('Input data'!D348="","",'Input data'!D348)</f>
        <v/>
      </c>
      <c r="E342" s="4" t="str">
        <f>IF('Input data'!E348="","",'Input data'!E348)</f>
        <v/>
      </c>
      <c r="F342" s="4" t="str">
        <f>IF('Input data'!F348="","",'Input data'!F348)</f>
        <v/>
      </c>
      <c r="G342" s="20" t="str">
        <f>IF('Input data'!G348=0,"",'Input data'!G348)</f>
        <v/>
      </c>
      <c r="H342" s="9" t="str">
        <f>IF('Input data'!H348="","",'Input data'!H348)</f>
        <v/>
      </c>
      <c r="I342" s="7" t="str">
        <f>IF('Used data'!I342="No","",Calculation!AD342*Calculation!G342*Calculation!I342*Calculation!J342*Calculation!L342*Calculation!N342*Calculation!O342*Calculation!Q342*Calculation!V342*Calculation!W342*Calculation!X342)</f>
        <v/>
      </c>
      <c r="J342" s="7" t="str">
        <f>IF('Used data'!I342="No","",Calculation!AE342*Calculation!G342*Calculation!I342*Calculation!K342*Calculation!M342*Calculation!N342*Calculation!O342*Calculation!P342*Calculation!R342*Calculation!V342*Calculation!W342*Calculation!Y342)</f>
        <v/>
      </c>
      <c r="K342" s="7" t="str">
        <f>IF('Used data'!I342="No","",Calculation!AF342*Calculation!G342*Calculation!I342*Calculation!K342*Calculation!M342*Calculation!N342*Calculation!O342*Calculation!P342*Calculation!R342*Calculation!V342*Calculation!W342*Calculation!Y342)</f>
        <v/>
      </c>
      <c r="L342" s="7" t="str">
        <f>IF('Used data'!I342="No","",SUM(I342:K342))</f>
        <v/>
      </c>
      <c r="M342" s="7" t="str">
        <f>IF('Used data'!I342="No","",Calculation!AG342*Calculation!G342*Calculation!I342*Calculation!J342*Calculation!L342*Calculation!N342*Calculation!O342*Calculation!S342*Calculation!V342*Calculation!W342*Calculation!Z342)</f>
        <v/>
      </c>
      <c r="N342" s="7" t="str">
        <f>IF('Used data'!I342="No","",Calculation!AH342*Calculation!G342*Calculation!I342*Calculation!J342*Calculation!L342*Calculation!N342*Calculation!O342*Calculation!T342*Calculation!V342*Calculation!W342*Calculation!AA342)</f>
        <v/>
      </c>
      <c r="O342" s="7" t="str">
        <f>IF('Used data'!I342="No","",Calculation!AI342*Calculation!G342*Calculation!I342*Calculation!J342*Calculation!L342*Calculation!N342*Calculation!O342*Calculation!U342*Calculation!V342*Calculation!W342*Calculation!AB342)</f>
        <v/>
      </c>
      <c r="P342" s="7" t="str">
        <f>IF('Used data'!I342="No","",SUM(M342:O342))</f>
        <v/>
      </c>
      <c r="Q342" s="9" t="str">
        <f>IF('Used data'!I342="No","",SUM(I342:J342)*740934+M342*29492829+N342*4654307+O342*608667)</f>
        <v/>
      </c>
    </row>
    <row r="343" spans="1:17" x14ac:dyDescent="0.3">
      <c r="A343" s="4" t="str">
        <f>IF('Input data'!A349="","",'Input data'!A349)</f>
        <v/>
      </c>
      <c r="B343" s="4" t="str">
        <f>IF('Input data'!B349="","",'Input data'!B349)</f>
        <v/>
      </c>
      <c r="C343" s="4" t="str">
        <f>IF('Input data'!C349="","",'Input data'!C349)</f>
        <v/>
      </c>
      <c r="D343" s="4" t="str">
        <f>IF('Input data'!D349="","",'Input data'!D349)</f>
        <v/>
      </c>
      <c r="E343" s="4" t="str">
        <f>IF('Input data'!E349="","",'Input data'!E349)</f>
        <v/>
      </c>
      <c r="F343" s="4" t="str">
        <f>IF('Input data'!F349="","",'Input data'!F349)</f>
        <v/>
      </c>
      <c r="G343" s="20" t="str">
        <f>IF('Input data'!G349=0,"",'Input data'!G349)</f>
        <v/>
      </c>
      <c r="H343" s="9" t="str">
        <f>IF('Input data'!H349="","",'Input data'!H349)</f>
        <v/>
      </c>
      <c r="I343" s="7" t="str">
        <f>IF('Used data'!I343="No","",Calculation!AD343*Calculation!G343*Calculation!I343*Calculation!J343*Calculation!L343*Calculation!N343*Calculation!O343*Calculation!Q343*Calculation!V343*Calculation!W343*Calculation!X343)</f>
        <v/>
      </c>
      <c r="J343" s="7" t="str">
        <f>IF('Used data'!I343="No","",Calculation!AE343*Calculation!G343*Calculation!I343*Calculation!K343*Calculation!M343*Calculation!N343*Calculation!O343*Calculation!P343*Calculation!R343*Calculation!V343*Calculation!W343*Calculation!Y343)</f>
        <v/>
      </c>
      <c r="K343" s="7" t="str">
        <f>IF('Used data'!I343="No","",Calculation!AF343*Calculation!G343*Calculation!I343*Calculation!K343*Calculation!M343*Calculation!N343*Calculation!O343*Calculation!P343*Calculation!R343*Calculation!V343*Calculation!W343*Calculation!Y343)</f>
        <v/>
      </c>
      <c r="L343" s="7" t="str">
        <f>IF('Used data'!I343="No","",SUM(I343:K343))</f>
        <v/>
      </c>
      <c r="M343" s="7" t="str">
        <f>IF('Used data'!I343="No","",Calculation!AG343*Calculation!G343*Calculation!I343*Calculation!J343*Calculation!L343*Calculation!N343*Calculation!O343*Calculation!S343*Calculation!V343*Calculation!W343*Calculation!Z343)</f>
        <v/>
      </c>
      <c r="N343" s="7" t="str">
        <f>IF('Used data'!I343="No","",Calculation!AH343*Calculation!G343*Calculation!I343*Calculation!J343*Calculation!L343*Calculation!N343*Calculation!O343*Calculation!T343*Calculation!V343*Calculation!W343*Calculation!AA343)</f>
        <v/>
      </c>
      <c r="O343" s="7" t="str">
        <f>IF('Used data'!I343="No","",Calculation!AI343*Calculation!G343*Calculation!I343*Calculation!J343*Calculation!L343*Calculation!N343*Calculation!O343*Calculation!U343*Calculation!V343*Calculation!W343*Calculation!AB343)</f>
        <v/>
      </c>
      <c r="P343" s="7" t="str">
        <f>IF('Used data'!I343="No","",SUM(M343:O343))</f>
        <v/>
      </c>
      <c r="Q343" s="9" t="str">
        <f>IF('Used data'!I343="No","",SUM(I343:J343)*740934+M343*29492829+N343*4654307+O343*608667)</f>
        <v/>
      </c>
    </row>
    <row r="344" spans="1:17" x14ac:dyDescent="0.3">
      <c r="A344" s="4" t="str">
        <f>IF('Input data'!A350="","",'Input data'!A350)</f>
        <v/>
      </c>
      <c r="B344" s="4" t="str">
        <f>IF('Input data'!B350="","",'Input data'!B350)</f>
        <v/>
      </c>
      <c r="C344" s="4" t="str">
        <f>IF('Input data'!C350="","",'Input data'!C350)</f>
        <v/>
      </c>
      <c r="D344" s="4" t="str">
        <f>IF('Input data'!D350="","",'Input data'!D350)</f>
        <v/>
      </c>
      <c r="E344" s="4" t="str">
        <f>IF('Input data'!E350="","",'Input data'!E350)</f>
        <v/>
      </c>
      <c r="F344" s="4" t="str">
        <f>IF('Input data'!F350="","",'Input data'!F350)</f>
        <v/>
      </c>
      <c r="G344" s="20" t="str">
        <f>IF('Input data'!G350=0,"",'Input data'!G350)</f>
        <v/>
      </c>
      <c r="H344" s="9" t="str">
        <f>IF('Input data'!H350="","",'Input data'!H350)</f>
        <v/>
      </c>
      <c r="I344" s="7" t="str">
        <f>IF('Used data'!I344="No","",Calculation!AD344*Calculation!G344*Calculation!I344*Calculation!J344*Calculation!L344*Calculation!N344*Calculation!O344*Calculation!Q344*Calculation!V344*Calculation!W344*Calculation!X344)</f>
        <v/>
      </c>
      <c r="J344" s="7" t="str">
        <f>IF('Used data'!I344="No","",Calculation!AE344*Calculation!G344*Calculation!I344*Calculation!K344*Calculation!M344*Calculation!N344*Calculation!O344*Calculation!P344*Calculation!R344*Calculation!V344*Calculation!W344*Calculation!Y344)</f>
        <v/>
      </c>
      <c r="K344" s="7" t="str">
        <f>IF('Used data'!I344="No","",Calculation!AF344*Calculation!G344*Calculation!I344*Calculation!K344*Calculation!M344*Calculation!N344*Calculation!O344*Calculation!P344*Calculation!R344*Calculation!V344*Calculation!W344*Calculation!Y344)</f>
        <v/>
      </c>
      <c r="L344" s="7" t="str">
        <f>IF('Used data'!I344="No","",SUM(I344:K344))</f>
        <v/>
      </c>
      <c r="M344" s="7" t="str">
        <f>IF('Used data'!I344="No","",Calculation!AG344*Calculation!G344*Calculation!I344*Calculation!J344*Calculation!L344*Calculation!N344*Calculation!O344*Calculation!S344*Calculation!V344*Calculation!W344*Calculation!Z344)</f>
        <v/>
      </c>
      <c r="N344" s="7" t="str">
        <f>IF('Used data'!I344="No","",Calculation!AH344*Calculation!G344*Calculation!I344*Calculation!J344*Calculation!L344*Calculation!N344*Calculation!O344*Calculation!T344*Calculation!V344*Calculation!W344*Calculation!AA344)</f>
        <v/>
      </c>
      <c r="O344" s="7" t="str">
        <f>IF('Used data'!I344="No","",Calculation!AI344*Calculation!G344*Calculation!I344*Calculation!J344*Calculation!L344*Calculation!N344*Calculation!O344*Calculation!U344*Calculation!V344*Calculation!W344*Calculation!AB344)</f>
        <v/>
      </c>
      <c r="P344" s="7" t="str">
        <f>IF('Used data'!I344="No","",SUM(M344:O344))</f>
        <v/>
      </c>
      <c r="Q344" s="9" t="str">
        <f>IF('Used data'!I344="No","",SUM(I344:J344)*740934+M344*29492829+N344*4654307+O344*608667)</f>
        <v/>
      </c>
    </row>
    <row r="345" spans="1:17" x14ac:dyDescent="0.3">
      <c r="A345" s="4" t="str">
        <f>IF('Input data'!A351="","",'Input data'!A351)</f>
        <v/>
      </c>
      <c r="B345" s="4" t="str">
        <f>IF('Input data'!B351="","",'Input data'!B351)</f>
        <v/>
      </c>
      <c r="C345" s="4" t="str">
        <f>IF('Input data'!C351="","",'Input data'!C351)</f>
        <v/>
      </c>
      <c r="D345" s="4" t="str">
        <f>IF('Input data'!D351="","",'Input data'!D351)</f>
        <v/>
      </c>
      <c r="E345" s="4" t="str">
        <f>IF('Input data'!E351="","",'Input data'!E351)</f>
        <v/>
      </c>
      <c r="F345" s="4" t="str">
        <f>IF('Input data'!F351="","",'Input data'!F351)</f>
        <v/>
      </c>
      <c r="G345" s="20" t="str">
        <f>IF('Input data'!G351=0,"",'Input data'!G351)</f>
        <v/>
      </c>
      <c r="H345" s="9" t="str">
        <f>IF('Input data'!H351="","",'Input data'!H351)</f>
        <v/>
      </c>
      <c r="I345" s="7" t="str">
        <f>IF('Used data'!I345="No","",Calculation!AD345*Calculation!G345*Calculation!I345*Calculation!J345*Calculation!L345*Calculation!N345*Calculation!O345*Calculation!Q345*Calculation!V345*Calculation!W345*Calculation!X345)</f>
        <v/>
      </c>
      <c r="J345" s="7" t="str">
        <f>IF('Used data'!I345="No","",Calculation!AE345*Calculation!G345*Calculation!I345*Calculation!K345*Calculation!M345*Calculation!N345*Calculation!O345*Calculation!P345*Calculation!R345*Calculation!V345*Calculation!W345*Calculation!Y345)</f>
        <v/>
      </c>
      <c r="K345" s="7" t="str">
        <f>IF('Used data'!I345="No","",Calculation!AF345*Calculation!G345*Calculation!I345*Calculation!K345*Calculation!M345*Calculation!N345*Calculation!O345*Calculation!P345*Calculation!R345*Calculation!V345*Calculation!W345*Calculation!Y345)</f>
        <v/>
      </c>
      <c r="L345" s="7" t="str">
        <f>IF('Used data'!I345="No","",SUM(I345:K345))</f>
        <v/>
      </c>
      <c r="M345" s="7" t="str">
        <f>IF('Used data'!I345="No","",Calculation!AG345*Calculation!G345*Calculation!I345*Calculation!J345*Calculation!L345*Calculation!N345*Calculation!O345*Calculation!S345*Calculation!V345*Calculation!W345*Calculation!Z345)</f>
        <v/>
      </c>
      <c r="N345" s="7" t="str">
        <f>IF('Used data'!I345="No","",Calculation!AH345*Calculation!G345*Calculation!I345*Calculation!J345*Calculation!L345*Calculation!N345*Calculation!O345*Calculation!T345*Calculation!V345*Calculation!W345*Calculation!AA345)</f>
        <v/>
      </c>
      <c r="O345" s="7" t="str">
        <f>IF('Used data'!I345="No","",Calculation!AI345*Calculation!G345*Calculation!I345*Calculation!J345*Calculation!L345*Calculation!N345*Calculation!O345*Calculation!U345*Calculation!V345*Calculation!W345*Calculation!AB345)</f>
        <v/>
      </c>
      <c r="P345" s="7" t="str">
        <f>IF('Used data'!I345="No","",SUM(M345:O345))</f>
        <v/>
      </c>
      <c r="Q345" s="9" t="str">
        <f>IF('Used data'!I345="No","",SUM(I345:J345)*740934+M345*29492829+N345*4654307+O345*608667)</f>
        <v/>
      </c>
    </row>
    <row r="346" spans="1:17" x14ac:dyDescent="0.3">
      <c r="A346" s="4" t="str">
        <f>IF('Input data'!A352="","",'Input data'!A352)</f>
        <v/>
      </c>
      <c r="B346" s="4" t="str">
        <f>IF('Input data'!B352="","",'Input data'!B352)</f>
        <v/>
      </c>
      <c r="C346" s="4" t="str">
        <f>IF('Input data'!C352="","",'Input data'!C352)</f>
        <v/>
      </c>
      <c r="D346" s="4" t="str">
        <f>IF('Input data'!D352="","",'Input data'!D352)</f>
        <v/>
      </c>
      <c r="E346" s="4" t="str">
        <f>IF('Input data'!E352="","",'Input data'!E352)</f>
        <v/>
      </c>
      <c r="F346" s="4" t="str">
        <f>IF('Input data'!F352="","",'Input data'!F352)</f>
        <v/>
      </c>
      <c r="G346" s="20" t="str">
        <f>IF('Input data'!G352=0,"",'Input data'!G352)</f>
        <v/>
      </c>
      <c r="H346" s="9" t="str">
        <f>IF('Input data'!H352="","",'Input data'!H352)</f>
        <v/>
      </c>
      <c r="I346" s="7" t="str">
        <f>IF('Used data'!I346="No","",Calculation!AD346*Calculation!G346*Calculation!I346*Calculation!J346*Calculation!L346*Calculation!N346*Calculation!O346*Calculation!Q346*Calculation!V346*Calculation!W346*Calculation!X346)</f>
        <v/>
      </c>
      <c r="J346" s="7" t="str">
        <f>IF('Used data'!I346="No","",Calculation!AE346*Calculation!G346*Calculation!I346*Calculation!K346*Calculation!M346*Calculation!N346*Calculation!O346*Calculation!P346*Calculation!R346*Calculation!V346*Calculation!W346*Calculation!Y346)</f>
        <v/>
      </c>
      <c r="K346" s="7" t="str">
        <f>IF('Used data'!I346="No","",Calculation!AF346*Calculation!G346*Calculation!I346*Calculation!K346*Calculation!M346*Calculation!N346*Calculation!O346*Calculation!P346*Calculation!R346*Calculation!V346*Calculation!W346*Calculation!Y346)</f>
        <v/>
      </c>
      <c r="L346" s="7" t="str">
        <f>IF('Used data'!I346="No","",SUM(I346:K346))</f>
        <v/>
      </c>
      <c r="M346" s="7" t="str">
        <f>IF('Used data'!I346="No","",Calculation!AG346*Calculation!G346*Calculation!I346*Calculation!J346*Calculation!L346*Calculation!N346*Calculation!O346*Calculation!S346*Calculation!V346*Calculation!W346*Calculation!Z346)</f>
        <v/>
      </c>
      <c r="N346" s="7" t="str">
        <f>IF('Used data'!I346="No","",Calculation!AH346*Calculation!G346*Calculation!I346*Calculation!J346*Calculation!L346*Calculation!N346*Calculation!O346*Calculation!T346*Calculation!V346*Calculation!W346*Calculation!AA346)</f>
        <v/>
      </c>
      <c r="O346" s="7" t="str">
        <f>IF('Used data'!I346="No","",Calculation!AI346*Calculation!G346*Calculation!I346*Calculation!J346*Calculation!L346*Calculation!N346*Calculation!O346*Calculation!U346*Calculation!V346*Calculation!W346*Calculation!AB346)</f>
        <v/>
      </c>
      <c r="P346" s="7" t="str">
        <f>IF('Used data'!I346="No","",SUM(M346:O346))</f>
        <v/>
      </c>
      <c r="Q346" s="9" t="str">
        <f>IF('Used data'!I346="No","",SUM(I346:J346)*740934+M346*29492829+N346*4654307+O346*608667)</f>
        <v/>
      </c>
    </row>
    <row r="347" spans="1:17" x14ac:dyDescent="0.3">
      <c r="A347" s="4" t="str">
        <f>IF('Input data'!A353="","",'Input data'!A353)</f>
        <v/>
      </c>
      <c r="B347" s="4" t="str">
        <f>IF('Input data'!B353="","",'Input data'!B353)</f>
        <v/>
      </c>
      <c r="C347" s="4" t="str">
        <f>IF('Input data'!C353="","",'Input data'!C353)</f>
        <v/>
      </c>
      <c r="D347" s="4" t="str">
        <f>IF('Input data'!D353="","",'Input data'!D353)</f>
        <v/>
      </c>
      <c r="E347" s="4" t="str">
        <f>IF('Input data'!E353="","",'Input data'!E353)</f>
        <v/>
      </c>
      <c r="F347" s="4" t="str">
        <f>IF('Input data'!F353="","",'Input data'!F353)</f>
        <v/>
      </c>
      <c r="G347" s="20" t="str">
        <f>IF('Input data'!G353=0,"",'Input data'!G353)</f>
        <v/>
      </c>
      <c r="H347" s="9" t="str">
        <f>IF('Input data'!H353="","",'Input data'!H353)</f>
        <v/>
      </c>
      <c r="I347" s="7" t="str">
        <f>IF('Used data'!I347="No","",Calculation!AD347*Calculation!G347*Calculation!I347*Calculation!J347*Calculation!L347*Calculation!N347*Calculation!O347*Calculation!Q347*Calculation!V347*Calculation!W347*Calculation!X347)</f>
        <v/>
      </c>
      <c r="J347" s="7" t="str">
        <f>IF('Used data'!I347="No","",Calculation!AE347*Calculation!G347*Calculation!I347*Calculation!K347*Calculation!M347*Calculation!N347*Calculation!O347*Calculation!P347*Calculation!R347*Calculation!V347*Calculation!W347*Calculation!Y347)</f>
        <v/>
      </c>
      <c r="K347" s="7" t="str">
        <f>IF('Used data'!I347="No","",Calculation!AF347*Calculation!G347*Calculation!I347*Calculation!K347*Calculation!M347*Calculation!N347*Calculation!O347*Calculation!P347*Calculation!R347*Calculation!V347*Calculation!W347*Calculation!Y347)</f>
        <v/>
      </c>
      <c r="L347" s="7" t="str">
        <f>IF('Used data'!I347="No","",SUM(I347:K347))</f>
        <v/>
      </c>
      <c r="M347" s="7" t="str">
        <f>IF('Used data'!I347="No","",Calculation!AG347*Calculation!G347*Calculation!I347*Calculation!J347*Calculation!L347*Calculation!N347*Calculation!O347*Calculation!S347*Calculation!V347*Calculation!W347*Calculation!Z347)</f>
        <v/>
      </c>
      <c r="N347" s="7" t="str">
        <f>IF('Used data'!I347="No","",Calculation!AH347*Calculation!G347*Calculation!I347*Calculation!J347*Calculation!L347*Calculation!N347*Calculation!O347*Calculation!T347*Calculation!V347*Calculation!W347*Calculation!AA347)</f>
        <v/>
      </c>
      <c r="O347" s="7" t="str">
        <f>IF('Used data'!I347="No","",Calculation!AI347*Calculation!G347*Calculation!I347*Calculation!J347*Calculation!L347*Calculation!N347*Calculation!O347*Calculation!U347*Calculation!V347*Calculation!W347*Calculation!AB347)</f>
        <v/>
      </c>
      <c r="P347" s="7" t="str">
        <f>IF('Used data'!I347="No","",SUM(M347:O347))</f>
        <v/>
      </c>
      <c r="Q347" s="9" t="str">
        <f>IF('Used data'!I347="No","",SUM(I347:J347)*740934+M347*29492829+N347*4654307+O347*608667)</f>
        <v/>
      </c>
    </row>
    <row r="348" spans="1:17" x14ac:dyDescent="0.3">
      <c r="A348" s="4" t="str">
        <f>IF('Input data'!A354="","",'Input data'!A354)</f>
        <v/>
      </c>
      <c r="B348" s="4" t="str">
        <f>IF('Input data'!B354="","",'Input data'!B354)</f>
        <v/>
      </c>
      <c r="C348" s="4" t="str">
        <f>IF('Input data'!C354="","",'Input data'!C354)</f>
        <v/>
      </c>
      <c r="D348" s="4" t="str">
        <f>IF('Input data'!D354="","",'Input data'!D354)</f>
        <v/>
      </c>
      <c r="E348" s="4" t="str">
        <f>IF('Input data'!E354="","",'Input data'!E354)</f>
        <v/>
      </c>
      <c r="F348" s="4" t="str">
        <f>IF('Input data'!F354="","",'Input data'!F354)</f>
        <v/>
      </c>
      <c r="G348" s="20" t="str">
        <f>IF('Input data'!G354=0,"",'Input data'!G354)</f>
        <v/>
      </c>
      <c r="H348" s="9" t="str">
        <f>IF('Input data'!H354="","",'Input data'!H354)</f>
        <v/>
      </c>
      <c r="I348" s="7" t="str">
        <f>IF('Used data'!I348="No","",Calculation!AD348*Calculation!G348*Calculation!I348*Calculation!J348*Calculation!L348*Calculation!N348*Calculation!O348*Calculation!Q348*Calculation!V348*Calculation!W348*Calculation!X348)</f>
        <v/>
      </c>
      <c r="J348" s="7" t="str">
        <f>IF('Used data'!I348="No","",Calculation!AE348*Calculation!G348*Calculation!I348*Calculation!K348*Calculation!M348*Calculation!N348*Calculation!O348*Calculation!P348*Calculation!R348*Calculation!V348*Calculation!W348*Calculation!Y348)</f>
        <v/>
      </c>
      <c r="K348" s="7" t="str">
        <f>IF('Used data'!I348="No","",Calculation!AF348*Calculation!G348*Calculation!I348*Calculation!K348*Calculation!M348*Calculation!N348*Calculation!O348*Calculation!P348*Calculation!R348*Calculation!V348*Calculation!W348*Calculation!Y348)</f>
        <v/>
      </c>
      <c r="L348" s="7" t="str">
        <f>IF('Used data'!I348="No","",SUM(I348:K348))</f>
        <v/>
      </c>
      <c r="M348" s="7" t="str">
        <f>IF('Used data'!I348="No","",Calculation!AG348*Calculation!G348*Calculation!I348*Calculation!J348*Calculation!L348*Calculation!N348*Calculation!O348*Calculation!S348*Calculation!V348*Calculation!W348*Calculation!Z348)</f>
        <v/>
      </c>
      <c r="N348" s="7" t="str">
        <f>IF('Used data'!I348="No","",Calculation!AH348*Calculation!G348*Calculation!I348*Calculation!J348*Calculation!L348*Calculation!N348*Calculation!O348*Calculation!T348*Calculation!V348*Calculation!W348*Calculation!AA348)</f>
        <v/>
      </c>
      <c r="O348" s="7" t="str">
        <f>IF('Used data'!I348="No","",Calculation!AI348*Calculation!G348*Calculation!I348*Calculation!J348*Calculation!L348*Calculation!N348*Calculation!O348*Calculation!U348*Calculation!V348*Calculation!W348*Calculation!AB348)</f>
        <v/>
      </c>
      <c r="P348" s="7" t="str">
        <f>IF('Used data'!I348="No","",SUM(M348:O348))</f>
        <v/>
      </c>
      <c r="Q348" s="9" t="str">
        <f>IF('Used data'!I348="No","",SUM(I348:J348)*740934+M348*29492829+N348*4654307+O348*608667)</f>
        <v/>
      </c>
    </row>
    <row r="349" spans="1:17" x14ac:dyDescent="0.3">
      <c r="A349" s="4" t="str">
        <f>IF('Input data'!A355="","",'Input data'!A355)</f>
        <v/>
      </c>
      <c r="B349" s="4" t="str">
        <f>IF('Input data'!B355="","",'Input data'!B355)</f>
        <v/>
      </c>
      <c r="C349" s="4" t="str">
        <f>IF('Input data'!C355="","",'Input data'!C355)</f>
        <v/>
      </c>
      <c r="D349" s="4" t="str">
        <f>IF('Input data'!D355="","",'Input data'!D355)</f>
        <v/>
      </c>
      <c r="E349" s="4" t="str">
        <f>IF('Input data'!E355="","",'Input data'!E355)</f>
        <v/>
      </c>
      <c r="F349" s="4" t="str">
        <f>IF('Input data'!F355="","",'Input data'!F355)</f>
        <v/>
      </c>
      <c r="G349" s="20" t="str">
        <f>IF('Input data'!G355=0,"",'Input data'!G355)</f>
        <v/>
      </c>
      <c r="H349" s="9" t="str">
        <f>IF('Input data'!H355="","",'Input data'!H355)</f>
        <v/>
      </c>
      <c r="I349" s="7" t="str">
        <f>IF('Used data'!I349="No","",Calculation!AD349*Calculation!G349*Calculation!I349*Calculation!J349*Calculation!L349*Calculation!N349*Calculation!O349*Calculation!Q349*Calculation!V349*Calculation!W349*Calculation!X349)</f>
        <v/>
      </c>
      <c r="J349" s="7" t="str">
        <f>IF('Used data'!I349="No","",Calculation!AE349*Calculation!G349*Calculation!I349*Calculation!K349*Calculation!M349*Calculation!N349*Calculation!O349*Calculation!P349*Calculation!R349*Calculation!V349*Calculation!W349*Calculation!Y349)</f>
        <v/>
      </c>
      <c r="K349" s="7" t="str">
        <f>IF('Used data'!I349="No","",Calculation!AF349*Calculation!G349*Calculation!I349*Calculation!K349*Calculation!M349*Calculation!N349*Calculation!O349*Calculation!P349*Calculation!R349*Calculation!V349*Calculation!W349*Calculation!Y349)</f>
        <v/>
      </c>
      <c r="L349" s="7" t="str">
        <f>IF('Used data'!I349="No","",SUM(I349:K349))</f>
        <v/>
      </c>
      <c r="M349" s="7" t="str">
        <f>IF('Used data'!I349="No","",Calculation!AG349*Calculation!G349*Calculation!I349*Calculation!J349*Calculation!L349*Calculation!N349*Calculation!O349*Calculation!S349*Calculation!V349*Calculation!W349*Calculation!Z349)</f>
        <v/>
      </c>
      <c r="N349" s="7" t="str">
        <f>IF('Used data'!I349="No","",Calculation!AH349*Calculation!G349*Calculation!I349*Calculation!J349*Calculation!L349*Calculation!N349*Calculation!O349*Calculation!T349*Calculation!V349*Calculation!W349*Calculation!AA349)</f>
        <v/>
      </c>
      <c r="O349" s="7" t="str">
        <f>IF('Used data'!I349="No","",Calculation!AI349*Calculation!G349*Calculation!I349*Calculation!J349*Calculation!L349*Calculation!N349*Calculation!O349*Calculation!U349*Calculation!V349*Calculation!W349*Calculation!AB349)</f>
        <v/>
      </c>
      <c r="P349" s="7" t="str">
        <f>IF('Used data'!I349="No","",SUM(M349:O349))</f>
        <v/>
      </c>
      <c r="Q349" s="9" t="str">
        <f>IF('Used data'!I349="No","",SUM(I349:J349)*740934+M349*29492829+N349*4654307+O349*608667)</f>
        <v/>
      </c>
    </row>
    <row r="350" spans="1:17" x14ac:dyDescent="0.3">
      <c r="A350" s="4" t="str">
        <f>IF('Input data'!A356="","",'Input data'!A356)</f>
        <v/>
      </c>
      <c r="B350" s="4" t="str">
        <f>IF('Input data'!B356="","",'Input data'!B356)</f>
        <v/>
      </c>
      <c r="C350" s="4" t="str">
        <f>IF('Input data'!C356="","",'Input data'!C356)</f>
        <v/>
      </c>
      <c r="D350" s="4" t="str">
        <f>IF('Input data'!D356="","",'Input data'!D356)</f>
        <v/>
      </c>
      <c r="E350" s="4" t="str">
        <f>IF('Input data'!E356="","",'Input data'!E356)</f>
        <v/>
      </c>
      <c r="F350" s="4" t="str">
        <f>IF('Input data'!F356="","",'Input data'!F356)</f>
        <v/>
      </c>
      <c r="G350" s="20" t="str">
        <f>IF('Input data'!G356=0,"",'Input data'!G356)</f>
        <v/>
      </c>
      <c r="H350" s="9" t="str">
        <f>IF('Input data'!H356="","",'Input data'!H356)</f>
        <v/>
      </c>
      <c r="I350" s="7" t="str">
        <f>IF('Used data'!I350="No","",Calculation!AD350*Calculation!G350*Calculation!I350*Calculation!J350*Calculation!L350*Calculation!N350*Calculation!O350*Calculation!Q350*Calculation!V350*Calculation!W350*Calculation!X350)</f>
        <v/>
      </c>
      <c r="J350" s="7" t="str">
        <f>IF('Used data'!I350="No","",Calculation!AE350*Calculation!G350*Calculation!I350*Calculation!K350*Calculation!M350*Calculation!N350*Calculation!O350*Calculation!P350*Calculation!R350*Calculation!V350*Calculation!W350*Calculation!Y350)</f>
        <v/>
      </c>
      <c r="K350" s="7" t="str">
        <f>IF('Used data'!I350="No","",Calculation!AF350*Calculation!G350*Calculation!I350*Calculation!K350*Calculation!M350*Calculation!N350*Calculation!O350*Calculation!P350*Calculation!R350*Calculation!V350*Calculation!W350*Calculation!Y350)</f>
        <v/>
      </c>
      <c r="L350" s="7" t="str">
        <f>IF('Used data'!I350="No","",SUM(I350:K350))</f>
        <v/>
      </c>
      <c r="M350" s="7" t="str">
        <f>IF('Used data'!I350="No","",Calculation!AG350*Calculation!G350*Calculation!I350*Calculation!J350*Calculation!L350*Calculation!N350*Calculation!O350*Calculation!S350*Calculation!V350*Calculation!W350*Calculation!Z350)</f>
        <v/>
      </c>
      <c r="N350" s="7" t="str">
        <f>IF('Used data'!I350="No","",Calculation!AH350*Calculation!G350*Calculation!I350*Calculation!J350*Calculation!L350*Calculation!N350*Calculation!O350*Calculation!T350*Calculation!V350*Calculation!W350*Calculation!AA350)</f>
        <v/>
      </c>
      <c r="O350" s="7" t="str">
        <f>IF('Used data'!I350="No","",Calculation!AI350*Calculation!G350*Calculation!I350*Calculation!J350*Calculation!L350*Calculation!N350*Calculation!O350*Calculation!U350*Calculation!V350*Calculation!W350*Calculation!AB350)</f>
        <v/>
      </c>
      <c r="P350" s="7" t="str">
        <f>IF('Used data'!I350="No","",SUM(M350:O350))</f>
        <v/>
      </c>
      <c r="Q350" s="9" t="str">
        <f>IF('Used data'!I350="No","",SUM(I350:J350)*740934+M350*29492829+N350*4654307+O350*608667)</f>
        <v/>
      </c>
    </row>
    <row r="351" spans="1:17" x14ac:dyDescent="0.3">
      <c r="A351" s="4" t="str">
        <f>IF('Input data'!A357="","",'Input data'!A357)</f>
        <v/>
      </c>
      <c r="B351" s="4" t="str">
        <f>IF('Input data'!B357="","",'Input data'!B357)</f>
        <v/>
      </c>
      <c r="C351" s="4" t="str">
        <f>IF('Input data'!C357="","",'Input data'!C357)</f>
        <v/>
      </c>
      <c r="D351" s="4" t="str">
        <f>IF('Input data'!D357="","",'Input data'!D357)</f>
        <v/>
      </c>
      <c r="E351" s="4" t="str">
        <f>IF('Input data'!E357="","",'Input data'!E357)</f>
        <v/>
      </c>
      <c r="F351" s="4" t="str">
        <f>IF('Input data'!F357="","",'Input data'!F357)</f>
        <v/>
      </c>
      <c r="G351" s="20" t="str">
        <f>IF('Input data'!G357=0,"",'Input data'!G357)</f>
        <v/>
      </c>
      <c r="H351" s="9" t="str">
        <f>IF('Input data'!H357="","",'Input data'!H357)</f>
        <v/>
      </c>
      <c r="I351" s="7" t="str">
        <f>IF('Used data'!I351="No","",Calculation!AD351*Calculation!G351*Calculation!I351*Calculation!J351*Calculation!L351*Calculation!N351*Calculation!O351*Calculation!Q351*Calculation!V351*Calculation!W351*Calculation!X351)</f>
        <v/>
      </c>
      <c r="J351" s="7" t="str">
        <f>IF('Used data'!I351="No","",Calculation!AE351*Calculation!G351*Calculation!I351*Calculation!K351*Calculation!M351*Calculation!N351*Calculation!O351*Calculation!P351*Calculation!R351*Calculation!V351*Calculation!W351*Calculation!Y351)</f>
        <v/>
      </c>
      <c r="K351" s="7" t="str">
        <f>IF('Used data'!I351="No","",Calculation!AF351*Calculation!G351*Calculation!I351*Calculation!K351*Calculation!M351*Calculation!N351*Calculation!O351*Calculation!P351*Calculation!R351*Calculation!V351*Calculation!W351*Calculation!Y351)</f>
        <v/>
      </c>
      <c r="L351" s="7" t="str">
        <f>IF('Used data'!I351="No","",SUM(I351:K351))</f>
        <v/>
      </c>
      <c r="M351" s="7" t="str">
        <f>IF('Used data'!I351="No","",Calculation!AG351*Calculation!G351*Calculation!I351*Calculation!J351*Calculation!L351*Calculation!N351*Calculation!O351*Calculation!S351*Calculation!V351*Calculation!W351*Calculation!Z351)</f>
        <v/>
      </c>
      <c r="N351" s="7" t="str">
        <f>IF('Used data'!I351="No","",Calculation!AH351*Calculation!G351*Calculation!I351*Calculation!J351*Calculation!L351*Calculation!N351*Calculation!O351*Calculation!T351*Calculation!V351*Calculation!W351*Calculation!AA351)</f>
        <v/>
      </c>
      <c r="O351" s="7" t="str">
        <f>IF('Used data'!I351="No","",Calculation!AI351*Calculation!G351*Calculation!I351*Calculation!J351*Calculation!L351*Calculation!N351*Calculation!O351*Calculation!U351*Calculation!V351*Calculation!W351*Calculation!AB351)</f>
        <v/>
      </c>
      <c r="P351" s="7" t="str">
        <f>IF('Used data'!I351="No","",SUM(M351:O351))</f>
        <v/>
      </c>
      <c r="Q351" s="9" t="str">
        <f>IF('Used data'!I351="No","",SUM(I351:J351)*740934+M351*29492829+N351*4654307+O351*608667)</f>
        <v/>
      </c>
    </row>
    <row r="352" spans="1:17" x14ac:dyDescent="0.3">
      <c r="A352" s="4" t="str">
        <f>IF('Input data'!A358="","",'Input data'!A358)</f>
        <v/>
      </c>
      <c r="B352" s="4" t="str">
        <f>IF('Input data'!B358="","",'Input data'!B358)</f>
        <v/>
      </c>
      <c r="C352" s="4" t="str">
        <f>IF('Input data'!C358="","",'Input data'!C358)</f>
        <v/>
      </c>
      <c r="D352" s="4" t="str">
        <f>IF('Input data'!D358="","",'Input data'!D358)</f>
        <v/>
      </c>
      <c r="E352" s="4" t="str">
        <f>IF('Input data'!E358="","",'Input data'!E358)</f>
        <v/>
      </c>
      <c r="F352" s="4" t="str">
        <f>IF('Input data'!F358="","",'Input data'!F358)</f>
        <v/>
      </c>
      <c r="G352" s="20" t="str">
        <f>IF('Input data'!G358=0,"",'Input data'!G358)</f>
        <v/>
      </c>
      <c r="H352" s="9" t="str">
        <f>IF('Input data'!H358="","",'Input data'!H358)</f>
        <v/>
      </c>
      <c r="I352" s="7" t="str">
        <f>IF('Used data'!I352="No","",Calculation!AD352*Calculation!G352*Calculation!I352*Calculation!J352*Calculation!L352*Calculation!N352*Calculation!O352*Calculation!Q352*Calculation!V352*Calculation!W352*Calculation!X352)</f>
        <v/>
      </c>
      <c r="J352" s="7" t="str">
        <f>IF('Used data'!I352="No","",Calculation!AE352*Calculation!G352*Calculation!I352*Calculation!K352*Calculation!M352*Calculation!N352*Calculation!O352*Calculation!P352*Calculation!R352*Calculation!V352*Calculation!W352*Calculation!Y352)</f>
        <v/>
      </c>
      <c r="K352" s="7" t="str">
        <f>IF('Used data'!I352="No","",Calculation!AF352*Calculation!G352*Calculation!I352*Calculation!K352*Calculation!M352*Calculation!N352*Calculation!O352*Calculation!P352*Calculation!R352*Calculation!V352*Calculation!W352*Calculation!Y352)</f>
        <v/>
      </c>
      <c r="L352" s="7" t="str">
        <f>IF('Used data'!I352="No","",SUM(I352:K352))</f>
        <v/>
      </c>
      <c r="M352" s="7" t="str">
        <f>IF('Used data'!I352="No","",Calculation!AG352*Calculation!G352*Calculation!I352*Calculation!J352*Calculation!L352*Calculation!N352*Calculation!O352*Calculation!S352*Calculation!V352*Calculation!W352*Calculation!Z352)</f>
        <v/>
      </c>
      <c r="N352" s="7" t="str">
        <f>IF('Used data'!I352="No","",Calculation!AH352*Calculation!G352*Calculation!I352*Calculation!J352*Calculation!L352*Calculation!N352*Calculation!O352*Calculation!T352*Calculation!V352*Calculation!W352*Calculation!AA352)</f>
        <v/>
      </c>
      <c r="O352" s="7" t="str">
        <f>IF('Used data'!I352="No","",Calculation!AI352*Calculation!G352*Calculation!I352*Calculation!J352*Calculation!L352*Calculation!N352*Calculation!O352*Calculation!U352*Calculation!V352*Calculation!W352*Calculation!AB352)</f>
        <v/>
      </c>
      <c r="P352" s="7" t="str">
        <f>IF('Used data'!I352="No","",SUM(M352:O352))</f>
        <v/>
      </c>
      <c r="Q352" s="9" t="str">
        <f>IF('Used data'!I352="No","",SUM(I352:J352)*740934+M352*29492829+N352*4654307+O352*608667)</f>
        <v/>
      </c>
    </row>
    <row r="353" spans="1:17" x14ac:dyDescent="0.3">
      <c r="A353" s="4" t="str">
        <f>IF('Input data'!A359="","",'Input data'!A359)</f>
        <v/>
      </c>
      <c r="B353" s="4" t="str">
        <f>IF('Input data'!B359="","",'Input data'!B359)</f>
        <v/>
      </c>
      <c r="C353" s="4" t="str">
        <f>IF('Input data'!C359="","",'Input data'!C359)</f>
        <v/>
      </c>
      <c r="D353" s="4" t="str">
        <f>IF('Input data'!D359="","",'Input data'!D359)</f>
        <v/>
      </c>
      <c r="E353" s="4" t="str">
        <f>IF('Input data'!E359="","",'Input data'!E359)</f>
        <v/>
      </c>
      <c r="F353" s="4" t="str">
        <f>IF('Input data'!F359="","",'Input data'!F359)</f>
        <v/>
      </c>
      <c r="G353" s="20" t="str">
        <f>IF('Input data'!G359=0,"",'Input data'!G359)</f>
        <v/>
      </c>
      <c r="H353" s="9" t="str">
        <f>IF('Input data'!H359="","",'Input data'!H359)</f>
        <v/>
      </c>
      <c r="I353" s="7" t="str">
        <f>IF('Used data'!I353="No","",Calculation!AD353*Calculation!G353*Calculation!I353*Calculation!J353*Calculation!L353*Calculation!N353*Calculation!O353*Calculation!Q353*Calculation!V353*Calculation!W353*Calculation!X353)</f>
        <v/>
      </c>
      <c r="J353" s="7" t="str">
        <f>IF('Used data'!I353="No","",Calculation!AE353*Calculation!G353*Calculation!I353*Calculation!K353*Calculation!M353*Calculation!N353*Calculation!O353*Calculation!P353*Calculation!R353*Calculation!V353*Calculation!W353*Calculation!Y353)</f>
        <v/>
      </c>
      <c r="K353" s="7" t="str">
        <f>IF('Used data'!I353="No","",Calculation!AF353*Calculation!G353*Calculation!I353*Calculation!K353*Calculation!M353*Calculation!N353*Calculation!O353*Calculation!P353*Calculation!R353*Calculation!V353*Calculation!W353*Calculation!Y353)</f>
        <v/>
      </c>
      <c r="L353" s="7" t="str">
        <f>IF('Used data'!I353="No","",SUM(I353:K353))</f>
        <v/>
      </c>
      <c r="M353" s="7" t="str">
        <f>IF('Used data'!I353="No","",Calculation!AG353*Calculation!G353*Calculation!I353*Calculation!J353*Calculation!L353*Calculation!N353*Calculation!O353*Calculation!S353*Calculation!V353*Calculation!W353*Calculation!Z353)</f>
        <v/>
      </c>
      <c r="N353" s="7" t="str">
        <f>IF('Used data'!I353="No","",Calculation!AH353*Calculation!G353*Calculation!I353*Calculation!J353*Calculation!L353*Calculation!N353*Calculation!O353*Calculation!T353*Calculation!V353*Calculation!W353*Calculation!AA353)</f>
        <v/>
      </c>
      <c r="O353" s="7" t="str">
        <f>IF('Used data'!I353="No","",Calculation!AI353*Calculation!G353*Calculation!I353*Calculation!J353*Calculation!L353*Calculation!N353*Calculation!O353*Calculation!U353*Calculation!V353*Calculation!W353*Calculation!AB353)</f>
        <v/>
      </c>
      <c r="P353" s="7" t="str">
        <f>IF('Used data'!I353="No","",SUM(M353:O353))</f>
        <v/>
      </c>
      <c r="Q353" s="9" t="str">
        <f>IF('Used data'!I353="No","",SUM(I353:J353)*740934+M353*29492829+N353*4654307+O353*608667)</f>
        <v/>
      </c>
    </row>
    <row r="354" spans="1:17" x14ac:dyDescent="0.3">
      <c r="A354" s="4" t="str">
        <f>IF('Input data'!A360="","",'Input data'!A360)</f>
        <v/>
      </c>
      <c r="B354" s="4" t="str">
        <f>IF('Input data'!B360="","",'Input data'!B360)</f>
        <v/>
      </c>
      <c r="C354" s="4" t="str">
        <f>IF('Input data'!C360="","",'Input data'!C360)</f>
        <v/>
      </c>
      <c r="D354" s="4" t="str">
        <f>IF('Input data'!D360="","",'Input data'!D360)</f>
        <v/>
      </c>
      <c r="E354" s="4" t="str">
        <f>IF('Input data'!E360="","",'Input data'!E360)</f>
        <v/>
      </c>
      <c r="F354" s="4" t="str">
        <f>IF('Input data'!F360="","",'Input data'!F360)</f>
        <v/>
      </c>
      <c r="G354" s="20" t="str">
        <f>IF('Input data'!G360=0,"",'Input data'!G360)</f>
        <v/>
      </c>
      <c r="H354" s="9" t="str">
        <f>IF('Input data'!H360="","",'Input data'!H360)</f>
        <v/>
      </c>
      <c r="I354" s="7" t="str">
        <f>IF('Used data'!I354="No","",Calculation!AD354*Calculation!G354*Calculation!I354*Calculation!J354*Calculation!L354*Calculation!N354*Calculation!O354*Calculation!Q354*Calculation!V354*Calculation!W354*Calculation!X354)</f>
        <v/>
      </c>
      <c r="J354" s="7" t="str">
        <f>IF('Used data'!I354="No","",Calculation!AE354*Calculation!G354*Calculation!I354*Calculation!K354*Calculation!M354*Calculation!N354*Calculation!O354*Calculation!P354*Calculation!R354*Calculation!V354*Calculation!W354*Calculation!Y354)</f>
        <v/>
      </c>
      <c r="K354" s="7" t="str">
        <f>IF('Used data'!I354="No","",Calculation!AF354*Calculation!G354*Calculation!I354*Calculation!K354*Calculation!M354*Calculation!N354*Calculation!O354*Calculation!P354*Calculation!R354*Calculation!V354*Calculation!W354*Calculation!Y354)</f>
        <v/>
      </c>
      <c r="L354" s="7" t="str">
        <f>IF('Used data'!I354="No","",SUM(I354:K354))</f>
        <v/>
      </c>
      <c r="M354" s="7" t="str">
        <f>IF('Used data'!I354="No","",Calculation!AG354*Calculation!G354*Calculation!I354*Calculation!J354*Calculation!L354*Calculation!N354*Calculation!O354*Calculation!S354*Calculation!V354*Calculation!W354*Calculation!Z354)</f>
        <v/>
      </c>
      <c r="N354" s="7" t="str">
        <f>IF('Used data'!I354="No","",Calculation!AH354*Calculation!G354*Calculation!I354*Calculation!J354*Calculation!L354*Calculation!N354*Calculation!O354*Calculation!T354*Calculation!V354*Calculation!W354*Calculation!AA354)</f>
        <v/>
      </c>
      <c r="O354" s="7" t="str">
        <f>IF('Used data'!I354="No","",Calculation!AI354*Calculation!G354*Calculation!I354*Calculation!J354*Calculation!L354*Calculation!N354*Calculation!O354*Calculation!U354*Calculation!V354*Calculation!W354*Calculation!AB354)</f>
        <v/>
      </c>
      <c r="P354" s="7" t="str">
        <f>IF('Used data'!I354="No","",SUM(M354:O354))</f>
        <v/>
      </c>
      <c r="Q354" s="9" t="str">
        <f>IF('Used data'!I354="No","",SUM(I354:J354)*740934+M354*29492829+N354*4654307+O354*608667)</f>
        <v/>
      </c>
    </row>
    <row r="355" spans="1:17" x14ac:dyDescent="0.3">
      <c r="A355" s="4" t="str">
        <f>IF('Input data'!A361="","",'Input data'!A361)</f>
        <v/>
      </c>
      <c r="B355" s="4" t="str">
        <f>IF('Input data'!B361="","",'Input data'!B361)</f>
        <v/>
      </c>
      <c r="C355" s="4" t="str">
        <f>IF('Input data'!C361="","",'Input data'!C361)</f>
        <v/>
      </c>
      <c r="D355" s="4" t="str">
        <f>IF('Input data'!D361="","",'Input data'!D361)</f>
        <v/>
      </c>
      <c r="E355" s="4" t="str">
        <f>IF('Input data'!E361="","",'Input data'!E361)</f>
        <v/>
      </c>
      <c r="F355" s="4" t="str">
        <f>IF('Input data'!F361="","",'Input data'!F361)</f>
        <v/>
      </c>
      <c r="G355" s="20" t="str">
        <f>IF('Input data'!G361=0,"",'Input data'!G361)</f>
        <v/>
      </c>
      <c r="H355" s="9" t="str">
        <f>IF('Input data'!H361="","",'Input data'!H361)</f>
        <v/>
      </c>
      <c r="I355" s="7" t="str">
        <f>IF('Used data'!I355="No","",Calculation!AD355*Calculation!G355*Calculation!I355*Calculation!J355*Calculation!L355*Calculation!N355*Calculation!O355*Calculation!Q355*Calculation!V355*Calculation!W355*Calculation!X355)</f>
        <v/>
      </c>
      <c r="J355" s="7" t="str">
        <f>IF('Used data'!I355="No","",Calculation!AE355*Calculation!G355*Calculation!I355*Calculation!K355*Calculation!M355*Calculation!N355*Calculation!O355*Calculation!P355*Calculation!R355*Calculation!V355*Calculation!W355*Calculation!Y355)</f>
        <v/>
      </c>
      <c r="K355" s="7" t="str">
        <f>IF('Used data'!I355="No","",Calculation!AF355*Calculation!G355*Calculation!I355*Calculation!K355*Calculation!M355*Calculation!N355*Calculation!O355*Calculation!P355*Calculation!R355*Calculation!V355*Calculation!W355*Calculation!Y355)</f>
        <v/>
      </c>
      <c r="L355" s="7" t="str">
        <f>IF('Used data'!I355="No","",SUM(I355:K355))</f>
        <v/>
      </c>
      <c r="M355" s="7" t="str">
        <f>IF('Used data'!I355="No","",Calculation!AG355*Calculation!G355*Calculation!I355*Calculation!J355*Calculation!L355*Calculation!N355*Calculation!O355*Calculation!S355*Calculation!V355*Calculation!W355*Calculation!Z355)</f>
        <v/>
      </c>
      <c r="N355" s="7" t="str">
        <f>IF('Used data'!I355="No","",Calculation!AH355*Calculation!G355*Calculation!I355*Calculation!J355*Calculation!L355*Calculation!N355*Calculation!O355*Calculation!T355*Calculation!V355*Calculation!W355*Calculation!AA355)</f>
        <v/>
      </c>
      <c r="O355" s="7" t="str">
        <f>IF('Used data'!I355="No","",Calculation!AI355*Calculation!G355*Calculation!I355*Calculation!J355*Calculation!L355*Calculation!N355*Calculation!O355*Calculation!U355*Calculation!V355*Calculation!W355*Calculation!AB355)</f>
        <v/>
      </c>
      <c r="P355" s="7" t="str">
        <f>IF('Used data'!I355="No","",SUM(M355:O355))</f>
        <v/>
      </c>
      <c r="Q355" s="9" t="str">
        <f>IF('Used data'!I355="No","",SUM(I355:J355)*740934+M355*29492829+N355*4654307+O355*608667)</f>
        <v/>
      </c>
    </row>
    <row r="356" spans="1:17" x14ac:dyDescent="0.3">
      <c r="A356" s="4" t="str">
        <f>IF('Input data'!A362="","",'Input data'!A362)</f>
        <v/>
      </c>
      <c r="B356" s="4" t="str">
        <f>IF('Input data'!B362="","",'Input data'!B362)</f>
        <v/>
      </c>
      <c r="C356" s="4" t="str">
        <f>IF('Input data'!C362="","",'Input data'!C362)</f>
        <v/>
      </c>
      <c r="D356" s="4" t="str">
        <f>IF('Input data'!D362="","",'Input data'!D362)</f>
        <v/>
      </c>
      <c r="E356" s="4" t="str">
        <f>IF('Input data'!E362="","",'Input data'!E362)</f>
        <v/>
      </c>
      <c r="F356" s="4" t="str">
        <f>IF('Input data'!F362="","",'Input data'!F362)</f>
        <v/>
      </c>
      <c r="G356" s="20" t="str">
        <f>IF('Input data'!G362=0,"",'Input data'!G362)</f>
        <v/>
      </c>
      <c r="H356" s="9" t="str">
        <f>IF('Input data'!H362="","",'Input data'!H362)</f>
        <v/>
      </c>
      <c r="I356" s="7" t="str">
        <f>IF('Used data'!I356="No","",Calculation!AD356*Calculation!G356*Calculation!I356*Calculation!J356*Calculation!L356*Calculation!N356*Calculation!O356*Calculation!Q356*Calculation!V356*Calculation!W356*Calculation!X356)</f>
        <v/>
      </c>
      <c r="J356" s="7" t="str">
        <f>IF('Used data'!I356="No","",Calculation!AE356*Calculation!G356*Calculation!I356*Calculation!K356*Calculation!M356*Calculation!N356*Calculation!O356*Calculation!P356*Calculation!R356*Calculation!V356*Calculation!W356*Calculation!Y356)</f>
        <v/>
      </c>
      <c r="K356" s="7" t="str">
        <f>IF('Used data'!I356="No","",Calculation!AF356*Calculation!G356*Calculation!I356*Calculation!K356*Calculation!M356*Calculation!N356*Calculation!O356*Calculation!P356*Calculation!R356*Calculation!V356*Calculation!W356*Calculation!Y356)</f>
        <v/>
      </c>
      <c r="L356" s="7" t="str">
        <f>IF('Used data'!I356="No","",SUM(I356:K356))</f>
        <v/>
      </c>
      <c r="M356" s="7" t="str">
        <f>IF('Used data'!I356="No","",Calculation!AG356*Calculation!G356*Calculation!I356*Calculation!J356*Calculation!L356*Calculation!N356*Calculation!O356*Calculation!S356*Calculation!V356*Calculation!W356*Calculation!Z356)</f>
        <v/>
      </c>
      <c r="N356" s="7" t="str">
        <f>IF('Used data'!I356="No","",Calculation!AH356*Calculation!G356*Calculation!I356*Calculation!J356*Calculation!L356*Calculation!N356*Calculation!O356*Calculation!T356*Calculation!V356*Calculation!W356*Calculation!AA356)</f>
        <v/>
      </c>
      <c r="O356" s="7" t="str">
        <f>IF('Used data'!I356="No","",Calculation!AI356*Calculation!G356*Calculation!I356*Calculation!J356*Calculation!L356*Calculation!N356*Calculation!O356*Calculation!U356*Calculation!V356*Calculation!W356*Calculation!AB356)</f>
        <v/>
      </c>
      <c r="P356" s="7" t="str">
        <f>IF('Used data'!I356="No","",SUM(M356:O356))</f>
        <v/>
      </c>
      <c r="Q356" s="9" t="str">
        <f>IF('Used data'!I356="No","",SUM(I356:J356)*740934+M356*29492829+N356*4654307+O356*608667)</f>
        <v/>
      </c>
    </row>
    <row r="357" spans="1:17" x14ac:dyDescent="0.3">
      <c r="A357" s="4" t="str">
        <f>IF('Input data'!A363="","",'Input data'!A363)</f>
        <v/>
      </c>
      <c r="B357" s="4" t="str">
        <f>IF('Input data'!B363="","",'Input data'!B363)</f>
        <v/>
      </c>
      <c r="C357" s="4" t="str">
        <f>IF('Input data'!C363="","",'Input data'!C363)</f>
        <v/>
      </c>
      <c r="D357" s="4" t="str">
        <f>IF('Input data'!D363="","",'Input data'!D363)</f>
        <v/>
      </c>
      <c r="E357" s="4" t="str">
        <f>IF('Input data'!E363="","",'Input data'!E363)</f>
        <v/>
      </c>
      <c r="F357" s="4" t="str">
        <f>IF('Input data'!F363="","",'Input data'!F363)</f>
        <v/>
      </c>
      <c r="G357" s="20" t="str">
        <f>IF('Input data'!G363=0,"",'Input data'!G363)</f>
        <v/>
      </c>
      <c r="H357" s="9" t="str">
        <f>IF('Input data'!H363="","",'Input data'!H363)</f>
        <v/>
      </c>
      <c r="I357" s="7" t="str">
        <f>IF('Used data'!I357="No","",Calculation!AD357*Calculation!G357*Calculation!I357*Calculation!J357*Calculation!L357*Calculation!N357*Calculation!O357*Calculation!Q357*Calculation!V357*Calculation!W357*Calculation!X357)</f>
        <v/>
      </c>
      <c r="J357" s="7" t="str">
        <f>IF('Used data'!I357="No","",Calculation!AE357*Calculation!G357*Calculation!I357*Calculation!K357*Calculation!M357*Calculation!N357*Calculation!O357*Calculation!P357*Calculation!R357*Calculation!V357*Calculation!W357*Calculation!Y357)</f>
        <v/>
      </c>
      <c r="K357" s="7" t="str">
        <f>IF('Used data'!I357="No","",Calculation!AF357*Calculation!G357*Calculation!I357*Calculation!K357*Calculation!M357*Calculation!N357*Calculation!O357*Calculation!P357*Calculation!R357*Calculation!V357*Calculation!W357*Calculation!Y357)</f>
        <v/>
      </c>
      <c r="L357" s="7" t="str">
        <f>IF('Used data'!I357="No","",SUM(I357:K357))</f>
        <v/>
      </c>
      <c r="M357" s="7" t="str">
        <f>IF('Used data'!I357="No","",Calculation!AG357*Calculation!G357*Calculation!I357*Calculation!J357*Calculation!L357*Calculation!N357*Calculation!O357*Calculation!S357*Calculation!V357*Calculation!W357*Calculation!Z357)</f>
        <v/>
      </c>
      <c r="N357" s="7" t="str">
        <f>IF('Used data'!I357="No","",Calculation!AH357*Calculation!G357*Calculation!I357*Calculation!J357*Calculation!L357*Calculation!N357*Calculation!O357*Calculation!T357*Calculation!V357*Calculation!W357*Calculation!AA357)</f>
        <v/>
      </c>
      <c r="O357" s="7" t="str">
        <f>IF('Used data'!I357="No","",Calculation!AI357*Calculation!G357*Calculation!I357*Calculation!J357*Calculation!L357*Calculation!N357*Calculation!O357*Calculation!U357*Calculation!V357*Calculation!W357*Calculation!AB357)</f>
        <v/>
      </c>
      <c r="P357" s="7" t="str">
        <f>IF('Used data'!I357="No","",SUM(M357:O357))</f>
        <v/>
      </c>
      <c r="Q357" s="9" t="str">
        <f>IF('Used data'!I357="No","",SUM(I357:J357)*740934+M357*29492829+N357*4654307+O357*608667)</f>
        <v/>
      </c>
    </row>
    <row r="358" spans="1:17" x14ac:dyDescent="0.3">
      <c r="A358" s="4" t="str">
        <f>IF('Input data'!A364="","",'Input data'!A364)</f>
        <v/>
      </c>
      <c r="B358" s="4" t="str">
        <f>IF('Input data'!B364="","",'Input data'!B364)</f>
        <v/>
      </c>
      <c r="C358" s="4" t="str">
        <f>IF('Input data'!C364="","",'Input data'!C364)</f>
        <v/>
      </c>
      <c r="D358" s="4" t="str">
        <f>IF('Input data'!D364="","",'Input data'!D364)</f>
        <v/>
      </c>
      <c r="E358" s="4" t="str">
        <f>IF('Input data'!E364="","",'Input data'!E364)</f>
        <v/>
      </c>
      <c r="F358" s="4" t="str">
        <f>IF('Input data'!F364="","",'Input data'!F364)</f>
        <v/>
      </c>
      <c r="G358" s="20" t="str">
        <f>IF('Input data'!G364=0,"",'Input data'!G364)</f>
        <v/>
      </c>
      <c r="H358" s="9" t="str">
        <f>IF('Input data'!H364="","",'Input data'!H364)</f>
        <v/>
      </c>
      <c r="I358" s="7" t="str">
        <f>IF('Used data'!I358="No","",Calculation!AD358*Calculation!G358*Calculation!I358*Calculation!J358*Calculation!L358*Calculation!N358*Calculation!O358*Calculation!Q358*Calculation!V358*Calculation!W358*Calculation!X358)</f>
        <v/>
      </c>
      <c r="J358" s="7" t="str">
        <f>IF('Used data'!I358="No","",Calculation!AE358*Calculation!G358*Calculation!I358*Calculation!K358*Calculation!M358*Calculation!N358*Calculation!O358*Calculation!P358*Calculation!R358*Calculation!V358*Calculation!W358*Calculation!Y358)</f>
        <v/>
      </c>
      <c r="K358" s="7" t="str">
        <f>IF('Used data'!I358="No","",Calculation!AF358*Calculation!G358*Calculation!I358*Calculation!K358*Calculation!M358*Calculation!N358*Calculation!O358*Calculation!P358*Calculation!R358*Calculation!V358*Calculation!W358*Calculation!Y358)</f>
        <v/>
      </c>
      <c r="L358" s="7" t="str">
        <f>IF('Used data'!I358="No","",SUM(I358:K358))</f>
        <v/>
      </c>
      <c r="M358" s="7" t="str">
        <f>IF('Used data'!I358="No","",Calculation!AG358*Calculation!G358*Calculation!I358*Calculation!J358*Calculation!L358*Calculation!N358*Calculation!O358*Calculation!S358*Calculation!V358*Calculation!W358*Calculation!Z358)</f>
        <v/>
      </c>
      <c r="N358" s="7" t="str">
        <f>IF('Used data'!I358="No","",Calculation!AH358*Calculation!G358*Calculation!I358*Calculation!J358*Calculation!L358*Calculation!N358*Calculation!O358*Calculation!T358*Calculation!V358*Calculation!W358*Calculation!AA358)</f>
        <v/>
      </c>
      <c r="O358" s="7" t="str">
        <f>IF('Used data'!I358="No","",Calculation!AI358*Calculation!G358*Calculation!I358*Calculation!J358*Calculation!L358*Calculation!N358*Calculation!O358*Calculation!U358*Calculation!V358*Calculation!W358*Calculation!AB358)</f>
        <v/>
      </c>
      <c r="P358" s="7" t="str">
        <f>IF('Used data'!I358="No","",SUM(M358:O358))</f>
        <v/>
      </c>
      <c r="Q358" s="9" t="str">
        <f>IF('Used data'!I358="No","",SUM(I358:J358)*740934+M358*29492829+N358*4654307+O358*608667)</f>
        <v/>
      </c>
    </row>
    <row r="359" spans="1:17" x14ac:dyDescent="0.3">
      <c r="A359" s="4" t="str">
        <f>IF('Input data'!A365="","",'Input data'!A365)</f>
        <v/>
      </c>
      <c r="B359" s="4" t="str">
        <f>IF('Input data'!B365="","",'Input data'!B365)</f>
        <v/>
      </c>
      <c r="C359" s="4" t="str">
        <f>IF('Input data'!C365="","",'Input data'!C365)</f>
        <v/>
      </c>
      <c r="D359" s="4" t="str">
        <f>IF('Input data'!D365="","",'Input data'!D365)</f>
        <v/>
      </c>
      <c r="E359" s="4" t="str">
        <f>IF('Input data'!E365="","",'Input data'!E365)</f>
        <v/>
      </c>
      <c r="F359" s="4" t="str">
        <f>IF('Input data'!F365="","",'Input data'!F365)</f>
        <v/>
      </c>
      <c r="G359" s="20" t="str">
        <f>IF('Input data'!G365=0,"",'Input data'!G365)</f>
        <v/>
      </c>
      <c r="H359" s="9" t="str">
        <f>IF('Input data'!H365="","",'Input data'!H365)</f>
        <v/>
      </c>
      <c r="I359" s="7" t="str">
        <f>IF('Used data'!I359="No","",Calculation!AD359*Calculation!G359*Calculation!I359*Calculation!J359*Calculation!L359*Calculation!N359*Calculation!O359*Calculation!Q359*Calculation!V359*Calculation!W359*Calculation!X359)</f>
        <v/>
      </c>
      <c r="J359" s="7" t="str">
        <f>IF('Used data'!I359="No","",Calculation!AE359*Calculation!G359*Calculation!I359*Calculation!K359*Calculation!M359*Calculation!N359*Calculation!O359*Calculation!P359*Calculation!R359*Calculation!V359*Calculation!W359*Calculation!Y359)</f>
        <v/>
      </c>
      <c r="K359" s="7" t="str">
        <f>IF('Used data'!I359="No","",Calculation!AF359*Calculation!G359*Calculation!I359*Calculation!K359*Calculation!M359*Calculation!N359*Calculation!O359*Calculation!P359*Calculation!R359*Calculation!V359*Calculation!W359*Calculation!Y359)</f>
        <v/>
      </c>
      <c r="L359" s="7" t="str">
        <f>IF('Used data'!I359="No","",SUM(I359:K359))</f>
        <v/>
      </c>
      <c r="M359" s="7" t="str">
        <f>IF('Used data'!I359="No","",Calculation!AG359*Calculation!G359*Calculation!I359*Calculation!J359*Calculation!L359*Calculation!N359*Calculation!O359*Calculation!S359*Calculation!V359*Calculation!W359*Calculation!Z359)</f>
        <v/>
      </c>
      <c r="N359" s="7" t="str">
        <f>IF('Used data'!I359="No","",Calculation!AH359*Calculation!G359*Calculation!I359*Calculation!J359*Calculation!L359*Calculation!N359*Calculation!O359*Calculation!T359*Calculation!V359*Calculation!W359*Calculation!AA359)</f>
        <v/>
      </c>
      <c r="O359" s="7" t="str">
        <f>IF('Used data'!I359="No","",Calculation!AI359*Calculation!G359*Calculation!I359*Calculation!J359*Calculation!L359*Calculation!N359*Calculation!O359*Calculation!U359*Calculation!V359*Calculation!W359*Calculation!AB359)</f>
        <v/>
      </c>
      <c r="P359" s="7" t="str">
        <f>IF('Used data'!I359="No","",SUM(M359:O359))</f>
        <v/>
      </c>
      <c r="Q359" s="9" t="str">
        <f>IF('Used data'!I359="No","",SUM(I359:J359)*740934+M359*29492829+N359*4654307+O359*608667)</f>
        <v/>
      </c>
    </row>
    <row r="360" spans="1:17" x14ac:dyDescent="0.3">
      <c r="A360" s="4" t="str">
        <f>IF('Input data'!A366="","",'Input data'!A366)</f>
        <v/>
      </c>
      <c r="B360" s="4" t="str">
        <f>IF('Input data'!B366="","",'Input data'!B366)</f>
        <v/>
      </c>
      <c r="C360" s="4" t="str">
        <f>IF('Input data'!C366="","",'Input data'!C366)</f>
        <v/>
      </c>
      <c r="D360" s="4" t="str">
        <f>IF('Input data'!D366="","",'Input data'!D366)</f>
        <v/>
      </c>
      <c r="E360" s="4" t="str">
        <f>IF('Input data'!E366="","",'Input data'!E366)</f>
        <v/>
      </c>
      <c r="F360" s="4" t="str">
        <f>IF('Input data'!F366="","",'Input data'!F366)</f>
        <v/>
      </c>
      <c r="G360" s="20" t="str">
        <f>IF('Input data'!G366=0,"",'Input data'!G366)</f>
        <v/>
      </c>
      <c r="H360" s="9" t="str">
        <f>IF('Input data'!H366="","",'Input data'!H366)</f>
        <v/>
      </c>
      <c r="I360" s="7" t="str">
        <f>IF('Used data'!I360="No","",Calculation!AD360*Calculation!G360*Calculation!I360*Calculation!J360*Calculation!L360*Calculation!N360*Calculation!O360*Calculation!Q360*Calculation!V360*Calculation!W360*Calculation!X360)</f>
        <v/>
      </c>
      <c r="J360" s="7" t="str">
        <f>IF('Used data'!I360="No","",Calculation!AE360*Calculation!G360*Calculation!I360*Calculation!K360*Calculation!M360*Calculation!N360*Calculation!O360*Calculation!P360*Calculation!R360*Calculation!V360*Calculation!W360*Calculation!Y360)</f>
        <v/>
      </c>
      <c r="K360" s="7" t="str">
        <f>IF('Used data'!I360="No","",Calculation!AF360*Calculation!G360*Calculation!I360*Calculation!K360*Calculation!M360*Calculation!N360*Calculation!O360*Calculation!P360*Calculation!R360*Calculation!V360*Calculation!W360*Calculation!Y360)</f>
        <v/>
      </c>
      <c r="L360" s="7" t="str">
        <f>IF('Used data'!I360="No","",SUM(I360:K360))</f>
        <v/>
      </c>
      <c r="M360" s="7" t="str">
        <f>IF('Used data'!I360="No","",Calculation!AG360*Calculation!G360*Calculation!I360*Calculation!J360*Calculation!L360*Calculation!N360*Calculation!O360*Calculation!S360*Calculation!V360*Calculation!W360*Calculation!Z360)</f>
        <v/>
      </c>
      <c r="N360" s="7" t="str">
        <f>IF('Used data'!I360="No","",Calculation!AH360*Calculation!G360*Calculation!I360*Calculation!J360*Calculation!L360*Calculation!N360*Calculation!O360*Calculation!T360*Calculation!V360*Calculation!W360*Calculation!AA360)</f>
        <v/>
      </c>
      <c r="O360" s="7" t="str">
        <f>IF('Used data'!I360="No","",Calculation!AI360*Calculation!G360*Calculation!I360*Calculation!J360*Calculation!L360*Calculation!N360*Calculation!O360*Calculation!U360*Calculation!V360*Calculation!W360*Calculation!AB360)</f>
        <v/>
      </c>
      <c r="P360" s="7" t="str">
        <f>IF('Used data'!I360="No","",SUM(M360:O360))</f>
        <v/>
      </c>
      <c r="Q360" s="9" t="str">
        <f>IF('Used data'!I360="No","",SUM(I360:J360)*740934+M360*29492829+N360*4654307+O360*608667)</f>
        <v/>
      </c>
    </row>
    <row r="361" spans="1:17" x14ac:dyDescent="0.3">
      <c r="A361" s="4" t="str">
        <f>IF('Input data'!A367="","",'Input data'!A367)</f>
        <v/>
      </c>
      <c r="B361" s="4" t="str">
        <f>IF('Input data'!B367="","",'Input data'!B367)</f>
        <v/>
      </c>
      <c r="C361" s="4" t="str">
        <f>IF('Input data'!C367="","",'Input data'!C367)</f>
        <v/>
      </c>
      <c r="D361" s="4" t="str">
        <f>IF('Input data'!D367="","",'Input data'!D367)</f>
        <v/>
      </c>
      <c r="E361" s="4" t="str">
        <f>IF('Input data'!E367="","",'Input data'!E367)</f>
        <v/>
      </c>
      <c r="F361" s="4" t="str">
        <f>IF('Input data'!F367="","",'Input data'!F367)</f>
        <v/>
      </c>
      <c r="G361" s="20" t="str">
        <f>IF('Input data'!G367=0,"",'Input data'!G367)</f>
        <v/>
      </c>
      <c r="H361" s="9" t="str">
        <f>IF('Input data'!H367="","",'Input data'!H367)</f>
        <v/>
      </c>
      <c r="I361" s="7" t="str">
        <f>IF('Used data'!I361="No","",Calculation!AD361*Calculation!G361*Calculation!I361*Calculation!J361*Calculation!L361*Calculation!N361*Calculation!O361*Calculation!Q361*Calculation!V361*Calculation!W361*Calculation!X361)</f>
        <v/>
      </c>
      <c r="J361" s="7" t="str">
        <f>IF('Used data'!I361="No","",Calculation!AE361*Calculation!G361*Calculation!I361*Calculation!K361*Calculation!M361*Calculation!N361*Calculation!O361*Calculation!P361*Calculation!R361*Calculation!V361*Calculation!W361*Calculation!Y361)</f>
        <v/>
      </c>
      <c r="K361" s="7" t="str">
        <f>IF('Used data'!I361="No","",Calculation!AF361*Calculation!G361*Calculation!I361*Calculation!K361*Calculation!M361*Calculation!N361*Calculation!O361*Calculation!P361*Calculation!R361*Calculation!V361*Calculation!W361*Calculation!Y361)</f>
        <v/>
      </c>
      <c r="L361" s="7" t="str">
        <f>IF('Used data'!I361="No","",SUM(I361:K361))</f>
        <v/>
      </c>
      <c r="M361" s="7" t="str">
        <f>IF('Used data'!I361="No","",Calculation!AG361*Calculation!G361*Calculation!I361*Calculation!J361*Calculation!L361*Calculation!N361*Calculation!O361*Calculation!S361*Calculation!V361*Calculation!W361*Calculation!Z361)</f>
        <v/>
      </c>
      <c r="N361" s="7" t="str">
        <f>IF('Used data'!I361="No","",Calculation!AH361*Calculation!G361*Calculation!I361*Calculation!J361*Calculation!L361*Calculation!N361*Calculation!O361*Calculation!T361*Calculation!V361*Calculation!W361*Calculation!AA361)</f>
        <v/>
      </c>
      <c r="O361" s="7" t="str">
        <f>IF('Used data'!I361="No","",Calculation!AI361*Calculation!G361*Calculation!I361*Calculation!J361*Calculation!L361*Calculation!N361*Calculation!O361*Calculation!U361*Calculation!V361*Calculation!W361*Calculation!AB361)</f>
        <v/>
      </c>
      <c r="P361" s="7" t="str">
        <f>IF('Used data'!I361="No","",SUM(M361:O361))</f>
        <v/>
      </c>
      <c r="Q361" s="9" t="str">
        <f>IF('Used data'!I361="No","",SUM(I361:J361)*740934+M361*29492829+N361*4654307+O361*608667)</f>
        <v/>
      </c>
    </row>
    <row r="362" spans="1:17" x14ac:dyDescent="0.3">
      <c r="A362" s="4" t="str">
        <f>IF('Input data'!A368="","",'Input data'!A368)</f>
        <v/>
      </c>
      <c r="B362" s="4" t="str">
        <f>IF('Input data'!B368="","",'Input data'!B368)</f>
        <v/>
      </c>
      <c r="C362" s="4" t="str">
        <f>IF('Input data'!C368="","",'Input data'!C368)</f>
        <v/>
      </c>
      <c r="D362" s="4" t="str">
        <f>IF('Input data'!D368="","",'Input data'!D368)</f>
        <v/>
      </c>
      <c r="E362" s="4" t="str">
        <f>IF('Input data'!E368="","",'Input data'!E368)</f>
        <v/>
      </c>
      <c r="F362" s="4" t="str">
        <f>IF('Input data'!F368="","",'Input data'!F368)</f>
        <v/>
      </c>
      <c r="G362" s="20" t="str">
        <f>IF('Input data'!G368=0,"",'Input data'!G368)</f>
        <v/>
      </c>
      <c r="H362" s="9" t="str">
        <f>IF('Input data'!H368="","",'Input data'!H368)</f>
        <v/>
      </c>
      <c r="I362" s="7" t="str">
        <f>IF('Used data'!I362="No","",Calculation!AD362*Calculation!G362*Calculation!I362*Calculation!J362*Calculation!L362*Calculation!N362*Calculation!O362*Calculation!Q362*Calculation!V362*Calculation!W362*Calculation!X362)</f>
        <v/>
      </c>
      <c r="J362" s="7" t="str">
        <f>IF('Used data'!I362="No","",Calculation!AE362*Calculation!G362*Calculation!I362*Calculation!K362*Calculation!M362*Calculation!N362*Calculation!O362*Calculation!P362*Calculation!R362*Calculation!V362*Calculation!W362*Calculation!Y362)</f>
        <v/>
      </c>
      <c r="K362" s="7" t="str">
        <f>IF('Used data'!I362="No","",Calculation!AF362*Calculation!G362*Calculation!I362*Calculation!K362*Calculation!M362*Calculation!N362*Calculation!O362*Calculation!P362*Calculation!R362*Calculation!V362*Calculation!W362*Calculation!Y362)</f>
        <v/>
      </c>
      <c r="L362" s="7" t="str">
        <f>IF('Used data'!I362="No","",SUM(I362:K362))</f>
        <v/>
      </c>
      <c r="M362" s="7" t="str">
        <f>IF('Used data'!I362="No","",Calculation!AG362*Calculation!G362*Calculation!I362*Calculation!J362*Calculation!L362*Calculation!N362*Calculation!O362*Calculation!S362*Calculation!V362*Calculation!W362*Calculation!Z362)</f>
        <v/>
      </c>
      <c r="N362" s="7" t="str">
        <f>IF('Used data'!I362="No","",Calculation!AH362*Calculation!G362*Calculation!I362*Calculation!J362*Calculation!L362*Calculation!N362*Calculation!O362*Calculation!T362*Calculation!V362*Calculation!W362*Calculation!AA362)</f>
        <v/>
      </c>
      <c r="O362" s="7" t="str">
        <f>IF('Used data'!I362="No","",Calculation!AI362*Calculation!G362*Calculation!I362*Calculation!J362*Calculation!L362*Calculation!N362*Calculation!O362*Calculation!U362*Calculation!V362*Calculation!W362*Calculation!AB362)</f>
        <v/>
      </c>
      <c r="P362" s="7" t="str">
        <f>IF('Used data'!I362="No","",SUM(M362:O362))</f>
        <v/>
      </c>
      <c r="Q362" s="9" t="str">
        <f>IF('Used data'!I362="No","",SUM(I362:J362)*740934+M362*29492829+N362*4654307+O362*608667)</f>
        <v/>
      </c>
    </row>
    <row r="363" spans="1:17" x14ac:dyDescent="0.3">
      <c r="A363" s="4" t="str">
        <f>IF('Input data'!A369="","",'Input data'!A369)</f>
        <v/>
      </c>
      <c r="B363" s="4" t="str">
        <f>IF('Input data'!B369="","",'Input data'!B369)</f>
        <v/>
      </c>
      <c r="C363" s="4" t="str">
        <f>IF('Input data'!C369="","",'Input data'!C369)</f>
        <v/>
      </c>
      <c r="D363" s="4" t="str">
        <f>IF('Input data'!D369="","",'Input data'!D369)</f>
        <v/>
      </c>
      <c r="E363" s="4" t="str">
        <f>IF('Input data'!E369="","",'Input data'!E369)</f>
        <v/>
      </c>
      <c r="F363" s="4" t="str">
        <f>IF('Input data'!F369="","",'Input data'!F369)</f>
        <v/>
      </c>
      <c r="G363" s="20" t="str">
        <f>IF('Input data'!G369=0,"",'Input data'!G369)</f>
        <v/>
      </c>
      <c r="H363" s="9" t="str">
        <f>IF('Input data'!H369="","",'Input data'!H369)</f>
        <v/>
      </c>
      <c r="I363" s="7" t="str">
        <f>IF('Used data'!I363="No","",Calculation!AD363*Calculation!G363*Calculation!I363*Calculation!J363*Calculation!L363*Calculation!N363*Calculation!O363*Calculation!Q363*Calculation!V363*Calculation!W363*Calculation!X363)</f>
        <v/>
      </c>
      <c r="J363" s="7" t="str">
        <f>IF('Used data'!I363="No","",Calculation!AE363*Calculation!G363*Calculation!I363*Calculation!K363*Calculation!M363*Calculation!N363*Calculation!O363*Calculation!P363*Calculation!R363*Calculation!V363*Calculation!W363*Calculation!Y363)</f>
        <v/>
      </c>
      <c r="K363" s="7" t="str">
        <f>IF('Used data'!I363="No","",Calculation!AF363*Calculation!G363*Calculation!I363*Calculation!K363*Calculation!M363*Calculation!N363*Calculation!O363*Calculation!P363*Calculation!R363*Calculation!V363*Calculation!W363*Calculation!Y363)</f>
        <v/>
      </c>
      <c r="L363" s="7" t="str">
        <f>IF('Used data'!I363="No","",SUM(I363:K363))</f>
        <v/>
      </c>
      <c r="M363" s="7" t="str">
        <f>IF('Used data'!I363="No","",Calculation!AG363*Calculation!G363*Calculation!I363*Calculation!J363*Calculation!L363*Calculation!N363*Calculation!O363*Calculation!S363*Calculation!V363*Calculation!W363*Calculation!Z363)</f>
        <v/>
      </c>
      <c r="N363" s="7" t="str">
        <f>IF('Used data'!I363="No","",Calculation!AH363*Calculation!G363*Calculation!I363*Calculation!J363*Calculation!L363*Calculation!N363*Calculation!O363*Calculation!T363*Calculation!V363*Calculation!W363*Calculation!AA363)</f>
        <v/>
      </c>
      <c r="O363" s="7" t="str">
        <f>IF('Used data'!I363="No","",Calculation!AI363*Calculation!G363*Calculation!I363*Calculation!J363*Calculation!L363*Calculation!N363*Calculation!O363*Calculation!U363*Calculation!V363*Calculation!W363*Calculation!AB363)</f>
        <v/>
      </c>
      <c r="P363" s="7" t="str">
        <f>IF('Used data'!I363="No","",SUM(M363:O363))</f>
        <v/>
      </c>
      <c r="Q363" s="9" t="str">
        <f>IF('Used data'!I363="No","",SUM(I363:J363)*740934+M363*29492829+N363*4654307+O363*608667)</f>
        <v/>
      </c>
    </row>
    <row r="364" spans="1:17" x14ac:dyDescent="0.3">
      <c r="A364" s="4" t="str">
        <f>IF('Input data'!A370="","",'Input data'!A370)</f>
        <v/>
      </c>
      <c r="B364" s="4" t="str">
        <f>IF('Input data'!B370="","",'Input data'!B370)</f>
        <v/>
      </c>
      <c r="C364" s="4" t="str">
        <f>IF('Input data'!C370="","",'Input data'!C370)</f>
        <v/>
      </c>
      <c r="D364" s="4" t="str">
        <f>IF('Input data'!D370="","",'Input data'!D370)</f>
        <v/>
      </c>
      <c r="E364" s="4" t="str">
        <f>IF('Input data'!E370="","",'Input data'!E370)</f>
        <v/>
      </c>
      <c r="F364" s="4" t="str">
        <f>IF('Input data'!F370="","",'Input data'!F370)</f>
        <v/>
      </c>
      <c r="G364" s="20" t="str">
        <f>IF('Input data'!G370=0,"",'Input data'!G370)</f>
        <v/>
      </c>
      <c r="H364" s="9" t="str">
        <f>IF('Input data'!H370="","",'Input data'!H370)</f>
        <v/>
      </c>
      <c r="I364" s="7" t="str">
        <f>IF('Used data'!I364="No","",Calculation!AD364*Calculation!G364*Calculation!I364*Calculation!J364*Calculation!L364*Calculation!N364*Calculation!O364*Calculation!Q364*Calculation!V364*Calculation!W364*Calculation!X364)</f>
        <v/>
      </c>
      <c r="J364" s="7" t="str">
        <f>IF('Used data'!I364="No","",Calculation!AE364*Calculation!G364*Calculation!I364*Calculation!K364*Calculation!M364*Calculation!N364*Calculation!O364*Calculation!P364*Calculation!R364*Calculation!V364*Calculation!W364*Calculation!Y364)</f>
        <v/>
      </c>
      <c r="K364" s="7" t="str">
        <f>IF('Used data'!I364="No","",Calculation!AF364*Calculation!G364*Calculation!I364*Calculation!K364*Calculation!M364*Calculation!N364*Calculation!O364*Calculation!P364*Calculation!R364*Calculation!V364*Calculation!W364*Calculation!Y364)</f>
        <v/>
      </c>
      <c r="L364" s="7" t="str">
        <f>IF('Used data'!I364="No","",SUM(I364:K364))</f>
        <v/>
      </c>
      <c r="M364" s="7" t="str">
        <f>IF('Used data'!I364="No","",Calculation!AG364*Calculation!G364*Calculation!I364*Calculation!J364*Calculation!L364*Calculation!N364*Calculation!O364*Calculation!S364*Calculation!V364*Calculation!W364*Calculation!Z364)</f>
        <v/>
      </c>
      <c r="N364" s="7" t="str">
        <f>IF('Used data'!I364="No","",Calculation!AH364*Calculation!G364*Calculation!I364*Calculation!J364*Calculation!L364*Calculation!N364*Calculation!O364*Calculation!T364*Calculation!V364*Calculation!W364*Calculation!AA364)</f>
        <v/>
      </c>
      <c r="O364" s="7" t="str">
        <f>IF('Used data'!I364="No","",Calculation!AI364*Calculation!G364*Calculation!I364*Calculation!J364*Calculation!L364*Calculation!N364*Calculation!O364*Calculation!U364*Calculation!V364*Calculation!W364*Calculation!AB364)</f>
        <v/>
      </c>
      <c r="P364" s="7" t="str">
        <f>IF('Used data'!I364="No","",SUM(M364:O364))</f>
        <v/>
      </c>
      <c r="Q364" s="9" t="str">
        <f>IF('Used data'!I364="No","",SUM(I364:J364)*740934+M364*29492829+N364*4654307+O364*608667)</f>
        <v/>
      </c>
    </row>
    <row r="365" spans="1:17" x14ac:dyDescent="0.3">
      <c r="A365" s="4" t="str">
        <f>IF('Input data'!A371="","",'Input data'!A371)</f>
        <v/>
      </c>
      <c r="B365" s="4" t="str">
        <f>IF('Input data'!B371="","",'Input data'!B371)</f>
        <v/>
      </c>
      <c r="C365" s="4" t="str">
        <f>IF('Input data'!C371="","",'Input data'!C371)</f>
        <v/>
      </c>
      <c r="D365" s="4" t="str">
        <f>IF('Input data'!D371="","",'Input data'!D371)</f>
        <v/>
      </c>
      <c r="E365" s="4" t="str">
        <f>IF('Input data'!E371="","",'Input data'!E371)</f>
        <v/>
      </c>
      <c r="F365" s="4" t="str">
        <f>IF('Input data'!F371="","",'Input data'!F371)</f>
        <v/>
      </c>
      <c r="G365" s="20" t="str">
        <f>IF('Input data'!G371=0,"",'Input data'!G371)</f>
        <v/>
      </c>
      <c r="H365" s="9" t="str">
        <f>IF('Input data'!H371="","",'Input data'!H371)</f>
        <v/>
      </c>
      <c r="I365" s="7" t="str">
        <f>IF('Used data'!I365="No","",Calculation!AD365*Calculation!G365*Calculation!I365*Calculation!J365*Calculation!L365*Calculation!N365*Calculation!O365*Calculation!Q365*Calculation!V365*Calculation!W365*Calculation!X365)</f>
        <v/>
      </c>
      <c r="J365" s="7" t="str">
        <f>IF('Used data'!I365="No","",Calculation!AE365*Calculation!G365*Calculation!I365*Calculation!K365*Calculation!M365*Calculation!N365*Calculation!O365*Calculation!P365*Calculation!R365*Calculation!V365*Calculation!W365*Calculation!Y365)</f>
        <v/>
      </c>
      <c r="K365" s="7" t="str">
        <f>IF('Used data'!I365="No","",Calculation!AF365*Calculation!G365*Calculation!I365*Calculation!K365*Calculation!M365*Calculation!N365*Calculation!O365*Calculation!P365*Calculation!R365*Calculation!V365*Calculation!W365*Calculation!Y365)</f>
        <v/>
      </c>
      <c r="L365" s="7" t="str">
        <f>IF('Used data'!I365="No","",SUM(I365:K365))</f>
        <v/>
      </c>
      <c r="M365" s="7" t="str">
        <f>IF('Used data'!I365="No","",Calculation!AG365*Calculation!G365*Calculation!I365*Calculation!J365*Calculation!L365*Calculation!N365*Calculation!O365*Calculation!S365*Calculation!V365*Calculation!W365*Calculation!Z365)</f>
        <v/>
      </c>
      <c r="N365" s="7" t="str">
        <f>IF('Used data'!I365="No","",Calculation!AH365*Calculation!G365*Calculation!I365*Calculation!J365*Calculation!L365*Calculation!N365*Calculation!O365*Calculation!T365*Calculation!V365*Calculation!W365*Calculation!AA365)</f>
        <v/>
      </c>
      <c r="O365" s="7" t="str">
        <f>IF('Used data'!I365="No","",Calculation!AI365*Calculation!G365*Calculation!I365*Calculation!J365*Calculation!L365*Calculation!N365*Calculation!O365*Calculation!U365*Calculation!V365*Calculation!W365*Calculation!AB365)</f>
        <v/>
      </c>
      <c r="P365" s="7" t="str">
        <f>IF('Used data'!I365="No","",SUM(M365:O365))</f>
        <v/>
      </c>
      <c r="Q365" s="9" t="str">
        <f>IF('Used data'!I365="No","",SUM(I365:J365)*740934+M365*29492829+N365*4654307+O365*608667)</f>
        <v/>
      </c>
    </row>
    <row r="366" spans="1:17" x14ac:dyDescent="0.3">
      <c r="A366" s="4" t="str">
        <f>IF('Input data'!A372="","",'Input data'!A372)</f>
        <v/>
      </c>
      <c r="B366" s="4" t="str">
        <f>IF('Input data'!B372="","",'Input data'!B372)</f>
        <v/>
      </c>
      <c r="C366" s="4" t="str">
        <f>IF('Input data'!C372="","",'Input data'!C372)</f>
        <v/>
      </c>
      <c r="D366" s="4" t="str">
        <f>IF('Input data'!D372="","",'Input data'!D372)</f>
        <v/>
      </c>
      <c r="E366" s="4" t="str">
        <f>IF('Input data'!E372="","",'Input data'!E372)</f>
        <v/>
      </c>
      <c r="F366" s="4" t="str">
        <f>IF('Input data'!F372="","",'Input data'!F372)</f>
        <v/>
      </c>
      <c r="G366" s="20" t="str">
        <f>IF('Input data'!G372=0,"",'Input data'!G372)</f>
        <v/>
      </c>
      <c r="H366" s="9" t="str">
        <f>IF('Input data'!H372="","",'Input data'!H372)</f>
        <v/>
      </c>
      <c r="I366" s="7" t="str">
        <f>IF('Used data'!I366="No","",Calculation!AD366*Calculation!G366*Calculation!I366*Calculation!J366*Calculation!L366*Calculation!N366*Calculation!O366*Calculation!Q366*Calculation!V366*Calculation!W366*Calculation!X366)</f>
        <v/>
      </c>
      <c r="J366" s="7" t="str">
        <f>IF('Used data'!I366="No","",Calculation!AE366*Calculation!G366*Calculation!I366*Calculation!K366*Calculation!M366*Calculation!N366*Calculation!O366*Calculation!P366*Calculation!R366*Calculation!V366*Calculation!W366*Calculation!Y366)</f>
        <v/>
      </c>
      <c r="K366" s="7" t="str">
        <f>IF('Used data'!I366="No","",Calculation!AF366*Calculation!G366*Calculation!I366*Calculation!K366*Calculation!M366*Calculation!N366*Calculation!O366*Calculation!P366*Calculation!R366*Calculation!V366*Calculation!W366*Calculation!Y366)</f>
        <v/>
      </c>
      <c r="L366" s="7" t="str">
        <f>IF('Used data'!I366="No","",SUM(I366:K366))</f>
        <v/>
      </c>
      <c r="M366" s="7" t="str">
        <f>IF('Used data'!I366="No","",Calculation!AG366*Calculation!G366*Calculation!I366*Calculation!J366*Calculation!L366*Calculation!N366*Calculation!O366*Calculation!S366*Calculation!V366*Calculation!W366*Calculation!Z366)</f>
        <v/>
      </c>
      <c r="N366" s="7" t="str">
        <f>IF('Used data'!I366="No","",Calculation!AH366*Calculation!G366*Calculation!I366*Calculation!J366*Calculation!L366*Calculation!N366*Calculation!O366*Calculation!T366*Calculation!V366*Calculation!W366*Calculation!AA366)</f>
        <v/>
      </c>
      <c r="O366" s="7" t="str">
        <f>IF('Used data'!I366="No","",Calculation!AI366*Calculation!G366*Calculation!I366*Calculation!J366*Calculation!L366*Calculation!N366*Calculation!O366*Calculation!U366*Calculation!V366*Calculation!W366*Calculation!AB366)</f>
        <v/>
      </c>
      <c r="P366" s="7" t="str">
        <f>IF('Used data'!I366="No","",SUM(M366:O366))</f>
        <v/>
      </c>
      <c r="Q366" s="9" t="str">
        <f>IF('Used data'!I366="No","",SUM(I366:J366)*740934+M366*29492829+N366*4654307+O366*608667)</f>
        <v/>
      </c>
    </row>
    <row r="367" spans="1:17" x14ac:dyDescent="0.3">
      <c r="A367" s="4" t="str">
        <f>IF('Input data'!A373="","",'Input data'!A373)</f>
        <v/>
      </c>
      <c r="B367" s="4" t="str">
        <f>IF('Input data'!B373="","",'Input data'!B373)</f>
        <v/>
      </c>
      <c r="C367" s="4" t="str">
        <f>IF('Input data'!C373="","",'Input data'!C373)</f>
        <v/>
      </c>
      <c r="D367" s="4" t="str">
        <f>IF('Input data'!D373="","",'Input data'!D373)</f>
        <v/>
      </c>
      <c r="E367" s="4" t="str">
        <f>IF('Input data'!E373="","",'Input data'!E373)</f>
        <v/>
      </c>
      <c r="F367" s="4" t="str">
        <f>IF('Input data'!F373="","",'Input data'!F373)</f>
        <v/>
      </c>
      <c r="G367" s="20" t="str">
        <f>IF('Input data'!G373=0,"",'Input data'!G373)</f>
        <v/>
      </c>
      <c r="H367" s="9" t="str">
        <f>IF('Input data'!H373="","",'Input data'!H373)</f>
        <v/>
      </c>
      <c r="I367" s="7" t="str">
        <f>IF('Used data'!I367="No","",Calculation!AD367*Calculation!G367*Calculation!I367*Calculation!J367*Calculation!L367*Calculation!N367*Calculation!O367*Calculation!Q367*Calculation!V367*Calculation!W367*Calculation!X367)</f>
        <v/>
      </c>
      <c r="J367" s="7" t="str">
        <f>IF('Used data'!I367="No","",Calculation!AE367*Calculation!G367*Calculation!I367*Calculation!K367*Calculation!M367*Calculation!N367*Calculation!O367*Calculation!P367*Calculation!R367*Calculation!V367*Calculation!W367*Calculation!Y367)</f>
        <v/>
      </c>
      <c r="K367" s="7" t="str">
        <f>IF('Used data'!I367="No","",Calculation!AF367*Calculation!G367*Calculation!I367*Calculation!K367*Calculation!M367*Calculation!N367*Calculation!O367*Calculation!P367*Calculation!R367*Calculation!V367*Calculation!W367*Calculation!Y367)</f>
        <v/>
      </c>
      <c r="L367" s="7" t="str">
        <f>IF('Used data'!I367="No","",SUM(I367:K367))</f>
        <v/>
      </c>
      <c r="M367" s="7" t="str">
        <f>IF('Used data'!I367="No","",Calculation!AG367*Calculation!G367*Calculation!I367*Calculation!J367*Calculation!L367*Calculation!N367*Calculation!O367*Calculation!S367*Calculation!V367*Calculation!W367*Calculation!Z367)</f>
        <v/>
      </c>
      <c r="N367" s="7" t="str">
        <f>IF('Used data'!I367="No","",Calculation!AH367*Calculation!G367*Calculation!I367*Calculation!J367*Calculation!L367*Calculation!N367*Calculation!O367*Calculation!T367*Calculation!V367*Calculation!W367*Calculation!AA367)</f>
        <v/>
      </c>
      <c r="O367" s="7" t="str">
        <f>IF('Used data'!I367="No","",Calculation!AI367*Calculation!G367*Calculation!I367*Calculation!J367*Calculation!L367*Calculation!N367*Calculation!O367*Calculation!U367*Calculation!V367*Calculation!W367*Calculation!AB367)</f>
        <v/>
      </c>
      <c r="P367" s="7" t="str">
        <f>IF('Used data'!I367="No","",SUM(M367:O367))</f>
        <v/>
      </c>
      <c r="Q367" s="9" t="str">
        <f>IF('Used data'!I367="No","",SUM(I367:J367)*740934+M367*29492829+N367*4654307+O367*608667)</f>
        <v/>
      </c>
    </row>
    <row r="368" spans="1:17" x14ac:dyDescent="0.3">
      <c r="A368" s="4" t="str">
        <f>IF('Input data'!A374="","",'Input data'!A374)</f>
        <v/>
      </c>
      <c r="B368" s="4" t="str">
        <f>IF('Input data'!B374="","",'Input data'!B374)</f>
        <v/>
      </c>
      <c r="C368" s="4" t="str">
        <f>IF('Input data'!C374="","",'Input data'!C374)</f>
        <v/>
      </c>
      <c r="D368" s="4" t="str">
        <f>IF('Input data'!D374="","",'Input data'!D374)</f>
        <v/>
      </c>
      <c r="E368" s="4" t="str">
        <f>IF('Input data'!E374="","",'Input data'!E374)</f>
        <v/>
      </c>
      <c r="F368" s="4" t="str">
        <f>IF('Input data'!F374="","",'Input data'!F374)</f>
        <v/>
      </c>
      <c r="G368" s="20" t="str">
        <f>IF('Input data'!G374=0,"",'Input data'!G374)</f>
        <v/>
      </c>
      <c r="H368" s="9" t="str">
        <f>IF('Input data'!H374="","",'Input data'!H374)</f>
        <v/>
      </c>
      <c r="I368" s="7" t="str">
        <f>IF('Used data'!I368="No","",Calculation!AD368*Calculation!G368*Calculation!I368*Calculation!J368*Calculation!L368*Calculation!N368*Calculation!O368*Calculation!Q368*Calculation!V368*Calculation!W368*Calculation!X368)</f>
        <v/>
      </c>
      <c r="J368" s="7" t="str">
        <f>IF('Used data'!I368="No","",Calculation!AE368*Calculation!G368*Calculation!I368*Calculation!K368*Calculation!M368*Calculation!N368*Calculation!O368*Calculation!P368*Calculation!R368*Calculation!V368*Calculation!W368*Calculation!Y368)</f>
        <v/>
      </c>
      <c r="K368" s="7" t="str">
        <f>IF('Used data'!I368="No","",Calculation!AF368*Calculation!G368*Calculation!I368*Calculation!K368*Calculation!M368*Calculation!N368*Calculation!O368*Calculation!P368*Calculation!R368*Calculation!V368*Calculation!W368*Calculation!Y368)</f>
        <v/>
      </c>
      <c r="L368" s="7" t="str">
        <f>IF('Used data'!I368="No","",SUM(I368:K368))</f>
        <v/>
      </c>
      <c r="M368" s="7" t="str">
        <f>IF('Used data'!I368="No","",Calculation!AG368*Calculation!G368*Calculation!I368*Calculation!J368*Calculation!L368*Calculation!N368*Calculation!O368*Calculation!S368*Calculation!V368*Calculation!W368*Calculation!Z368)</f>
        <v/>
      </c>
      <c r="N368" s="7" t="str">
        <f>IF('Used data'!I368="No","",Calculation!AH368*Calculation!G368*Calculation!I368*Calculation!J368*Calculation!L368*Calculation!N368*Calculation!O368*Calculation!T368*Calculation!V368*Calculation!W368*Calculation!AA368)</f>
        <v/>
      </c>
      <c r="O368" s="7" t="str">
        <f>IF('Used data'!I368="No","",Calculation!AI368*Calculation!G368*Calculation!I368*Calculation!J368*Calculation!L368*Calculation!N368*Calculation!O368*Calculation!U368*Calculation!V368*Calculation!W368*Calculation!AB368)</f>
        <v/>
      </c>
      <c r="P368" s="7" t="str">
        <f>IF('Used data'!I368="No","",SUM(M368:O368))</f>
        <v/>
      </c>
      <c r="Q368" s="9" t="str">
        <f>IF('Used data'!I368="No","",SUM(I368:J368)*740934+M368*29492829+N368*4654307+O368*608667)</f>
        <v/>
      </c>
    </row>
    <row r="369" spans="1:17" x14ac:dyDescent="0.3">
      <c r="A369" s="4" t="str">
        <f>IF('Input data'!A375="","",'Input data'!A375)</f>
        <v/>
      </c>
      <c r="B369" s="4" t="str">
        <f>IF('Input data'!B375="","",'Input data'!B375)</f>
        <v/>
      </c>
      <c r="C369" s="4" t="str">
        <f>IF('Input data'!C375="","",'Input data'!C375)</f>
        <v/>
      </c>
      <c r="D369" s="4" t="str">
        <f>IF('Input data'!D375="","",'Input data'!D375)</f>
        <v/>
      </c>
      <c r="E369" s="4" t="str">
        <f>IF('Input data'!E375="","",'Input data'!E375)</f>
        <v/>
      </c>
      <c r="F369" s="4" t="str">
        <f>IF('Input data'!F375="","",'Input data'!F375)</f>
        <v/>
      </c>
      <c r="G369" s="20" t="str">
        <f>IF('Input data'!G375=0,"",'Input data'!G375)</f>
        <v/>
      </c>
      <c r="H369" s="9" t="str">
        <f>IF('Input data'!H375="","",'Input data'!H375)</f>
        <v/>
      </c>
      <c r="I369" s="7" t="str">
        <f>IF('Used data'!I369="No","",Calculation!AD369*Calculation!G369*Calculation!I369*Calculation!J369*Calculation!L369*Calculation!N369*Calculation!O369*Calculation!Q369*Calculation!V369*Calculation!W369*Calculation!X369)</f>
        <v/>
      </c>
      <c r="J369" s="7" t="str">
        <f>IF('Used data'!I369="No","",Calculation!AE369*Calculation!G369*Calculation!I369*Calculation!K369*Calculation!M369*Calculation!N369*Calculation!O369*Calculation!P369*Calculation!R369*Calculation!V369*Calculation!W369*Calculation!Y369)</f>
        <v/>
      </c>
      <c r="K369" s="7" t="str">
        <f>IF('Used data'!I369="No","",Calculation!AF369*Calculation!G369*Calculation!I369*Calculation!K369*Calculation!M369*Calculation!N369*Calculation!O369*Calculation!P369*Calculation!R369*Calculation!V369*Calculation!W369*Calculation!Y369)</f>
        <v/>
      </c>
      <c r="L369" s="7" t="str">
        <f>IF('Used data'!I369="No","",SUM(I369:K369))</f>
        <v/>
      </c>
      <c r="M369" s="7" t="str">
        <f>IF('Used data'!I369="No","",Calculation!AG369*Calculation!G369*Calculation!I369*Calculation!J369*Calculation!L369*Calculation!N369*Calculation!O369*Calculation!S369*Calculation!V369*Calculation!W369*Calculation!Z369)</f>
        <v/>
      </c>
      <c r="N369" s="7" t="str">
        <f>IF('Used data'!I369="No","",Calculation!AH369*Calculation!G369*Calculation!I369*Calculation!J369*Calculation!L369*Calculation!N369*Calculation!O369*Calculation!T369*Calculation!V369*Calculation!W369*Calculation!AA369)</f>
        <v/>
      </c>
      <c r="O369" s="7" t="str">
        <f>IF('Used data'!I369="No","",Calculation!AI369*Calculation!G369*Calculation!I369*Calculation!J369*Calculation!L369*Calculation!N369*Calculation!O369*Calculation!U369*Calculation!V369*Calculation!W369*Calculation!AB369)</f>
        <v/>
      </c>
      <c r="P369" s="7" t="str">
        <f>IF('Used data'!I369="No","",SUM(M369:O369))</f>
        <v/>
      </c>
      <c r="Q369" s="9" t="str">
        <f>IF('Used data'!I369="No","",SUM(I369:J369)*740934+M369*29492829+N369*4654307+O369*608667)</f>
        <v/>
      </c>
    </row>
    <row r="370" spans="1:17" x14ac:dyDescent="0.3">
      <c r="A370" s="4" t="str">
        <f>IF('Input data'!A376="","",'Input data'!A376)</f>
        <v/>
      </c>
      <c r="B370" s="4" t="str">
        <f>IF('Input data'!B376="","",'Input data'!B376)</f>
        <v/>
      </c>
      <c r="C370" s="4" t="str">
        <f>IF('Input data'!C376="","",'Input data'!C376)</f>
        <v/>
      </c>
      <c r="D370" s="4" t="str">
        <f>IF('Input data'!D376="","",'Input data'!D376)</f>
        <v/>
      </c>
      <c r="E370" s="4" t="str">
        <f>IF('Input data'!E376="","",'Input data'!E376)</f>
        <v/>
      </c>
      <c r="F370" s="4" t="str">
        <f>IF('Input data'!F376="","",'Input data'!F376)</f>
        <v/>
      </c>
      <c r="G370" s="20" t="str">
        <f>IF('Input data'!G376=0,"",'Input data'!G376)</f>
        <v/>
      </c>
      <c r="H370" s="9" t="str">
        <f>IF('Input data'!H376="","",'Input data'!H376)</f>
        <v/>
      </c>
      <c r="I370" s="7" t="str">
        <f>IF('Used data'!I370="No","",Calculation!AD370*Calculation!G370*Calculation!I370*Calculation!J370*Calculation!L370*Calculation!N370*Calculation!O370*Calculation!Q370*Calculation!V370*Calculation!W370*Calculation!X370)</f>
        <v/>
      </c>
      <c r="J370" s="7" t="str">
        <f>IF('Used data'!I370="No","",Calculation!AE370*Calculation!G370*Calculation!I370*Calculation!K370*Calculation!M370*Calculation!N370*Calculation!O370*Calculation!P370*Calculation!R370*Calculation!V370*Calculation!W370*Calculation!Y370)</f>
        <v/>
      </c>
      <c r="K370" s="7" t="str">
        <f>IF('Used data'!I370="No","",Calculation!AF370*Calculation!G370*Calculation!I370*Calculation!K370*Calculation!M370*Calculation!N370*Calculation!O370*Calculation!P370*Calculation!R370*Calculation!V370*Calculation!W370*Calculation!Y370)</f>
        <v/>
      </c>
      <c r="L370" s="7" t="str">
        <f>IF('Used data'!I370="No","",SUM(I370:K370))</f>
        <v/>
      </c>
      <c r="M370" s="7" t="str">
        <f>IF('Used data'!I370="No","",Calculation!AG370*Calculation!G370*Calculation!I370*Calculation!J370*Calculation!L370*Calculation!N370*Calculation!O370*Calculation!S370*Calculation!V370*Calculation!W370*Calculation!Z370)</f>
        <v/>
      </c>
      <c r="N370" s="7" t="str">
        <f>IF('Used data'!I370="No","",Calculation!AH370*Calculation!G370*Calculation!I370*Calculation!J370*Calculation!L370*Calculation!N370*Calculation!O370*Calculation!T370*Calculation!V370*Calculation!W370*Calculation!AA370)</f>
        <v/>
      </c>
      <c r="O370" s="7" t="str">
        <f>IF('Used data'!I370="No","",Calculation!AI370*Calculation!G370*Calculation!I370*Calculation!J370*Calculation!L370*Calculation!N370*Calculation!O370*Calculation!U370*Calculation!V370*Calculation!W370*Calculation!AB370)</f>
        <v/>
      </c>
      <c r="P370" s="7" t="str">
        <f>IF('Used data'!I370="No","",SUM(M370:O370))</f>
        <v/>
      </c>
      <c r="Q370" s="9" t="str">
        <f>IF('Used data'!I370="No","",SUM(I370:J370)*740934+M370*29492829+N370*4654307+O370*608667)</f>
        <v/>
      </c>
    </row>
    <row r="371" spans="1:17" x14ac:dyDescent="0.3">
      <c r="A371" s="4" t="str">
        <f>IF('Input data'!A377="","",'Input data'!A377)</f>
        <v/>
      </c>
      <c r="B371" s="4" t="str">
        <f>IF('Input data'!B377="","",'Input data'!B377)</f>
        <v/>
      </c>
      <c r="C371" s="4" t="str">
        <f>IF('Input data'!C377="","",'Input data'!C377)</f>
        <v/>
      </c>
      <c r="D371" s="4" t="str">
        <f>IF('Input data'!D377="","",'Input data'!D377)</f>
        <v/>
      </c>
      <c r="E371" s="4" t="str">
        <f>IF('Input data'!E377="","",'Input data'!E377)</f>
        <v/>
      </c>
      <c r="F371" s="4" t="str">
        <f>IF('Input data'!F377="","",'Input data'!F377)</f>
        <v/>
      </c>
      <c r="G371" s="20" t="str">
        <f>IF('Input data'!G377=0,"",'Input data'!G377)</f>
        <v/>
      </c>
      <c r="H371" s="9" t="str">
        <f>IF('Input data'!H377="","",'Input data'!H377)</f>
        <v/>
      </c>
      <c r="I371" s="7" t="str">
        <f>IF('Used data'!I371="No","",Calculation!AD371*Calculation!G371*Calculation!I371*Calculation!J371*Calculation!L371*Calculation!N371*Calculation!O371*Calculation!Q371*Calculation!V371*Calculation!W371*Calculation!X371)</f>
        <v/>
      </c>
      <c r="J371" s="7" t="str">
        <f>IF('Used data'!I371="No","",Calculation!AE371*Calculation!G371*Calculation!I371*Calculation!K371*Calculation!M371*Calculation!N371*Calculation!O371*Calculation!P371*Calculation!R371*Calculation!V371*Calculation!W371*Calculation!Y371)</f>
        <v/>
      </c>
      <c r="K371" s="7" t="str">
        <f>IF('Used data'!I371="No","",Calculation!AF371*Calculation!G371*Calculation!I371*Calculation!K371*Calculation!M371*Calculation!N371*Calculation!O371*Calculation!P371*Calculation!R371*Calculation!V371*Calculation!W371*Calculation!Y371)</f>
        <v/>
      </c>
      <c r="L371" s="7" t="str">
        <f>IF('Used data'!I371="No","",SUM(I371:K371))</f>
        <v/>
      </c>
      <c r="M371" s="7" t="str">
        <f>IF('Used data'!I371="No","",Calculation!AG371*Calculation!G371*Calculation!I371*Calculation!J371*Calculation!L371*Calculation!N371*Calculation!O371*Calculation!S371*Calculation!V371*Calculation!W371*Calculation!Z371)</f>
        <v/>
      </c>
      <c r="N371" s="7" t="str">
        <f>IF('Used data'!I371="No","",Calculation!AH371*Calculation!G371*Calculation!I371*Calculation!J371*Calculation!L371*Calculation!N371*Calculation!O371*Calculation!T371*Calculation!V371*Calculation!W371*Calculation!AA371)</f>
        <v/>
      </c>
      <c r="O371" s="7" t="str">
        <f>IF('Used data'!I371="No","",Calculation!AI371*Calculation!G371*Calculation!I371*Calculation!J371*Calculation!L371*Calculation!N371*Calculation!O371*Calculation!U371*Calculation!V371*Calculation!W371*Calculation!AB371)</f>
        <v/>
      </c>
      <c r="P371" s="7" t="str">
        <f>IF('Used data'!I371="No","",SUM(M371:O371))</f>
        <v/>
      </c>
      <c r="Q371" s="9" t="str">
        <f>IF('Used data'!I371="No","",SUM(I371:J371)*740934+M371*29492829+N371*4654307+O371*608667)</f>
        <v/>
      </c>
    </row>
    <row r="372" spans="1:17" x14ac:dyDescent="0.3">
      <c r="A372" s="4" t="str">
        <f>IF('Input data'!A378="","",'Input data'!A378)</f>
        <v/>
      </c>
      <c r="B372" s="4" t="str">
        <f>IF('Input data'!B378="","",'Input data'!B378)</f>
        <v/>
      </c>
      <c r="C372" s="4" t="str">
        <f>IF('Input data'!C378="","",'Input data'!C378)</f>
        <v/>
      </c>
      <c r="D372" s="4" t="str">
        <f>IF('Input data'!D378="","",'Input data'!D378)</f>
        <v/>
      </c>
      <c r="E372" s="4" t="str">
        <f>IF('Input data'!E378="","",'Input data'!E378)</f>
        <v/>
      </c>
      <c r="F372" s="4" t="str">
        <f>IF('Input data'!F378="","",'Input data'!F378)</f>
        <v/>
      </c>
      <c r="G372" s="20" t="str">
        <f>IF('Input data'!G378=0,"",'Input data'!G378)</f>
        <v/>
      </c>
      <c r="H372" s="9" t="str">
        <f>IF('Input data'!H378="","",'Input data'!H378)</f>
        <v/>
      </c>
      <c r="I372" s="7" t="str">
        <f>IF('Used data'!I372="No","",Calculation!AD372*Calculation!G372*Calculation!I372*Calculation!J372*Calculation!L372*Calculation!N372*Calculation!O372*Calculation!Q372*Calculation!V372*Calculation!W372*Calculation!X372)</f>
        <v/>
      </c>
      <c r="J372" s="7" t="str">
        <f>IF('Used data'!I372="No","",Calculation!AE372*Calculation!G372*Calculation!I372*Calculation!K372*Calculation!M372*Calculation!N372*Calculation!O372*Calculation!P372*Calculation!R372*Calculation!V372*Calculation!W372*Calculation!Y372)</f>
        <v/>
      </c>
      <c r="K372" s="7" t="str">
        <f>IF('Used data'!I372="No","",Calculation!AF372*Calculation!G372*Calculation!I372*Calculation!K372*Calculation!M372*Calculation!N372*Calculation!O372*Calculation!P372*Calculation!R372*Calculation!V372*Calculation!W372*Calculation!Y372)</f>
        <v/>
      </c>
      <c r="L372" s="7" t="str">
        <f>IF('Used data'!I372="No","",SUM(I372:K372))</f>
        <v/>
      </c>
      <c r="M372" s="7" t="str">
        <f>IF('Used data'!I372="No","",Calculation!AG372*Calculation!G372*Calculation!I372*Calculation!J372*Calculation!L372*Calculation!N372*Calculation!O372*Calculation!S372*Calculation!V372*Calculation!W372*Calculation!Z372)</f>
        <v/>
      </c>
      <c r="N372" s="7" t="str">
        <f>IF('Used data'!I372="No","",Calculation!AH372*Calculation!G372*Calculation!I372*Calculation!J372*Calculation!L372*Calculation!N372*Calculation!O372*Calculation!T372*Calculation!V372*Calculation!W372*Calculation!AA372)</f>
        <v/>
      </c>
      <c r="O372" s="7" t="str">
        <f>IF('Used data'!I372="No","",Calculation!AI372*Calculation!G372*Calculation!I372*Calculation!J372*Calculation!L372*Calculation!N372*Calculation!O372*Calculation!U372*Calculation!V372*Calculation!W372*Calculation!AB372)</f>
        <v/>
      </c>
      <c r="P372" s="7" t="str">
        <f>IF('Used data'!I372="No","",SUM(M372:O372))</f>
        <v/>
      </c>
      <c r="Q372" s="9" t="str">
        <f>IF('Used data'!I372="No","",SUM(I372:J372)*740934+M372*29492829+N372*4654307+O372*608667)</f>
        <v/>
      </c>
    </row>
    <row r="373" spans="1:17" x14ac:dyDescent="0.3">
      <c r="A373" s="4" t="str">
        <f>IF('Input data'!A379="","",'Input data'!A379)</f>
        <v/>
      </c>
      <c r="B373" s="4" t="str">
        <f>IF('Input data'!B379="","",'Input data'!B379)</f>
        <v/>
      </c>
      <c r="C373" s="4" t="str">
        <f>IF('Input data'!C379="","",'Input data'!C379)</f>
        <v/>
      </c>
      <c r="D373" s="4" t="str">
        <f>IF('Input data'!D379="","",'Input data'!D379)</f>
        <v/>
      </c>
      <c r="E373" s="4" t="str">
        <f>IF('Input data'!E379="","",'Input data'!E379)</f>
        <v/>
      </c>
      <c r="F373" s="4" t="str">
        <f>IF('Input data'!F379="","",'Input data'!F379)</f>
        <v/>
      </c>
      <c r="G373" s="20" t="str">
        <f>IF('Input data'!G379=0,"",'Input data'!G379)</f>
        <v/>
      </c>
      <c r="H373" s="9" t="str">
        <f>IF('Input data'!H379="","",'Input data'!H379)</f>
        <v/>
      </c>
      <c r="I373" s="7" t="str">
        <f>IF('Used data'!I373="No","",Calculation!AD373*Calculation!G373*Calculation!I373*Calculation!J373*Calculation!L373*Calculation!N373*Calculation!O373*Calculation!Q373*Calculation!V373*Calculation!W373*Calculation!X373)</f>
        <v/>
      </c>
      <c r="J373" s="7" t="str">
        <f>IF('Used data'!I373="No","",Calculation!AE373*Calculation!G373*Calculation!I373*Calculation!K373*Calculation!M373*Calculation!N373*Calculation!O373*Calculation!P373*Calculation!R373*Calculation!V373*Calculation!W373*Calculation!Y373)</f>
        <v/>
      </c>
      <c r="K373" s="7" t="str">
        <f>IF('Used data'!I373="No","",Calculation!AF373*Calculation!G373*Calculation!I373*Calculation!K373*Calculation!M373*Calculation!N373*Calculation!O373*Calculation!P373*Calculation!R373*Calculation!V373*Calculation!W373*Calculation!Y373)</f>
        <v/>
      </c>
      <c r="L373" s="7" t="str">
        <f>IF('Used data'!I373="No","",SUM(I373:K373))</f>
        <v/>
      </c>
      <c r="M373" s="7" t="str">
        <f>IF('Used data'!I373="No","",Calculation!AG373*Calculation!G373*Calculation!I373*Calculation!J373*Calculation!L373*Calculation!N373*Calculation!O373*Calculation!S373*Calculation!V373*Calculation!W373*Calculation!Z373)</f>
        <v/>
      </c>
      <c r="N373" s="7" t="str">
        <f>IF('Used data'!I373="No","",Calculation!AH373*Calculation!G373*Calculation!I373*Calculation!J373*Calculation!L373*Calculation!N373*Calculation!O373*Calculation!T373*Calculation!V373*Calculation!W373*Calculation!AA373)</f>
        <v/>
      </c>
      <c r="O373" s="7" t="str">
        <f>IF('Used data'!I373="No","",Calculation!AI373*Calculation!G373*Calculation!I373*Calculation!J373*Calculation!L373*Calculation!N373*Calculation!O373*Calculation!U373*Calculation!V373*Calculation!W373*Calculation!AB373)</f>
        <v/>
      </c>
      <c r="P373" s="7" t="str">
        <f>IF('Used data'!I373="No","",SUM(M373:O373))</f>
        <v/>
      </c>
      <c r="Q373" s="9" t="str">
        <f>IF('Used data'!I373="No","",SUM(I373:J373)*740934+M373*29492829+N373*4654307+O373*608667)</f>
        <v/>
      </c>
    </row>
    <row r="374" spans="1:17" x14ac:dyDescent="0.3">
      <c r="A374" s="4" t="str">
        <f>IF('Input data'!A380="","",'Input data'!A380)</f>
        <v/>
      </c>
      <c r="B374" s="4" t="str">
        <f>IF('Input data'!B380="","",'Input data'!B380)</f>
        <v/>
      </c>
      <c r="C374" s="4" t="str">
        <f>IF('Input data'!C380="","",'Input data'!C380)</f>
        <v/>
      </c>
      <c r="D374" s="4" t="str">
        <f>IF('Input data'!D380="","",'Input data'!D380)</f>
        <v/>
      </c>
      <c r="E374" s="4" t="str">
        <f>IF('Input data'!E380="","",'Input data'!E380)</f>
        <v/>
      </c>
      <c r="F374" s="4" t="str">
        <f>IF('Input data'!F380="","",'Input data'!F380)</f>
        <v/>
      </c>
      <c r="G374" s="20" t="str">
        <f>IF('Input data'!G380=0,"",'Input data'!G380)</f>
        <v/>
      </c>
      <c r="H374" s="9" t="str">
        <f>IF('Input data'!H380="","",'Input data'!H380)</f>
        <v/>
      </c>
      <c r="I374" s="7" t="str">
        <f>IF('Used data'!I374="No","",Calculation!AD374*Calculation!G374*Calculation!I374*Calculation!J374*Calculation!L374*Calculation!N374*Calculation!O374*Calculation!Q374*Calculation!V374*Calculation!W374*Calculation!X374)</f>
        <v/>
      </c>
      <c r="J374" s="7" t="str">
        <f>IF('Used data'!I374="No","",Calculation!AE374*Calculation!G374*Calculation!I374*Calculation!K374*Calculation!M374*Calculation!N374*Calculation!O374*Calculation!P374*Calculation!R374*Calculation!V374*Calculation!W374*Calculation!Y374)</f>
        <v/>
      </c>
      <c r="K374" s="7" t="str">
        <f>IF('Used data'!I374="No","",Calculation!AF374*Calculation!G374*Calculation!I374*Calculation!K374*Calculation!M374*Calculation!N374*Calculation!O374*Calculation!P374*Calculation!R374*Calculation!V374*Calculation!W374*Calculation!Y374)</f>
        <v/>
      </c>
      <c r="L374" s="7" t="str">
        <f>IF('Used data'!I374="No","",SUM(I374:K374))</f>
        <v/>
      </c>
      <c r="M374" s="7" t="str">
        <f>IF('Used data'!I374="No","",Calculation!AG374*Calculation!G374*Calculation!I374*Calculation!J374*Calculation!L374*Calculation!N374*Calculation!O374*Calculation!S374*Calculation!V374*Calculation!W374*Calculation!Z374)</f>
        <v/>
      </c>
      <c r="N374" s="7" t="str">
        <f>IF('Used data'!I374="No","",Calculation!AH374*Calculation!G374*Calculation!I374*Calculation!J374*Calculation!L374*Calculation!N374*Calculation!O374*Calculation!T374*Calculation!V374*Calculation!W374*Calculation!AA374)</f>
        <v/>
      </c>
      <c r="O374" s="7" t="str">
        <f>IF('Used data'!I374="No","",Calculation!AI374*Calculation!G374*Calculation!I374*Calculation!J374*Calculation!L374*Calculation!N374*Calculation!O374*Calculation!U374*Calculation!V374*Calculation!W374*Calculation!AB374)</f>
        <v/>
      </c>
      <c r="P374" s="7" t="str">
        <f>IF('Used data'!I374="No","",SUM(M374:O374))</f>
        <v/>
      </c>
      <c r="Q374" s="9" t="str">
        <f>IF('Used data'!I374="No","",SUM(I374:J374)*740934+M374*29492829+N374*4654307+O374*608667)</f>
        <v/>
      </c>
    </row>
    <row r="375" spans="1:17" x14ac:dyDescent="0.3">
      <c r="A375" s="4" t="str">
        <f>IF('Input data'!A381="","",'Input data'!A381)</f>
        <v/>
      </c>
      <c r="B375" s="4" t="str">
        <f>IF('Input data'!B381="","",'Input data'!B381)</f>
        <v/>
      </c>
      <c r="C375" s="4" t="str">
        <f>IF('Input data'!C381="","",'Input data'!C381)</f>
        <v/>
      </c>
      <c r="D375" s="4" t="str">
        <f>IF('Input data'!D381="","",'Input data'!D381)</f>
        <v/>
      </c>
      <c r="E375" s="4" t="str">
        <f>IF('Input data'!E381="","",'Input data'!E381)</f>
        <v/>
      </c>
      <c r="F375" s="4" t="str">
        <f>IF('Input data'!F381="","",'Input data'!F381)</f>
        <v/>
      </c>
      <c r="G375" s="20" t="str">
        <f>IF('Input data'!G381=0,"",'Input data'!G381)</f>
        <v/>
      </c>
      <c r="H375" s="9" t="str">
        <f>IF('Input data'!H381="","",'Input data'!H381)</f>
        <v/>
      </c>
      <c r="I375" s="7" t="str">
        <f>IF('Used data'!I375="No","",Calculation!AD375*Calculation!G375*Calculation!I375*Calculation!J375*Calculation!L375*Calculation!N375*Calculation!O375*Calculation!Q375*Calculation!V375*Calculation!W375*Calculation!X375)</f>
        <v/>
      </c>
      <c r="J375" s="7" t="str">
        <f>IF('Used data'!I375="No","",Calculation!AE375*Calculation!G375*Calculation!I375*Calculation!K375*Calculation!M375*Calculation!N375*Calculation!O375*Calculation!P375*Calculation!R375*Calculation!V375*Calculation!W375*Calculation!Y375)</f>
        <v/>
      </c>
      <c r="K375" s="7" t="str">
        <f>IF('Used data'!I375="No","",Calculation!AF375*Calculation!G375*Calculation!I375*Calculation!K375*Calculation!M375*Calculation!N375*Calculation!O375*Calculation!P375*Calculation!R375*Calculation!V375*Calculation!W375*Calculation!Y375)</f>
        <v/>
      </c>
      <c r="L375" s="7" t="str">
        <f>IF('Used data'!I375="No","",SUM(I375:K375))</f>
        <v/>
      </c>
      <c r="M375" s="7" t="str">
        <f>IF('Used data'!I375="No","",Calculation!AG375*Calculation!G375*Calculation!I375*Calculation!J375*Calculation!L375*Calculation!N375*Calculation!O375*Calculation!S375*Calculation!V375*Calculation!W375*Calculation!Z375)</f>
        <v/>
      </c>
      <c r="N375" s="7" t="str">
        <f>IF('Used data'!I375="No","",Calculation!AH375*Calculation!G375*Calculation!I375*Calculation!J375*Calculation!L375*Calculation!N375*Calculation!O375*Calculation!T375*Calculation!V375*Calculation!W375*Calculation!AA375)</f>
        <v/>
      </c>
      <c r="O375" s="7" t="str">
        <f>IF('Used data'!I375="No","",Calculation!AI375*Calculation!G375*Calculation!I375*Calculation!J375*Calculation!L375*Calculation!N375*Calculation!O375*Calculation!U375*Calculation!V375*Calculation!W375*Calculation!AB375)</f>
        <v/>
      </c>
      <c r="P375" s="7" t="str">
        <f>IF('Used data'!I375="No","",SUM(M375:O375))</f>
        <v/>
      </c>
      <c r="Q375" s="9" t="str">
        <f>IF('Used data'!I375="No","",SUM(I375:J375)*740934+M375*29492829+N375*4654307+O375*608667)</f>
        <v/>
      </c>
    </row>
    <row r="376" spans="1:17" x14ac:dyDescent="0.3">
      <c r="A376" s="4" t="str">
        <f>IF('Input data'!A382="","",'Input data'!A382)</f>
        <v/>
      </c>
      <c r="B376" s="4" t="str">
        <f>IF('Input data'!B382="","",'Input data'!B382)</f>
        <v/>
      </c>
      <c r="C376" s="4" t="str">
        <f>IF('Input data'!C382="","",'Input data'!C382)</f>
        <v/>
      </c>
      <c r="D376" s="4" t="str">
        <f>IF('Input data'!D382="","",'Input data'!D382)</f>
        <v/>
      </c>
      <c r="E376" s="4" t="str">
        <f>IF('Input data'!E382="","",'Input data'!E382)</f>
        <v/>
      </c>
      <c r="F376" s="4" t="str">
        <f>IF('Input data'!F382="","",'Input data'!F382)</f>
        <v/>
      </c>
      <c r="G376" s="20" t="str">
        <f>IF('Input data'!G382=0,"",'Input data'!G382)</f>
        <v/>
      </c>
      <c r="H376" s="9" t="str">
        <f>IF('Input data'!H382="","",'Input data'!H382)</f>
        <v/>
      </c>
      <c r="I376" s="7" t="str">
        <f>IF('Used data'!I376="No","",Calculation!AD376*Calculation!G376*Calculation!I376*Calculation!J376*Calculation!L376*Calculation!N376*Calculation!O376*Calculation!Q376*Calculation!V376*Calculation!W376*Calculation!X376)</f>
        <v/>
      </c>
      <c r="J376" s="7" t="str">
        <f>IF('Used data'!I376="No","",Calculation!AE376*Calculation!G376*Calculation!I376*Calculation!K376*Calculation!M376*Calculation!N376*Calculation!O376*Calculation!P376*Calculation!R376*Calculation!V376*Calculation!W376*Calculation!Y376)</f>
        <v/>
      </c>
      <c r="K376" s="7" t="str">
        <f>IF('Used data'!I376="No","",Calculation!AF376*Calculation!G376*Calculation!I376*Calculation!K376*Calculation!M376*Calculation!N376*Calculation!O376*Calculation!P376*Calculation!R376*Calculation!V376*Calculation!W376*Calculation!Y376)</f>
        <v/>
      </c>
      <c r="L376" s="7" t="str">
        <f>IF('Used data'!I376="No","",SUM(I376:K376))</f>
        <v/>
      </c>
      <c r="M376" s="7" t="str">
        <f>IF('Used data'!I376="No","",Calculation!AG376*Calculation!G376*Calculation!I376*Calculation!J376*Calculation!L376*Calculation!N376*Calculation!O376*Calculation!S376*Calculation!V376*Calculation!W376*Calculation!Z376)</f>
        <v/>
      </c>
      <c r="N376" s="7" t="str">
        <f>IF('Used data'!I376="No","",Calculation!AH376*Calculation!G376*Calculation!I376*Calculation!J376*Calculation!L376*Calculation!N376*Calculation!O376*Calculation!T376*Calculation!V376*Calculation!W376*Calculation!AA376)</f>
        <v/>
      </c>
      <c r="O376" s="7" t="str">
        <f>IF('Used data'!I376="No","",Calculation!AI376*Calculation!G376*Calculation!I376*Calculation!J376*Calculation!L376*Calculation!N376*Calculation!O376*Calculation!U376*Calculation!V376*Calculation!W376*Calculation!AB376)</f>
        <v/>
      </c>
      <c r="P376" s="7" t="str">
        <f>IF('Used data'!I376="No","",SUM(M376:O376))</f>
        <v/>
      </c>
      <c r="Q376" s="9" t="str">
        <f>IF('Used data'!I376="No","",SUM(I376:J376)*740934+M376*29492829+N376*4654307+O376*608667)</f>
        <v/>
      </c>
    </row>
    <row r="377" spans="1:17" x14ac:dyDescent="0.3">
      <c r="A377" s="4" t="str">
        <f>IF('Input data'!A383="","",'Input data'!A383)</f>
        <v/>
      </c>
      <c r="B377" s="4" t="str">
        <f>IF('Input data'!B383="","",'Input data'!B383)</f>
        <v/>
      </c>
      <c r="C377" s="4" t="str">
        <f>IF('Input data'!C383="","",'Input data'!C383)</f>
        <v/>
      </c>
      <c r="D377" s="4" t="str">
        <f>IF('Input data'!D383="","",'Input data'!D383)</f>
        <v/>
      </c>
      <c r="E377" s="4" t="str">
        <f>IF('Input data'!E383="","",'Input data'!E383)</f>
        <v/>
      </c>
      <c r="F377" s="4" t="str">
        <f>IF('Input data'!F383="","",'Input data'!F383)</f>
        <v/>
      </c>
      <c r="G377" s="20" t="str">
        <f>IF('Input data'!G383=0,"",'Input data'!G383)</f>
        <v/>
      </c>
      <c r="H377" s="9" t="str">
        <f>IF('Input data'!H383="","",'Input data'!H383)</f>
        <v/>
      </c>
      <c r="I377" s="7" t="str">
        <f>IF('Used data'!I377="No","",Calculation!AD377*Calculation!G377*Calculation!I377*Calculation!J377*Calculation!L377*Calculation!N377*Calculation!O377*Calculation!Q377*Calculation!V377*Calculation!W377*Calculation!X377)</f>
        <v/>
      </c>
      <c r="J377" s="7" t="str">
        <f>IF('Used data'!I377="No","",Calculation!AE377*Calculation!G377*Calculation!I377*Calculation!K377*Calculation!M377*Calculation!N377*Calculation!O377*Calculation!P377*Calculation!R377*Calculation!V377*Calculation!W377*Calculation!Y377)</f>
        <v/>
      </c>
      <c r="K377" s="7" t="str">
        <f>IF('Used data'!I377="No","",Calculation!AF377*Calculation!G377*Calculation!I377*Calculation!K377*Calculation!M377*Calculation!N377*Calculation!O377*Calculation!P377*Calculation!R377*Calculation!V377*Calculation!W377*Calculation!Y377)</f>
        <v/>
      </c>
      <c r="L377" s="7" t="str">
        <f>IF('Used data'!I377="No","",SUM(I377:K377))</f>
        <v/>
      </c>
      <c r="M377" s="7" t="str">
        <f>IF('Used data'!I377="No","",Calculation!AG377*Calculation!G377*Calculation!I377*Calculation!J377*Calculation!L377*Calculation!N377*Calculation!O377*Calculation!S377*Calculation!V377*Calculation!W377*Calculation!Z377)</f>
        <v/>
      </c>
      <c r="N377" s="7" t="str">
        <f>IF('Used data'!I377="No","",Calculation!AH377*Calculation!G377*Calculation!I377*Calculation!J377*Calculation!L377*Calculation!N377*Calculation!O377*Calculation!T377*Calculation!V377*Calculation!W377*Calculation!AA377)</f>
        <v/>
      </c>
      <c r="O377" s="7" t="str">
        <f>IF('Used data'!I377="No","",Calculation!AI377*Calculation!G377*Calculation!I377*Calculation!J377*Calculation!L377*Calculation!N377*Calculation!O377*Calculation!U377*Calculation!V377*Calculation!W377*Calculation!AB377)</f>
        <v/>
      </c>
      <c r="P377" s="7" t="str">
        <f>IF('Used data'!I377="No","",SUM(M377:O377))</f>
        <v/>
      </c>
      <c r="Q377" s="9" t="str">
        <f>IF('Used data'!I377="No","",SUM(I377:J377)*740934+M377*29492829+N377*4654307+O377*608667)</f>
        <v/>
      </c>
    </row>
    <row r="378" spans="1:17" x14ac:dyDescent="0.3">
      <c r="A378" s="4" t="str">
        <f>IF('Input data'!A384="","",'Input data'!A384)</f>
        <v/>
      </c>
      <c r="B378" s="4" t="str">
        <f>IF('Input data'!B384="","",'Input data'!B384)</f>
        <v/>
      </c>
      <c r="C378" s="4" t="str">
        <f>IF('Input data'!C384="","",'Input data'!C384)</f>
        <v/>
      </c>
      <c r="D378" s="4" t="str">
        <f>IF('Input data'!D384="","",'Input data'!D384)</f>
        <v/>
      </c>
      <c r="E378" s="4" t="str">
        <f>IF('Input data'!E384="","",'Input data'!E384)</f>
        <v/>
      </c>
      <c r="F378" s="4" t="str">
        <f>IF('Input data'!F384="","",'Input data'!F384)</f>
        <v/>
      </c>
      <c r="G378" s="20" t="str">
        <f>IF('Input data'!G384=0,"",'Input data'!G384)</f>
        <v/>
      </c>
      <c r="H378" s="9" t="str">
        <f>IF('Input data'!H384="","",'Input data'!H384)</f>
        <v/>
      </c>
      <c r="I378" s="7" t="str">
        <f>IF('Used data'!I378="No","",Calculation!AD378*Calculation!G378*Calculation!I378*Calculation!J378*Calculation!L378*Calculation!N378*Calculation!O378*Calculation!Q378*Calculation!V378*Calculation!W378*Calculation!X378)</f>
        <v/>
      </c>
      <c r="J378" s="7" t="str">
        <f>IF('Used data'!I378="No","",Calculation!AE378*Calculation!G378*Calculation!I378*Calculation!K378*Calculation!M378*Calculation!N378*Calculation!O378*Calculation!P378*Calculation!R378*Calculation!V378*Calculation!W378*Calculation!Y378)</f>
        <v/>
      </c>
      <c r="K378" s="7" t="str">
        <f>IF('Used data'!I378="No","",Calculation!AF378*Calculation!G378*Calculation!I378*Calculation!K378*Calculation!M378*Calculation!N378*Calculation!O378*Calculation!P378*Calculation!R378*Calculation!V378*Calculation!W378*Calculation!Y378)</f>
        <v/>
      </c>
      <c r="L378" s="7" t="str">
        <f>IF('Used data'!I378="No","",SUM(I378:K378))</f>
        <v/>
      </c>
      <c r="M378" s="7" t="str">
        <f>IF('Used data'!I378="No","",Calculation!AG378*Calculation!G378*Calculation!I378*Calculation!J378*Calculation!L378*Calculation!N378*Calculation!O378*Calculation!S378*Calculation!V378*Calculation!W378*Calculation!Z378)</f>
        <v/>
      </c>
      <c r="N378" s="7" t="str">
        <f>IF('Used data'!I378="No","",Calculation!AH378*Calculation!G378*Calculation!I378*Calculation!J378*Calculation!L378*Calculation!N378*Calculation!O378*Calculation!T378*Calculation!V378*Calculation!W378*Calculation!AA378)</f>
        <v/>
      </c>
      <c r="O378" s="7" t="str">
        <f>IF('Used data'!I378="No","",Calculation!AI378*Calculation!G378*Calculation!I378*Calculation!J378*Calculation!L378*Calculation!N378*Calculation!O378*Calculation!U378*Calculation!V378*Calculation!W378*Calculation!AB378)</f>
        <v/>
      </c>
      <c r="P378" s="7" t="str">
        <f>IF('Used data'!I378="No","",SUM(M378:O378))</f>
        <v/>
      </c>
      <c r="Q378" s="9" t="str">
        <f>IF('Used data'!I378="No","",SUM(I378:J378)*740934+M378*29492829+N378*4654307+O378*608667)</f>
        <v/>
      </c>
    </row>
    <row r="379" spans="1:17" x14ac:dyDescent="0.3">
      <c r="A379" s="4" t="str">
        <f>IF('Input data'!A385="","",'Input data'!A385)</f>
        <v/>
      </c>
      <c r="B379" s="4" t="str">
        <f>IF('Input data'!B385="","",'Input data'!B385)</f>
        <v/>
      </c>
      <c r="C379" s="4" t="str">
        <f>IF('Input data'!C385="","",'Input data'!C385)</f>
        <v/>
      </c>
      <c r="D379" s="4" t="str">
        <f>IF('Input data'!D385="","",'Input data'!D385)</f>
        <v/>
      </c>
      <c r="E379" s="4" t="str">
        <f>IF('Input data'!E385="","",'Input data'!E385)</f>
        <v/>
      </c>
      <c r="F379" s="4" t="str">
        <f>IF('Input data'!F385="","",'Input data'!F385)</f>
        <v/>
      </c>
      <c r="G379" s="20" t="str">
        <f>IF('Input data'!G385=0,"",'Input data'!G385)</f>
        <v/>
      </c>
      <c r="H379" s="9" t="str">
        <f>IF('Input data'!H385="","",'Input data'!H385)</f>
        <v/>
      </c>
      <c r="I379" s="7" t="str">
        <f>IF('Used data'!I379="No","",Calculation!AD379*Calculation!G379*Calculation!I379*Calculation!J379*Calculation!L379*Calculation!N379*Calculation!O379*Calculation!Q379*Calculation!V379*Calculation!W379*Calculation!X379)</f>
        <v/>
      </c>
      <c r="J379" s="7" t="str">
        <f>IF('Used data'!I379="No","",Calculation!AE379*Calculation!G379*Calculation!I379*Calculation!K379*Calculation!M379*Calculation!N379*Calculation!O379*Calculation!P379*Calculation!R379*Calculation!V379*Calculation!W379*Calculation!Y379)</f>
        <v/>
      </c>
      <c r="K379" s="7" t="str">
        <f>IF('Used data'!I379="No","",Calculation!AF379*Calculation!G379*Calculation!I379*Calculation!K379*Calculation!M379*Calculation!N379*Calculation!O379*Calculation!P379*Calculation!R379*Calculation!V379*Calculation!W379*Calculation!Y379)</f>
        <v/>
      </c>
      <c r="L379" s="7" t="str">
        <f>IF('Used data'!I379="No","",SUM(I379:K379))</f>
        <v/>
      </c>
      <c r="M379" s="7" t="str">
        <f>IF('Used data'!I379="No","",Calculation!AG379*Calculation!G379*Calculation!I379*Calculation!J379*Calculation!L379*Calculation!N379*Calculation!O379*Calculation!S379*Calculation!V379*Calculation!W379*Calculation!Z379)</f>
        <v/>
      </c>
      <c r="N379" s="7" t="str">
        <f>IF('Used data'!I379="No","",Calculation!AH379*Calculation!G379*Calculation!I379*Calculation!J379*Calculation!L379*Calculation!N379*Calculation!O379*Calculation!T379*Calculation!V379*Calculation!W379*Calculation!AA379)</f>
        <v/>
      </c>
      <c r="O379" s="7" t="str">
        <f>IF('Used data'!I379="No","",Calculation!AI379*Calculation!G379*Calculation!I379*Calculation!J379*Calculation!L379*Calculation!N379*Calculation!O379*Calculation!U379*Calculation!V379*Calculation!W379*Calculation!AB379)</f>
        <v/>
      </c>
      <c r="P379" s="7" t="str">
        <f>IF('Used data'!I379="No","",SUM(M379:O379))</f>
        <v/>
      </c>
      <c r="Q379" s="9" t="str">
        <f>IF('Used data'!I379="No","",SUM(I379:J379)*740934+M379*29492829+N379*4654307+O379*608667)</f>
        <v/>
      </c>
    </row>
    <row r="380" spans="1:17" x14ac:dyDescent="0.3">
      <c r="A380" s="4" t="str">
        <f>IF('Input data'!A386="","",'Input data'!A386)</f>
        <v/>
      </c>
      <c r="B380" s="4" t="str">
        <f>IF('Input data'!B386="","",'Input data'!B386)</f>
        <v/>
      </c>
      <c r="C380" s="4" t="str">
        <f>IF('Input data'!C386="","",'Input data'!C386)</f>
        <v/>
      </c>
      <c r="D380" s="4" t="str">
        <f>IF('Input data'!D386="","",'Input data'!D386)</f>
        <v/>
      </c>
      <c r="E380" s="4" t="str">
        <f>IF('Input data'!E386="","",'Input data'!E386)</f>
        <v/>
      </c>
      <c r="F380" s="4" t="str">
        <f>IF('Input data'!F386="","",'Input data'!F386)</f>
        <v/>
      </c>
      <c r="G380" s="20" t="str">
        <f>IF('Input data'!G386=0,"",'Input data'!G386)</f>
        <v/>
      </c>
      <c r="H380" s="9" t="str">
        <f>IF('Input data'!H386="","",'Input data'!H386)</f>
        <v/>
      </c>
      <c r="I380" s="7" t="str">
        <f>IF('Used data'!I380="No","",Calculation!AD380*Calculation!G380*Calculation!I380*Calculation!J380*Calculation!L380*Calculation!N380*Calculation!O380*Calculation!Q380*Calculation!V380*Calculation!W380*Calculation!X380)</f>
        <v/>
      </c>
      <c r="J380" s="7" t="str">
        <f>IF('Used data'!I380="No","",Calculation!AE380*Calculation!G380*Calculation!I380*Calculation!K380*Calculation!M380*Calculation!N380*Calculation!O380*Calculation!P380*Calculation!R380*Calculation!V380*Calculation!W380*Calculation!Y380)</f>
        <v/>
      </c>
      <c r="K380" s="7" t="str">
        <f>IF('Used data'!I380="No","",Calculation!AF380*Calculation!G380*Calculation!I380*Calculation!K380*Calculation!M380*Calculation!N380*Calculation!O380*Calculation!P380*Calculation!R380*Calculation!V380*Calculation!W380*Calculation!Y380)</f>
        <v/>
      </c>
      <c r="L380" s="7" t="str">
        <f>IF('Used data'!I380="No","",SUM(I380:K380))</f>
        <v/>
      </c>
      <c r="M380" s="7" t="str">
        <f>IF('Used data'!I380="No","",Calculation!AG380*Calculation!G380*Calculation!I380*Calculation!J380*Calculation!L380*Calculation!N380*Calculation!O380*Calculation!S380*Calculation!V380*Calculation!W380*Calculation!Z380)</f>
        <v/>
      </c>
      <c r="N380" s="7" t="str">
        <f>IF('Used data'!I380="No","",Calculation!AH380*Calculation!G380*Calculation!I380*Calculation!J380*Calculation!L380*Calculation!N380*Calculation!O380*Calculation!T380*Calculation!V380*Calculation!W380*Calculation!AA380)</f>
        <v/>
      </c>
      <c r="O380" s="7" t="str">
        <f>IF('Used data'!I380="No","",Calculation!AI380*Calculation!G380*Calculation!I380*Calculation!J380*Calculation!L380*Calculation!N380*Calculation!O380*Calculation!U380*Calculation!V380*Calculation!W380*Calculation!AB380)</f>
        <v/>
      </c>
      <c r="P380" s="7" t="str">
        <f>IF('Used data'!I380="No","",SUM(M380:O380))</f>
        <v/>
      </c>
      <c r="Q380" s="9" t="str">
        <f>IF('Used data'!I380="No","",SUM(I380:J380)*740934+M380*29492829+N380*4654307+O380*608667)</f>
        <v/>
      </c>
    </row>
    <row r="381" spans="1:17" x14ac:dyDescent="0.3">
      <c r="A381" s="4" t="str">
        <f>IF('Input data'!A387="","",'Input data'!A387)</f>
        <v/>
      </c>
      <c r="B381" s="4" t="str">
        <f>IF('Input data'!B387="","",'Input data'!B387)</f>
        <v/>
      </c>
      <c r="C381" s="4" t="str">
        <f>IF('Input data'!C387="","",'Input data'!C387)</f>
        <v/>
      </c>
      <c r="D381" s="4" t="str">
        <f>IF('Input data'!D387="","",'Input data'!D387)</f>
        <v/>
      </c>
      <c r="E381" s="4" t="str">
        <f>IF('Input data'!E387="","",'Input data'!E387)</f>
        <v/>
      </c>
      <c r="F381" s="4" t="str">
        <f>IF('Input data'!F387="","",'Input data'!F387)</f>
        <v/>
      </c>
      <c r="G381" s="20" t="str">
        <f>IF('Input data'!G387=0,"",'Input data'!G387)</f>
        <v/>
      </c>
      <c r="H381" s="9" t="str">
        <f>IF('Input data'!H387="","",'Input data'!H387)</f>
        <v/>
      </c>
      <c r="I381" s="7" t="str">
        <f>IF('Used data'!I381="No","",Calculation!AD381*Calculation!G381*Calculation!I381*Calculation!J381*Calculation!L381*Calculation!N381*Calculation!O381*Calculation!Q381*Calculation!V381*Calculation!W381*Calculation!X381)</f>
        <v/>
      </c>
      <c r="J381" s="7" t="str">
        <f>IF('Used data'!I381="No","",Calculation!AE381*Calculation!G381*Calculation!I381*Calculation!K381*Calculation!M381*Calculation!N381*Calculation!O381*Calculation!P381*Calculation!R381*Calculation!V381*Calculation!W381*Calculation!Y381)</f>
        <v/>
      </c>
      <c r="K381" s="7" t="str">
        <f>IF('Used data'!I381="No","",Calculation!AF381*Calculation!G381*Calculation!I381*Calculation!K381*Calculation!M381*Calculation!N381*Calculation!O381*Calculation!P381*Calculation!R381*Calculation!V381*Calculation!W381*Calculation!Y381)</f>
        <v/>
      </c>
      <c r="L381" s="7" t="str">
        <f>IF('Used data'!I381="No","",SUM(I381:K381))</f>
        <v/>
      </c>
      <c r="M381" s="7" t="str">
        <f>IF('Used data'!I381="No","",Calculation!AG381*Calculation!G381*Calculation!I381*Calculation!J381*Calculation!L381*Calculation!N381*Calculation!O381*Calculation!S381*Calculation!V381*Calculation!W381*Calculation!Z381)</f>
        <v/>
      </c>
      <c r="N381" s="7" t="str">
        <f>IF('Used data'!I381="No","",Calculation!AH381*Calculation!G381*Calculation!I381*Calculation!J381*Calculation!L381*Calculation!N381*Calculation!O381*Calculation!T381*Calculation!V381*Calculation!W381*Calculation!AA381)</f>
        <v/>
      </c>
      <c r="O381" s="7" t="str">
        <f>IF('Used data'!I381="No","",Calculation!AI381*Calculation!G381*Calculation!I381*Calculation!J381*Calculation!L381*Calculation!N381*Calculation!O381*Calculation!U381*Calculation!V381*Calculation!W381*Calculation!AB381)</f>
        <v/>
      </c>
      <c r="P381" s="7" t="str">
        <f>IF('Used data'!I381="No","",SUM(M381:O381))</f>
        <v/>
      </c>
      <c r="Q381" s="9" t="str">
        <f>IF('Used data'!I381="No","",SUM(I381:J381)*740934+M381*29492829+N381*4654307+O381*608667)</f>
        <v/>
      </c>
    </row>
    <row r="382" spans="1:17" x14ac:dyDescent="0.3">
      <c r="A382" s="4" t="str">
        <f>IF('Input data'!A388="","",'Input data'!A388)</f>
        <v/>
      </c>
      <c r="B382" s="4" t="str">
        <f>IF('Input data'!B388="","",'Input data'!B388)</f>
        <v/>
      </c>
      <c r="C382" s="4" t="str">
        <f>IF('Input data'!C388="","",'Input data'!C388)</f>
        <v/>
      </c>
      <c r="D382" s="4" t="str">
        <f>IF('Input data'!D388="","",'Input data'!D388)</f>
        <v/>
      </c>
      <c r="E382" s="4" t="str">
        <f>IF('Input data'!E388="","",'Input data'!E388)</f>
        <v/>
      </c>
      <c r="F382" s="4" t="str">
        <f>IF('Input data'!F388="","",'Input data'!F388)</f>
        <v/>
      </c>
      <c r="G382" s="20" t="str">
        <f>IF('Input data'!G388=0,"",'Input data'!G388)</f>
        <v/>
      </c>
      <c r="H382" s="9" t="str">
        <f>IF('Input data'!H388="","",'Input data'!H388)</f>
        <v/>
      </c>
      <c r="I382" s="7" t="str">
        <f>IF('Used data'!I382="No","",Calculation!AD382*Calculation!G382*Calculation!I382*Calculation!J382*Calculation!L382*Calculation!N382*Calculation!O382*Calculation!Q382*Calculation!V382*Calculation!W382*Calculation!X382)</f>
        <v/>
      </c>
      <c r="J382" s="7" t="str">
        <f>IF('Used data'!I382="No","",Calculation!AE382*Calculation!G382*Calculation!I382*Calculation!K382*Calculation!M382*Calculation!N382*Calculation!O382*Calculation!P382*Calculation!R382*Calculation!V382*Calculation!W382*Calculation!Y382)</f>
        <v/>
      </c>
      <c r="K382" s="7" t="str">
        <f>IF('Used data'!I382="No","",Calculation!AF382*Calculation!G382*Calculation!I382*Calculation!K382*Calculation!M382*Calculation!N382*Calculation!O382*Calculation!P382*Calculation!R382*Calculation!V382*Calculation!W382*Calculation!Y382)</f>
        <v/>
      </c>
      <c r="L382" s="7" t="str">
        <f>IF('Used data'!I382="No","",SUM(I382:K382))</f>
        <v/>
      </c>
      <c r="M382" s="7" t="str">
        <f>IF('Used data'!I382="No","",Calculation!AG382*Calculation!G382*Calculation!I382*Calculation!J382*Calculation!L382*Calculation!N382*Calculation!O382*Calculation!S382*Calculation!V382*Calculation!W382*Calculation!Z382)</f>
        <v/>
      </c>
      <c r="N382" s="7" t="str">
        <f>IF('Used data'!I382="No","",Calculation!AH382*Calculation!G382*Calculation!I382*Calculation!J382*Calculation!L382*Calculation!N382*Calculation!O382*Calculation!T382*Calculation!V382*Calculation!W382*Calculation!AA382)</f>
        <v/>
      </c>
      <c r="O382" s="7" t="str">
        <f>IF('Used data'!I382="No","",Calculation!AI382*Calculation!G382*Calculation!I382*Calculation!J382*Calculation!L382*Calculation!N382*Calculation!O382*Calculation!U382*Calculation!V382*Calculation!W382*Calculation!AB382)</f>
        <v/>
      </c>
      <c r="P382" s="7" t="str">
        <f>IF('Used data'!I382="No","",SUM(M382:O382))</f>
        <v/>
      </c>
      <c r="Q382" s="9" t="str">
        <f>IF('Used data'!I382="No","",SUM(I382:J382)*740934+M382*29492829+N382*4654307+O382*608667)</f>
        <v/>
      </c>
    </row>
    <row r="383" spans="1:17" x14ac:dyDescent="0.3">
      <c r="A383" s="4" t="str">
        <f>IF('Input data'!A389="","",'Input data'!A389)</f>
        <v/>
      </c>
      <c r="B383" s="4" t="str">
        <f>IF('Input data'!B389="","",'Input data'!B389)</f>
        <v/>
      </c>
      <c r="C383" s="4" t="str">
        <f>IF('Input data'!C389="","",'Input data'!C389)</f>
        <v/>
      </c>
      <c r="D383" s="4" t="str">
        <f>IF('Input data'!D389="","",'Input data'!D389)</f>
        <v/>
      </c>
      <c r="E383" s="4" t="str">
        <f>IF('Input data'!E389="","",'Input data'!E389)</f>
        <v/>
      </c>
      <c r="F383" s="4" t="str">
        <f>IF('Input data'!F389="","",'Input data'!F389)</f>
        <v/>
      </c>
      <c r="G383" s="20" t="str">
        <f>IF('Input data'!G389=0,"",'Input data'!G389)</f>
        <v/>
      </c>
      <c r="H383" s="9" t="str">
        <f>IF('Input data'!H389="","",'Input data'!H389)</f>
        <v/>
      </c>
      <c r="I383" s="7" t="str">
        <f>IF('Used data'!I383="No","",Calculation!AD383*Calculation!G383*Calculation!I383*Calculation!J383*Calculation!L383*Calculation!N383*Calculation!O383*Calculation!Q383*Calculation!V383*Calculation!W383*Calculation!X383)</f>
        <v/>
      </c>
      <c r="J383" s="7" t="str">
        <f>IF('Used data'!I383="No","",Calculation!AE383*Calculation!G383*Calculation!I383*Calculation!K383*Calculation!M383*Calculation!N383*Calculation!O383*Calculation!P383*Calculation!R383*Calculation!V383*Calculation!W383*Calculation!Y383)</f>
        <v/>
      </c>
      <c r="K383" s="7" t="str">
        <f>IF('Used data'!I383="No","",Calculation!AF383*Calculation!G383*Calculation!I383*Calculation!K383*Calculation!M383*Calculation!N383*Calculation!O383*Calculation!P383*Calculation!R383*Calculation!V383*Calculation!W383*Calculation!Y383)</f>
        <v/>
      </c>
      <c r="L383" s="7" t="str">
        <f>IF('Used data'!I383="No","",SUM(I383:K383))</f>
        <v/>
      </c>
      <c r="M383" s="7" t="str">
        <f>IF('Used data'!I383="No","",Calculation!AG383*Calculation!G383*Calculation!I383*Calculation!J383*Calculation!L383*Calculation!N383*Calculation!O383*Calculation!S383*Calculation!V383*Calculation!W383*Calculation!Z383)</f>
        <v/>
      </c>
      <c r="N383" s="7" t="str">
        <f>IF('Used data'!I383="No","",Calculation!AH383*Calculation!G383*Calculation!I383*Calculation!J383*Calculation!L383*Calculation!N383*Calculation!O383*Calculation!T383*Calculation!V383*Calculation!W383*Calculation!AA383)</f>
        <v/>
      </c>
      <c r="O383" s="7" t="str">
        <f>IF('Used data'!I383="No","",Calculation!AI383*Calculation!G383*Calculation!I383*Calculation!J383*Calculation!L383*Calculation!N383*Calculation!O383*Calculation!U383*Calculation!V383*Calculation!W383*Calculation!AB383)</f>
        <v/>
      </c>
      <c r="P383" s="7" t="str">
        <f>IF('Used data'!I383="No","",SUM(M383:O383))</f>
        <v/>
      </c>
      <c r="Q383" s="9" t="str">
        <f>IF('Used data'!I383="No","",SUM(I383:J383)*740934+M383*29492829+N383*4654307+O383*608667)</f>
        <v/>
      </c>
    </row>
    <row r="384" spans="1:17" x14ac:dyDescent="0.3">
      <c r="A384" s="4" t="str">
        <f>IF('Input data'!A390="","",'Input data'!A390)</f>
        <v/>
      </c>
      <c r="B384" s="4" t="str">
        <f>IF('Input data'!B390="","",'Input data'!B390)</f>
        <v/>
      </c>
      <c r="C384" s="4" t="str">
        <f>IF('Input data'!C390="","",'Input data'!C390)</f>
        <v/>
      </c>
      <c r="D384" s="4" t="str">
        <f>IF('Input data'!D390="","",'Input data'!D390)</f>
        <v/>
      </c>
      <c r="E384" s="4" t="str">
        <f>IF('Input data'!E390="","",'Input data'!E390)</f>
        <v/>
      </c>
      <c r="F384" s="4" t="str">
        <f>IF('Input data'!F390="","",'Input data'!F390)</f>
        <v/>
      </c>
      <c r="G384" s="20" t="str">
        <f>IF('Input data'!G390=0,"",'Input data'!G390)</f>
        <v/>
      </c>
      <c r="H384" s="9" t="str">
        <f>IF('Input data'!H390="","",'Input data'!H390)</f>
        <v/>
      </c>
      <c r="I384" s="7" t="str">
        <f>IF('Used data'!I384="No","",Calculation!AD384*Calculation!G384*Calculation!I384*Calculation!J384*Calculation!L384*Calculation!N384*Calculation!O384*Calculation!Q384*Calculation!V384*Calculation!W384*Calculation!X384)</f>
        <v/>
      </c>
      <c r="J384" s="7" t="str">
        <f>IF('Used data'!I384="No","",Calculation!AE384*Calculation!G384*Calculation!I384*Calculation!K384*Calculation!M384*Calculation!N384*Calculation!O384*Calculation!P384*Calculation!R384*Calculation!V384*Calculation!W384*Calculation!Y384)</f>
        <v/>
      </c>
      <c r="K384" s="7" t="str">
        <f>IF('Used data'!I384="No","",Calculation!AF384*Calculation!G384*Calculation!I384*Calculation!K384*Calculation!M384*Calculation!N384*Calculation!O384*Calculation!P384*Calculation!R384*Calculation!V384*Calculation!W384*Calculation!Y384)</f>
        <v/>
      </c>
      <c r="L384" s="7" t="str">
        <f>IF('Used data'!I384="No","",SUM(I384:K384))</f>
        <v/>
      </c>
      <c r="M384" s="7" t="str">
        <f>IF('Used data'!I384="No","",Calculation!AG384*Calculation!G384*Calculation!I384*Calculation!J384*Calculation!L384*Calculation!N384*Calculation!O384*Calculation!S384*Calculation!V384*Calculation!W384*Calculation!Z384)</f>
        <v/>
      </c>
      <c r="N384" s="7" t="str">
        <f>IF('Used data'!I384="No","",Calculation!AH384*Calculation!G384*Calculation!I384*Calculation!J384*Calculation!L384*Calculation!N384*Calculation!O384*Calculation!T384*Calculation!V384*Calculation!W384*Calculation!AA384)</f>
        <v/>
      </c>
      <c r="O384" s="7" t="str">
        <f>IF('Used data'!I384="No","",Calculation!AI384*Calculation!G384*Calculation!I384*Calculation!J384*Calculation!L384*Calculation!N384*Calculation!O384*Calculation!U384*Calculation!V384*Calculation!W384*Calculation!AB384)</f>
        <v/>
      </c>
      <c r="P384" s="7" t="str">
        <f>IF('Used data'!I384="No","",SUM(M384:O384))</f>
        <v/>
      </c>
      <c r="Q384" s="9" t="str">
        <f>IF('Used data'!I384="No","",SUM(I384:J384)*740934+M384*29492829+N384*4654307+O384*608667)</f>
        <v/>
      </c>
    </row>
    <row r="385" spans="1:17" x14ac:dyDescent="0.3">
      <c r="A385" s="4" t="str">
        <f>IF('Input data'!A391="","",'Input data'!A391)</f>
        <v/>
      </c>
      <c r="B385" s="4" t="str">
        <f>IF('Input data'!B391="","",'Input data'!B391)</f>
        <v/>
      </c>
      <c r="C385" s="4" t="str">
        <f>IF('Input data'!C391="","",'Input data'!C391)</f>
        <v/>
      </c>
      <c r="D385" s="4" t="str">
        <f>IF('Input data'!D391="","",'Input data'!D391)</f>
        <v/>
      </c>
      <c r="E385" s="4" t="str">
        <f>IF('Input data'!E391="","",'Input data'!E391)</f>
        <v/>
      </c>
      <c r="F385" s="4" t="str">
        <f>IF('Input data'!F391="","",'Input data'!F391)</f>
        <v/>
      </c>
      <c r="G385" s="20" t="str">
        <f>IF('Input data'!G391=0,"",'Input data'!G391)</f>
        <v/>
      </c>
      <c r="H385" s="9" t="str">
        <f>IF('Input data'!H391="","",'Input data'!H391)</f>
        <v/>
      </c>
      <c r="I385" s="7" t="str">
        <f>IF('Used data'!I385="No","",Calculation!AD385*Calculation!G385*Calculation!I385*Calculation!J385*Calculation!L385*Calculation!N385*Calculation!O385*Calculation!Q385*Calculation!V385*Calculation!W385*Calculation!X385)</f>
        <v/>
      </c>
      <c r="J385" s="7" t="str">
        <f>IF('Used data'!I385="No","",Calculation!AE385*Calculation!G385*Calculation!I385*Calculation!K385*Calculation!M385*Calculation!N385*Calculation!O385*Calculation!P385*Calculation!R385*Calculation!V385*Calculation!W385*Calculation!Y385)</f>
        <v/>
      </c>
      <c r="K385" s="7" t="str">
        <f>IF('Used data'!I385="No","",Calculation!AF385*Calculation!G385*Calculation!I385*Calculation!K385*Calculation!M385*Calculation!N385*Calculation!O385*Calculation!P385*Calculation!R385*Calculation!V385*Calculation!W385*Calculation!Y385)</f>
        <v/>
      </c>
      <c r="L385" s="7" t="str">
        <f>IF('Used data'!I385="No","",SUM(I385:K385))</f>
        <v/>
      </c>
      <c r="M385" s="7" t="str">
        <f>IF('Used data'!I385="No","",Calculation!AG385*Calculation!G385*Calculation!I385*Calculation!J385*Calculation!L385*Calculation!N385*Calculation!O385*Calculation!S385*Calculation!V385*Calculation!W385*Calculation!Z385)</f>
        <v/>
      </c>
      <c r="N385" s="7" t="str">
        <f>IF('Used data'!I385="No","",Calculation!AH385*Calculation!G385*Calculation!I385*Calculation!J385*Calculation!L385*Calculation!N385*Calculation!O385*Calculation!T385*Calculation!V385*Calculation!W385*Calculation!AA385)</f>
        <v/>
      </c>
      <c r="O385" s="7" t="str">
        <f>IF('Used data'!I385="No","",Calculation!AI385*Calculation!G385*Calculation!I385*Calculation!J385*Calculation!L385*Calculation!N385*Calculation!O385*Calculation!U385*Calculation!V385*Calculation!W385*Calculation!AB385)</f>
        <v/>
      </c>
      <c r="P385" s="7" t="str">
        <f>IF('Used data'!I385="No","",SUM(M385:O385))</f>
        <v/>
      </c>
      <c r="Q385" s="9" t="str">
        <f>IF('Used data'!I385="No","",SUM(I385:J385)*740934+M385*29492829+N385*4654307+O385*608667)</f>
        <v/>
      </c>
    </row>
    <row r="386" spans="1:17" x14ac:dyDescent="0.3">
      <c r="A386" s="4" t="str">
        <f>IF('Input data'!A392="","",'Input data'!A392)</f>
        <v/>
      </c>
      <c r="B386" s="4" t="str">
        <f>IF('Input data'!B392="","",'Input data'!B392)</f>
        <v/>
      </c>
      <c r="C386" s="4" t="str">
        <f>IF('Input data'!C392="","",'Input data'!C392)</f>
        <v/>
      </c>
      <c r="D386" s="4" t="str">
        <f>IF('Input data'!D392="","",'Input data'!D392)</f>
        <v/>
      </c>
      <c r="E386" s="4" t="str">
        <f>IF('Input data'!E392="","",'Input data'!E392)</f>
        <v/>
      </c>
      <c r="F386" s="4" t="str">
        <f>IF('Input data'!F392="","",'Input data'!F392)</f>
        <v/>
      </c>
      <c r="G386" s="20" t="str">
        <f>IF('Input data'!G392=0,"",'Input data'!G392)</f>
        <v/>
      </c>
      <c r="H386" s="9" t="str">
        <f>IF('Input data'!H392="","",'Input data'!H392)</f>
        <v/>
      </c>
      <c r="I386" s="7" t="str">
        <f>IF('Used data'!I386="No","",Calculation!AD386*Calculation!G386*Calculation!I386*Calculation!J386*Calculation!L386*Calculation!N386*Calculation!O386*Calculation!Q386*Calculation!V386*Calculation!W386*Calculation!X386)</f>
        <v/>
      </c>
      <c r="J386" s="7" t="str">
        <f>IF('Used data'!I386="No","",Calculation!AE386*Calculation!G386*Calculation!I386*Calculation!K386*Calculation!M386*Calculation!N386*Calculation!O386*Calculation!P386*Calculation!R386*Calculation!V386*Calculation!W386*Calculation!Y386)</f>
        <v/>
      </c>
      <c r="K386" s="7" t="str">
        <f>IF('Used data'!I386="No","",Calculation!AF386*Calculation!G386*Calculation!I386*Calculation!K386*Calculation!M386*Calculation!N386*Calculation!O386*Calculation!P386*Calculation!R386*Calculation!V386*Calculation!W386*Calculation!Y386)</f>
        <v/>
      </c>
      <c r="L386" s="7" t="str">
        <f>IF('Used data'!I386="No","",SUM(I386:K386))</f>
        <v/>
      </c>
      <c r="M386" s="7" t="str">
        <f>IF('Used data'!I386="No","",Calculation!AG386*Calculation!G386*Calculation!I386*Calculation!J386*Calculation!L386*Calculation!N386*Calculation!O386*Calculation!S386*Calculation!V386*Calculation!W386*Calculation!Z386)</f>
        <v/>
      </c>
      <c r="N386" s="7" t="str">
        <f>IF('Used data'!I386="No","",Calculation!AH386*Calculation!G386*Calculation!I386*Calculation!J386*Calculation!L386*Calculation!N386*Calculation!O386*Calculation!T386*Calculation!V386*Calculation!W386*Calculation!AA386)</f>
        <v/>
      </c>
      <c r="O386" s="7" t="str">
        <f>IF('Used data'!I386="No","",Calculation!AI386*Calculation!G386*Calculation!I386*Calculation!J386*Calculation!L386*Calculation!N386*Calculation!O386*Calculation!U386*Calculation!V386*Calculation!W386*Calculation!AB386)</f>
        <v/>
      </c>
      <c r="P386" s="7" t="str">
        <f>IF('Used data'!I386="No","",SUM(M386:O386))</f>
        <v/>
      </c>
      <c r="Q386" s="9" t="str">
        <f>IF('Used data'!I386="No","",SUM(I386:J386)*740934+M386*29492829+N386*4654307+O386*608667)</f>
        <v/>
      </c>
    </row>
    <row r="387" spans="1:17" x14ac:dyDescent="0.3">
      <c r="A387" s="4" t="str">
        <f>IF('Input data'!A393="","",'Input data'!A393)</f>
        <v/>
      </c>
      <c r="B387" s="4" t="str">
        <f>IF('Input data'!B393="","",'Input data'!B393)</f>
        <v/>
      </c>
      <c r="C387" s="4" t="str">
        <f>IF('Input data'!C393="","",'Input data'!C393)</f>
        <v/>
      </c>
      <c r="D387" s="4" t="str">
        <f>IF('Input data'!D393="","",'Input data'!D393)</f>
        <v/>
      </c>
      <c r="E387" s="4" t="str">
        <f>IF('Input data'!E393="","",'Input data'!E393)</f>
        <v/>
      </c>
      <c r="F387" s="4" t="str">
        <f>IF('Input data'!F393="","",'Input data'!F393)</f>
        <v/>
      </c>
      <c r="G387" s="20" t="str">
        <f>IF('Input data'!G393=0,"",'Input data'!G393)</f>
        <v/>
      </c>
      <c r="H387" s="9" t="str">
        <f>IF('Input data'!H393="","",'Input data'!H393)</f>
        <v/>
      </c>
      <c r="I387" s="7" t="str">
        <f>IF('Used data'!I387="No","",Calculation!AD387*Calculation!G387*Calculation!I387*Calculation!J387*Calculation!L387*Calculation!N387*Calculation!O387*Calculation!Q387*Calculation!V387*Calculation!W387*Calculation!X387)</f>
        <v/>
      </c>
      <c r="J387" s="7" t="str">
        <f>IF('Used data'!I387="No","",Calculation!AE387*Calculation!G387*Calculation!I387*Calculation!K387*Calculation!M387*Calculation!N387*Calculation!O387*Calculation!P387*Calculation!R387*Calculation!V387*Calculation!W387*Calculation!Y387)</f>
        <v/>
      </c>
      <c r="K387" s="7" t="str">
        <f>IF('Used data'!I387="No","",Calculation!AF387*Calculation!G387*Calculation!I387*Calculation!K387*Calculation!M387*Calculation!N387*Calculation!O387*Calculation!P387*Calculation!R387*Calculation!V387*Calculation!W387*Calculation!Y387)</f>
        <v/>
      </c>
      <c r="L387" s="7" t="str">
        <f>IF('Used data'!I387="No","",SUM(I387:K387))</f>
        <v/>
      </c>
      <c r="M387" s="7" t="str">
        <f>IF('Used data'!I387="No","",Calculation!AG387*Calculation!G387*Calculation!I387*Calculation!J387*Calculation!L387*Calculation!N387*Calculation!O387*Calculation!S387*Calculation!V387*Calculation!W387*Calculation!Z387)</f>
        <v/>
      </c>
      <c r="N387" s="7" t="str">
        <f>IF('Used data'!I387="No","",Calculation!AH387*Calculation!G387*Calculation!I387*Calculation!J387*Calculation!L387*Calculation!N387*Calculation!O387*Calculation!T387*Calculation!V387*Calculation!W387*Calculation!AA387)</f>
        <v/>
      </c>
      <c r="O387" s="7" t="str">
        <f>IF('Used data'!I387="No","",Calculation!AI387*Calculation!G387*Calculation!I387*Calculation!J387*Calculation!L387*Calculation!N387*Calculation!O387*Calculation!U387*Calculation!V387*Calculation!W387*Calculation!AB387)</f>
        <v/>
      </c>
      <c r="P387" s="7" t="str">
        <f>IF('Used data'!I387="No","",SUM(M387:O387))</f>
        <v/>
      </c>
      <c r="Q387" s="9" t="str">
        <f>IF('Used data'!I387="No","",SUM(I387:J387)*740934+M387*29492829+N387*4654307+O387*608667)</f>
        <v/>
      </c>
    </row>
    <row r="388" spans="1:17" x14ac:dyDescent="0.3">
      <c r="A388" s="4" t="str">
        <f>IF('Input data'!A394="","",'Input data'!A394)</f>
        <v/>
      </c>
      <c r="B388" s="4" t="str">
        <f>IF('Input data'!B394="","",'Input data'!B394)</f>
        <v/>
      </c>
      <c r="C388" s="4" t="str">
        <f>IF('Input data'!C394="","",'Input data'!C394)</f>
        <v/>
      </c>
      <c r="D388" s="4" t="str">
        <f>IF('Input data'!D394="","",'Input data'!D394)</f>
        <v/>
      </c>
      <c r="E388" s="4" t="str">
        <f>IF('Input data'!E394="","",'Input data'!E394)</f>
        <v/>
      </c>
      <c r="F388" s="4" t="str">
        <f>IF('Input data'!F394="","",'Input data'!F394)</f>
        <v/>
      </c>
      <c r="G388" s="20" t="str">
        <f>IF('Input data'!G394=0,"",'Input data'!G394)</f>
        <v/>
      </c>
      <c r="H388" s="9" t="str">
        <f>IF('Input data'!H394="","",'Input data'!H394)</f>
        <v/>
      </c>
      <c r="I388" s="7" t="str">
        <f>IF('Used data'!I388="No","",Calculation!AD388*Calculation!G388*Calculation!I388*Calculation!J388*Calculation!L388*Calculation!N388*Calculation!O388*Calculation!Q388*Calculation!V388*Calculation!W388*Calculation!X388)</f>
        <v/>
      </c>
      <c r="J388" s="7" t="str">
        <f>IF('Used data'!I388="No","",Calculation!AE388*Calculation!G388*Calculation!I388*Calculation!K388*Calculation!M388*Calculation!N388*Calculation!O388*Calculation!P388*Calculation!R388*Calculation!V388*Calculation!W388*Calculation!Y388)</f>
        <v/>
      </c>
      <c r="K388" s="7" t="str">
        <f>IF('Used data'!I388="No","",Calculation!AF388*Calculation!G388*Calculation!I388*Calculation!K388*Calculation!M388*Calculation!N388*Calculation!O388*Calculation!P388*Calculation!R388*Calculation!V388*Calculation!W388*Calculation!Y388)</f>
        <v/>
      </c>
      <c r="L388" s="7" t="str">
        <f>IF('Used data'!I388="No","",SUM(I388:K388))</f>
        <v/>
      </c>
      <c r="M388" s="7" t="str">
        <f>IF('Used data'!I388="No","",Calculation!AG388*Calculation!G388*Calculation!I388*Calculation!J388*Calculation!L388*Calculation!N388*Calculation!O388*Calculation!S388*Calculation!V388*Calculation!W388*Calculation!Z388)</f>
        <v/>
      </c>
      <c r="N388" s="7" t="str">
        <f>IF('Used data'!I388="No","",Calculation!AH388*Calculation!G388*Calculation!I388*Calculation!J388*Calculation!L388*Calculation!N388*Calculation!O388*Calculation!T388*Calculation!V388*Calculation!W388*Calculation!AA388)</f>
        <v/>
      </c>
      <c r="O388" s="7" t="str">
        <f>IF('Used data'!I388="No","",Calculation!AI388*Calculation!G388*Calculation!I388*Calculation!J388*Calculation!L388*Calculation!N388*Calculation!O388*Calculation!U388*Calculation!V388*Calculation!W388*Calculation!AB388)</f>
        <v/>
      </c>
      <c r="P388" s="7" t="str">
        <f>IF('Used data'!I388="No","",SUM(M388:O388))</f>
        <v/>
      </c>
      <c r="Q388" s="9" t="str">
        <f>IF('Used data'!I388="No","",SUM(I388:J388)*740934+M388*29492829+N388*4654307+O388*608667)</f>
        <v/>
      </c>
    </row>
    <row r="389" spans="1:17" x14ac:dyDescent="0.3">
      <c r="A389" s="4" t="str">
        <f>IF('Input data'!A395="","",'Input data'!A395)</f>
        <v/>
      </c>
      <c r="B389" s="4" t="str">
        <f>IF('Input data'!B395="","",'Input data'!B395)</f>
        <v/>
      </c>
      <c r="C389" s="4" t="str">
        <f>IF('Input data'!C395="","",'Input data'!C395)</f>
        <v/>
      </c>
      <c r="D389" s="4" t="str">
        <f>IF('Input data'!D395="","",'Input data'!D395)</f>
        <v/>
      </c>
      <c r="E389" s="4" t="str">
        <f>IF('Input data'!E395="","",'Input data'!E395)</f>
        <v/>
      </c>
      <c r="F389" s="4" t="str">
        <f>IF('Input data'!F395="","",'Input data'!F395)</f>
        <v/>
      </c>
      <c r="G389" s="20" t="str">
        <f>IF('Input data'!G395=0,"",'Input data'!G395)</f>
        <v/>
      </c>
      <c r="H389" s="9" t="str">
        <f>IF('Input data'!H395="","",'Input data'!H395)</f>
        <v/>
      </c>
      <c r="I389" s="7" t="str">
        <f>IF('Used data'!I389="No","",Calculation!AD389*Calculation!G389*Calculation!I389*Calculation!J389*Calculation!L389*Calculation!N389*Calculation!O389*Calculation!Q389*Calculation!V389*Calculation!W389*Calculation!X389)</f>
        <v/>
      </c>
      <c r="J389" s="7" t="str">
        <f>IF('Used data'!I389="No","",Calculation!AE389*Calculation!G389*Calculation!I389*Calculation!K389*Calculation!M389*Calculation!N389*Calculation!O389*Calculation!P389*Calculation!R389*Calculation!V389*Calculation!W389*Calculation!Y389)</f>
        <v/>
      </c>
      <c r="K389" s="7" t="str">
        <f>IF('Used data'!I389="No","",Calculation!AF389*Calculation!G389*Calculation!I389*Calculation!K389*Calculation!M389*Calculation!N389*Calculation!O389*Calculation!P389*Calculation!R389*Calculation!V389*Calculation!W389*Calculation!Y389)</f>
        <v/>
      </c>
      <c r="L389" s="7" t="str">
        <f>IF('Used data'!I389="No","",SUM(I389:K389))</f>
        <v/>
      </c>
      <c r="M389" s="7" t="str">
        <f>IF('Used data'!I389="No","",Calculation!AG389*Calculation!G389*Calculation!I389*Calculation!J389*Calculation!L389*Calculation!N389*Calculation!O389*Calculation!S389*Calculation!V389*Calculation!W389*Calculation!Z389)</f>
        <v/>
      </c>
      <c r="N389" s="7" t="str">
        <f>IF('Used data'!I389="No","",Calculation!AH389*Calculation!G389*Calculation!I389*Calculation!J389*Calculation!L389*Calculation!N389*Calculation!O389*Calculation!T389*Calculation!V389*Calculation!W389*Calculation!AA389)</f>
        <v/>
      </c>
      <c r="O389" s="7" t="str">
        <f>IF('Used data'!I389="No","",Calculation!AI389*Calculation!G389*Calculation!I389*Calculation!J389*Calculation!L389*Calculation!N389*Calculation!O389*Calculation!U389*Calculation!V389*Calculation!W389*Calculation!AB389)</f>
        <v/>
      </c>
      <c r="P389" s="7" t="str">
        <f>IF('Used data'!I389="No","",SUM(M389:O389))</f>
        <v/>
      </c>
      <c r="Q389" s="9" t="str">
        <f>IF('Used data'!I389="No","",SUM(I389:J389)*740934+M389*29492829+N389*4654307+O389*608667)</f>
        <v/>
      </c>
    </row>
    <row r="390" spans="1:17" x14ac:dyDescent="0.3">
      <c r="A390" s="4" t="str">
        <f>IF('Input data'!A396="","",'Input data'!A396)</f>
        <v/>
      </c>
      <c r="B390" s="4" t="str">
        <f>IF('Input data'!B396="","",'Input data'!B396)</f>
        <v/>
      </c>
      <c r="C390" s="4" t="str">
        <f>IF('Input data'!C396="","",'Input data'!C396)</f>
        <v/>
      </c>
      <c r="D390" s="4" t="str">
        <f>IF('Input data'!D396="","",'Input data'!D396)</f>
        <v/>
      </c>
      <c r="E390" s="4" t="str">
        <f>IF('Input data'!E396="","",'Input data'!E396)</f>
        <v/>
      </c>
      <c r="F390" s="4" t="str">
        <f>IF('Input data'!F396="","",'Input data'!F396)</f>
        <v/>
      </c>
      <c r="G390" s="20" t="str">
        <f>IF('Input data'!G396=0,"",'Input data'!G396)</f>
        <v/>
      </c>
      <c r="H390" s="9" t="str">
        <f>IF('Input data'!H396="","",'Input data'!H396)</f>
        <v/>
      </c>
      <c r="I390" s="7" t="str">
        <f>IF('Used data'!I390="No","",Calculation!AD390*Calculation!G390*Calculation!I390*Calculation!J390*Calculation!L390*Calculation!N390*Calculation!O390*Calculation!Q390*Calculation!V390*Calculation!W390*Calculation!X390)</f>
        <v/>
      </c>
      <c r="J390" s="7" t="str">
        <f>IF('Used data'!I390="No","",Calculation!AE390*Calculation!G390*Calculation!I390*Calculation!K390*Calculation!M390*Calculation!N390*Calculation!O390*Calculation!P390*Calculation!R390*Calculation!V390*Calculation!W390*Calculation!Y390)</f>
        <v/>
      </c>
      <c r="K390" s="7" t="str">
        <f>IF('Used data'!I390="No","",Calculation!AF390*Calculation!G390*Calculation!I390*Calculation!K390*Calculation!M390*Calculation!N390*Calculation!O390*Calculation!P390*Calculation!R390*Calculation!V390*Calculation!W390*Calculation!Y390)</f>
        <v/>
      </c>
      <c r="L390" s="7" t="str">
        <f>IF('Used data'!I390="No","",SUM(I390:K390))</f>
        <v/>
      </c>
      <c r="M390" s="7" t="str">
        <f>IF('Used data'!I390="No","",Calculation!AG390*Calculation!G390*Calculation!I390*Calculation!J390*Calculation!L390*Calculation!N390*Calculation!O390*Calculation!S390*Calculation!V390*Calculation!W390*Calculation!Z390)</f>
        <v/>
      </c>
      <c r="N390" s="7" t="str">
        <f>IF('Used data'!I390="No","",Calculation!AH390*Calculation!G390*Calculation!I390*Calculation!J390*Calculation!L390*Calculation!N390*Calculation!O390*Calculation!T390*Calculation!V390*Calculation!W390*Calculation!AA390)</f>
        <v/>
      </c>
      <c r="O390" s="7" t="str">
        <f>IF('Used data'!I390="No","",Calculation!AI390*Calculation!G390*Calculation!I390*Calculation!J390*Calculation!L390*Calculation!N390*Calculation!O390*Calculation!U390*Calculation!V390*Calculation!W390*Calculation!AB390)</f>
        <v/>
      </c>
      <c r="P390" s="7" t="str">
        <f>IF('Used data'!I390="No","",SUM(M390:O390))</f>
        <v/>
      </c>
      <c r="Q390" s="9" t="str">
        <f>IF('Used data'!I390="No","",SUM(I390:J390)*740934+M390*29492829+N390*4654307+O390*608667)</f>
        <v/>
      </c>
    </row>
    <row r="391" spans="1:17" x14ac:dyDescent="0.3">
      <c r="A391" s="4" t="str">
        <f>IF('Input data'!A397="","",'Input data'!A397)</f>
        <v/>
      </c>
      <c r="B391" s="4" t="str">
        <f>IF('Input data'!B397="","",'Input data'!B397)</f>
        <v/>
      </c>
      <c r="C391" s="4" t="str">
        <f>IF('Input data'!C397="","",'Input data'!C397)</f>
        <v/>
      </c>
      <c r="D391" s="4" t="str">
        <f>IF('Input data'!D397="","",'Input data'!D397)</f>
        <v/>
      </c>
      <c r="E391" s="4" t="str">
        <f>IF('Input data'!E397="","",'Input data'!E397)</f>
        <v/>
      </c>
      <c r="F391" s="4" t="str">
        <f>IF('Input data'!F397="","",'Input data'!F397)</f>
        <v/>
      </c>
      <c r="G391" s="20" t="str">
        <f>IF('Input data'!G397=0,"",'Input data'!G397)</f>
        <v/>
      </c>
      <c r="H391" s="9" t="str">
        <f>IF('Input data'!H397="","",'Input data'!H397)</f>
        <v/>
      </c>
      <c r="I391" s="7" t="str">
        <f>IF('Used data'!I391="No","",Calculation!AD391*Calculation!G391*Calculation!I391*Calculation!J391*Calculation!L391*Calculation!N391*Calculation!O391*Calculation!Q391*Calculation!V391*Calculation!W391*Calculation!X391)</f>
        <v/>
      </c>
      <c r="J391" s="7" t="str">
        <f>IF('Used data'!I391="No","",Calculation!AE391*Calculation!G391*Calculation!I391*Calculation!K391*Calculation!M391*Calculation!N391*Calculation!O391*Calculation!P391*Calculation!R391*Calculation!V391*Calculation!W391*Calculation!Y391)</f>
        <v/>
      </c>
      <c r="K391" s="7" t="str">
        <f>IF('Used data'!I391="No","",Calculation!AF391*Calculation!G391*Calculation!I391*Calculation!K391*Calculation!M391*Calculation!N391*Calculation!O391*Calculation!P391*Calculation!R391*Calculation!V391*Calculation!W391*Calculation!Y391)</f>
        <v/>
      </c>
      <c r="L391" s="7" t="str">
        <f>IF('Used data'!I391="No","",SUM(I391:K391))</f>
        <v/>
      </c>
      <c r="M391" s="7" t="str">
        <f>IF('Used data'!I391="No","",Calculation!AG391*Calculation!G391*Calculation!I391*Calculation!J391*Calculation!L391*Calculation!N391*Calculation!O391*Calculation!S391*Calculation!V391*Calculation!W391*Calculation!Z391)</f>
        <v/>
      </c>
      <c r="N391" s="7" t="str">
        <f>IF('Used data'!I391="No","",Calculation!AH391*Calculation!G391*Calculation!I391*Calculation!J391*Calculation!L391*Calculation!N391*Calculation!O391*Calculation!T391*Calculation!V391*Calculation!W391*Calculation!AA391)</f>
        <v/>
      </c>
      <c r="O391" s="7" t="str">
        <f>IF('Used data'!I391="No","",Calculation!AI391*Calculation!G391*Calculation!I391*Calculation!J391*Calculation!L391*Calculation!N391*Calculation!O391*Calculation!U391*Calculation!V391*Calculation!W391*Calculation!AB391)</f>
        <v/>
      </c>
      <c r="P391" s="7" t="str">
        <f>IF('Used data'!I391="No","",SUM(M391:O391))</f>
        <v/>
      </c>
      <c r="Q391" s="9" t="str">
        <f>IF('Used data'!I391="No","",SUM(I391:J391)*740934+M391*29492829+N391*4654307+O391*608667)</f>
        <v/>
      </c>
    </row>
    <row r="392" spans="1:17" x14ac:dyDescent="0.3">
      <c r="A392" s="4" t="str">
        <f>IF('Input data'!A398="","",'Input data'!A398)</f>
        <v/>
      </c>
      <c r="B392" s="4" t="str">
        <f>IF('Input data'!B398="","",'Input data'!B398)</f>
        <v/>
      </c>
      <c r="C392" s="4" t="str">
        <f>IF('Input data'!C398="","",'Input data'!C398)</f>
        <v/>
      </c>
      <c r="D392" s="4" t="str">
        <f>IF('Input data'!D398="","",'Input data'!D398)</f>
        <v/>
      </c>
      <c r="E392" s="4" t="str">
        <f>IF('Input data'!E398="","",'Input data'!E398)</f>
        <v/>
      </c>
      <c r="F392" s="4" t="str">
        <f>IF('Input data'!F398="","",'Input data'!F398)</f>
        <v/>
      </c>
      <c r="G392" s="20" t="str">
        <f>IF('Input data'!G398=0,"",'Input data'!G398)</f>
        <v/>
      </c>
      <c r="H392" s="9" t="str">
        <f>IF('Input data'!H398="","",'Input data'!H398)</f>
        <v/>
      </c>
      <c r="I392" s="7" t="str">
        <f>IF('Used data'!I392="No","",Calculation!AD392*Calculation!G392*Calculation!I392*Calculation!J392*Calculation!L392*Calculation!N392*Calculation!O392*Calculation!Q392*Calculation!V392*Calculation!W392*Calculation!X392)</f>
        <v/>
      </c>
      <c r="J392" s="7" t="str">
        <f>IF('Used data'!I392="No","",Calculation!AE392*Calculation!G392*Calculation!I392*Calculation!K392*Calculation!M392*Calculation!N392*Calculation!O392*Calculation!P392*Calculation!R392*Calculation!V392*Calculation!W392*Calculation!Y392)</f>
        <v/>
      </c>
      <c r="K392" s="7" t="str">
        <f>IF('Used data'!I392="No","",Calculation!AF392*Calculation!G392*Calculation!I392*Calculation!K392*Calculation!M392*Calculation!N392*Calculation!O392*Calculation!P392*Calculation!R392*Calculation!V392*Calculation!W392*Calculation!Y392)</f>
        <v/>
      </c>
      <c r="L392" s="7" t="str">
        <f>IF('Used data'!I392="No","",SUM(I392:K392))</f>
        <v/>
      </c>
      <c r="M392" s="7" t="str">
        <f>IF('Used data'!I392="No","",Calculation!AG392*Calculation!G392*Calculation!I392*Calculation!J392*Calculation!L392*Calculation!N392*Calculation!O392*Calculation!S392*Calculation!V392*Calculation!W392*Calculation!Z392)</f>
        <v/>
      </c>
      <c r="N392" s="7" t="str">
        <f>IF('Used data'!I392="No","",Calculation!AH392*Calculation!G392*Calculation!I392*Calculation!J392*Calculation!L392*Calculation!N392*Calculation!O392*Calculation!T392*Calculation!V392*Calculation!W392*Calculation!AA392)</f>
        <v/>
      </c>
      <c r="O392" s="7" t="str">
        <f>IF('Used data'!I392="No","",Calculation!AI392*Calculation!G392*Calculation!I392*Calculation!J392*Calculation!L392*Calculation!N392*Calculation!O392*Calculation!U392*Calculation!V392*Calculation!W392*Calculation!AB392)</f>
        <v/>
      </c>
      <c r="P392" s="7" t="str">
        <f>IF('Used data'!I392="No","",SUM(M392:O392))</f>
        <v/>
      </c>
      <c r="Q392" s="9" t="str">
        <f>IF('Used data'!I392="No","",SUM(I392:J392)*740934+M392*29492829+N392*4654307+O392*608667)</f>
        <v/>
      </c>
    </row>
    <row r="393" spans="1:17" x14ac:dyDescent="0.3">
      <c r="A393" s="4" t="str">
        <f>IF('Input data'!A399="","",'Input data'!A399)</f>
        <v/>
      </c>
      <c r="B393" s="4" t="str">
        <f>IF('Input data'!B399="","",'Input data'!B399)</f>
        <v/>
      </c>
      <c r="C393" s="4" t="str">
        <f>IF('Input data'!C399="","",'Input data'!C399)</f>
        <v/>
      </c>
      <c r="D393" s="4" t="str">
        <f>IF('Input data'!D399="","",'Input data'!D399)</f>
        <v/>
      </c>
      <c r="E393" s="4" t="str">
        <f>IF('Input data'!E399="","",'Input data'!E399)</f>
        <v/>
      </c>
      <c r="F393" s="4" t="str">
        <f>IF('Input data'!F399="","",'Input data'!F399)</f>
        <v/>
      </c>
      <c r="G393" s="20" t="str">
        <f>IF('Input data'!G399=0,"",'Input data'!G399)</f>
        <v/>
      </c>
      <c r="H393" s="9" t="str">
        <f>IF('Input data'!H399="","",'Input data'!H399)</f>
        <v/>
      </c>
      <c r="I393" s="7" t="str">
        <f>IF('Used data'!I393="No","",Calculation!AD393*Calculation!G393*Calculation!I393*Calculation!J393*Calculation!L393*Calculation!N393*Calculation!O393*Calculation!Q393*Calculation!V393*Calculation!W393*Calculation!X393)</f>
        <v/>
      </c>
      <c r="J393" s="7" t="str">
        <f>IF('Used data'!I393="No","",Calculation!AE393*Calculation!G393*Calculation!I393*Calculation!K393*Calculation!M393*Calculation!N393*Calculation!O393*Calculation!P393*Calculation!R393*Calculation!V393*Calculation!W393*Calculation!Y393)</f>
        <v/>
      </c>
      <c r="K393" s="7" t="str">
        <f>IF('Used data'!I393="No","",Calculation!AF393*Calculation!G393*Calculation!I393*Calculation!K393*Calculation!M393*Calculation!N393*Calculation!O393*Calculation!P393*Calculation!R393*Calculation!V393*Calculation!W393*Calculation!Y393)</f>
        <v/>
      </c>
      <c r="L393" s="7" t="str">
        <f>IF('Used data'!I393="No","",SUM(I393:K393))</f>
        <v/>
      </c>
      <c r="M393" s="7" t="str">
        <f>IF('Used data'!I393="No","",Calculation!AG393*Calculation!G393*Calculation!I393*Calculation!J393*Calculation!L393*Calculation!N393*Calculation!O393*Calculation!S393*Calculation!V393*Calculation!W393*Calculation!Z393)</f>
        <v/>
      </c>
      <c r="N393" s="7" t="str">
        <f>IF('Used data'!I393="No","",Calculation!AH393*Calculation!G393*Calculation!I393*Calculation!J393*Calculation!L393*Calculation!N393*Calculation!O393*Calculation!T393*Calculation!V393*Calculation!W393*Calculation!AA393)</f>
        <v/>
      </c>
      <c r="O393" s="7" t="str">
        <f>IF('Used data'!I393="No","",Calculation!AI393*Calculation!G393*Calculation!I393*Calculation!J393*Calculation!L393*Calculation!N393*Calculation!O393*Calculation!U393*Calculation!V393*Calculation!W393*Calculation!AB393)</f>
        <v/>
      </c>
      <c r="P393" s="7" t="str">
        <f>IF('Used data'!I393="No","",SUM(M393:O393))</f>
        <v/>
      </c>
      <c r="Q393" s="9" t="str">
        <f>IF('Used data'!I393="No","",SUM(I393:J393)*740934+M393*29492829+N393*4654307+O393*608667)</f>
        <v/>
      </c>
    </row>
    <row r="394" spans="1:17" x14ac:dyDescent="0.3">
      <c r="A394" s="4" t="str">
        <f>IF('Input data'!A400="","",'Input data'!A400)</f>
        <v/>
      </c>
      <c r="B394" s="4" t="str">
        <f>IF('Input data'!B400="","",'Input data'!B400)</f>
        <v/>
      </c>
      <c r="C394" s="4" t="str">
        <f>IF('Input data'!C400="","",'Input data'!C400)</f>
        <v/>
      </c>
      <c r="D394" s="4" t="str">
        <f>IF('Input data'!D400="","",'Input data'!D400)</f>
        <v/>
      </c>
      <c r="E394" s="4" t="str">
        <f>IF('Input data'!E400="","",'Input data'!E400)</f>
        <v/>
      </c>
      <c r="F394" s="4" t="str">
        <f>IF('Input data'!F400="","",'Input data'!F400)</f>
        <v/>
      </c>
      <c r="G394" s="20" t="str">
        <f>IF('Input data'!G400=0,"",'Input data'!G400)</f>
        <v/>
      </c>
      <c r="H394" s="9" t="str">
        <f>IF('Input data'!H400="","",'Input data'!H400)</f>
        <v/>
      </c>
      <c r="I394" s="7" t="str">
        <f>IF('Used data'!I394="No","",Calculation!AD394*Calculation!G394*Calculation!I394*Calculation!J394*Calculation!L394*Calculation!N394*Calculation!O394*Calculation!Q394*Calculation!V394*Calculation!W394*Calculation!X394)</f>
        <v/>
      </c>
      <c r="J394" s="7" t="str">
        <f>IF('Used data'!I394="No","",Calculation!AE394*Calculation!G394*Calculation!I394*Calculation!K394*Calculation!M394*Calculation!N394*Calculation!O394*Calculation!P394*Calculation!R394*Calculation!V394*Calculation!W394*Calculation!Y394)</f>
        <v/>
      </c>
      <c r="K394" s="7" t="str">
        <f>IF('Used data'!I394="No","",Calculation!AF394*Calculation!G394*Calculation!I394*Calculation!K394*Calculation!M394*Calculation!N394*Calculation!O394*Calculation!P394*Calculation!R394*Calculation!V394*Calculation!W394*Calculation!Y394)</f>
        <v/>
      </c>
      <c r="L394" s="7" t="str">
        <f>IF('Used data'!I394="No","",SUM(I394:K394))</f>
        <v/>
      </c>
      <c r="M394" s="7" t="str">
        <f>IF('Used data'!I394="No","",Calculation!AG394*Calculation!G394*Calculation!I394*Calculation!J394*Calculation!L394*Calculation!N394*Calculation!O394*Calculation!S394*Calculation!V394*Calculation!W394*Calculation!Z394)</f>
        <v/>
      </c>
      <c r="N394" s="7" t="str">
        <f>IF('Used data'!I394="No","",Calculation!AH394*Calculation!G394*Calculation!I394*Calculation!J394*Calculation!L394*Calculation!N394*Calculation!O394*Calculation!T394*Calculation!V394*Calculation!W394*Calculation!AA394)</f>
        <v/>
      </c>
      <c r="O394" s="7" t="str">
        <f>IF('Used data'!I394="No","",Calculation!AI394*Calculation!G394*Calculation!I394*Calculation!J394*Calculation!L394*Calculation!N394*Calculation!O394*Calculation!U394*Calculation!V394*Calculation!W394*Calculation!AB394)</f>
        <v/>
      </c>
      <c r="P394" s="7" t="str">
        <f>IF('Used data'!I394="No","",SUM(M394:O394))</f>
        <v/>
      </c>
      <c r="Q394" s="9" t="str">
        <f>IF('Used data'!I394="No","",SUM(I394:J394)*740934+M394*29492829+N394*4654307+O394*608667)</f>
        <v/>
      </c>
    </row>
    <row r="395" spans="1:17" x14ac:dyDescent="0.3">
      <c r="A395" s="4" t="str">
        <f>IF('Input data'!A401="","",'Input data'!A401)</f>
        <v/>
      </c>
      <c r="B395" s="4" t="str">
        <f>IF('Input data'!B401="","",'Input data'!B401)</f>
        <v/>
      </c>
      <c r="C395" s="4" t="str">
        <f>IF('Input data'!C401="","",'Input data'!C401)</f>
        <v/>
      </c>
      <c r="D395" s="4" t="str">
        <f>IF('Input data'!D401="","",'Input data'!D401)</f>
        <v/>
      </c>
      <c r="E395" s="4" t="str">
        <f>IF('Input data'!E401="","",'Input data'!E401)</f>
        <v/>
      </c>
      <c r="F395" s="4" t="str">
        <f>IF('Input data'!F401="","",'Input data'!F401)</f>
        <v/>
      </c>
      <c r="G395" s="20" t="str">
        <f>IF('Input data'!G401=0,"",'Input data'!G401)</f>
        <v/>
      </c>
      <c r="H395" s="9" t="str">
        <f>IF('Input data'!H401="","",'Input data'!H401)</f>
        <v/>
      </c>
      <c r="I395" s="7" t="str">
        <f>IF('Used data'!I395="No","",Calculation!AD395*Calculation!G395*Calculation!I395*Calculation!J395*Calculation!L395*Calculation!N395*Calculation!O395*Calculation!Q395*Calculation!V395*Calculation!W395*Calculation!X395)</f>
        <v/>
      </c>
      <c r="J395" s="7" t="str">
        <f>IF('Used data'!I395="No","",Calculation!AE395*Calculation!G395*Calculation!I395*Calculation!K395*Calculation!M395*Calculation!N395*Calculation!O395*Calculation!P395*Calculation!R395*Calculation!V395*Calculation!W395*Calculation!Y395)</f>
        <v/>
      </c>
      <c r="K395" s="7" t="str">
        <f>IF('Used data'!I395="No","",Calculation!AF395*Calculation!G395*Calculation!I395*Calculation!K395*Calculation!M395*Calculation!N395*Calculation!O395*Calculation!P395*Calculation!R395*Calculation!V395*Calculation!W395*Calculation!Y395)</f>
        <v/>
      </c>
      <c r="L395" s="7" t="str">
        <f>IF('Used data'!I395="No","",SUM(I395:K395))</f>
        <v/>
      </c>
      <c r="M395" s="7" t="str">
        <f>IF('Used data'!I395="No","",Calculation!AG395*Calculation!G395*Calculation!I395*Calculation!J395*Calculation!L395*Calculation!N395*Calculation!O395*Calculation!S395*Calculation!V395*Calculation!W395*Calculation!Z395)</f>
        <v/>
      </c>
      <c r="N395" s="7" t="str">
        <f>IF('Used data'!I395="No","",Calculation!AH395*Calculation!G395*Calculation!I395*Calculation!J395*Calculation!L395*Calculation!N395*Calculation!O395*Calculation!T395*Calculation!V395*Calculation!W395*Calculation!AA395)</f>
        <v/>
      </c>
      <c r="O395" s="7" t="str">
        <f>IF('Used data'!I395="No","",Calculation!AI395*Calculation!G395*Calculation!I395*Calculation!J395*Calculation!L395*Calculation!N395*Calculation!O395*Calculation!U395*Calculation!V395*Calculation!W395*Calculation!AB395)</f>
        <v/>
      </c>
      <c r="P395" s="7" t="str">
        <f>IF('Used data'!I395="No","",SUM(M395:O395))</f>
        <v/>
      </c>
      <c r="Q395" s="9" t="str">
        <f>IF('Used data'!I395="No","",SUM(I395:J395)*740934+M395*29492829+N395*4654307+O395*608667)</f>
        <v/>
      </c>
    </row>
    <row r="396" spans="1:17" x14ac:dyDescent="0.3">
      <c r="A396" s="4" t="str">
        <f>IF('Input data'!A402="","",'Input data'!A402)</f>
        <v/>
      </c>
      <c r="B396" s="4" t="str">
        <f>IF('Input data'!B402="","",'Input data'!B402)</f>
        <v/>
      </c>
      <c r="C396" s="4" t="str">
        <f>IF('Input data'!C402="","",'Input data'!C402)</f>
        <v/>
      </c>
      <c r="D396" s="4" t="str">
        <f>IF('Input data'!D402="","",'Input data'!D402)</f>
        <v/>
      </c>
      <c r="E396" s="4" t="str">
        <f>IF('Input data'!E402="","",'Input data'!E402)</f>
        <v/>
      </c>
      <c r="F396" s="4" t="str">
        <f>IF('Input data'!F402="","",'Input data'!F402)</f>
        <v/>
      </c>
      <c r="G396" s="20" t="str">
        <f>IF('Input data'!G402=0,"",'Input data'!G402)</f>
        <v/>
      </c>
      <c r="H396" s="9" t="str">
        <f>IF('Input data'!H402="","",'Input data'!H402)</f>
        <v/>
      </c>
      <c r="I396" s="7" t="str">
        <f>IF('Used data'!I396="No","",Calculation!AD396*Calculation!G396*Calculation!I396*Calculation!J396*Calculation!L396*Calculation!N396*Calculation!O396*Calculation!Q396*Calculation!V396*Calculation!W396*Calculation!X396)</f>
        <v/>
      </c>
      <c r="J396" s="7" t="str">
        <f>IF('Used data'!I396="No","",Calculation!AE396*Calculation!G396*Calculation!I396*Calculation!K396*Calculation!M396*Calculation!N396*Calculation!O396*Calculation!P396*Calculation!R396*Calculation!V396*Calculation!W396*Calculation!Y396)</f>
        <v/>
      </c>
      <c r="K396" s="7" t="str">
        <f>IF('Used data'!I396="No","",Calculation!AF396*Calculation!G396*Calculation!I396*Calculation!K396*Calculation!M396*Calculation!N396*Calculation!O396*Calculation!P396*Calculation!R396*Calculation!V396*Calculation!W396*Calculation!Y396)</f>
        <v/>
      </c>
      <c r="L396" s="7" t="str">
        <f>IF('Used data'!I396="No","",SUM(I396:K396))</f>
        <v/>
      </c>
      <c r="M396" s="7" t="str">
        <f>IF('Used data'!I396="No","",Calculation!AG396*Calculation!G396*Calculation!I396*Calculation!J396*Calculation!L396*Calculation!N396*Calculation!O396*Calculation!S396*Calculation!V396*Calculation!W396*Calculation!Z396)</f>
        <v/>
      </c>
      <c r="N396" s="7" t="str">
        <f>IF('Used data'!I396="No","",Calculation!AH396*Calculation!G396*Calculation!I396*Calculation!J396*Calculation!L396*Calculation!N396*Calculation!O396*Calculation!T396*Calculation!V396*Calculation!W396*Calculation!AA396)</f>
        <v/>
      </c>
      <c r="O396" s="7" t="str">
        <f>IF('Used data'!I396="No","",Calculation!AI396*Calculation!G396*Calculation!I396*Calculation!J396*Calculation!L396*Calculation!N396*Calculation!O396*Calculation!U396*Calculation!V396*Calculation!W396*Calculation!AB396)</f>
        <v/>
      </c>
      <c r="P396" s="7" t="str">
        <f>IF('Used data'!I396="No","",SUM(M396:O396))</f>
        <v/>
      </c>
      <c r="Q396" s="9" t="str">
        <f>IF('Used data'!I396="No","",SUM(I396:J396)*740934+M396*29492829+N396*4654307+O396*608667)</f>
        <v/>
      </c>
    </row>
    <row r="397" spans="1:17" x14ac:dyDescent="0.3">
      <c r="A397" s="4" t="str">
        <f>IF('Input data'!A403="","",'Input data'!A403)</f>
        <v/>
      </c>
      <c r="B397" s="4" t="str">
        <f>IF('Input data'!B403="","",'Input data'!B403)</f>
        <v/>
      </c>
      <c r="C397" s="4" t="str">
        <f>IF('Input data'!C403="","",'Input data'!C403)</f>
        <v/>
      </c>
      <c r="D397" s="4" t="str">
        <f>IF('Input data'!D403="","",'Input data'!D403)</f>
        <v/>
      </c>
      <c r="E397" s="4" t="str">
        <f>IF('Input data'!E403="","",'Input data'!E403)</f>
        <v/>
      </c>
      <c r="F397" s="4" t="str">
        <f>IF('Input data'!F403="","",'Input data'!F403)</f>
        <v/>
      </c>
      <c r="G397" s="20" t="str">
        <f>IF('Input data'!G403=0,"",'Input data'!G403)</f>
        <v/>
      </c>
      <c r="H397" s="9" t="str">
        <f>IF('Input data'!H403="","",'Input data'!H403)</f>
        <v/>
      </c>
      <c r="I397" s="7" t="str">
        <f>IF('Used data'!I397="No","",Calculation!AD397*Calculation!G397*Calculation!I397*Calculation!J397*Calculation!L397*Calculation!N397*Calculation!O397*Calculation!Q397*Calculation!V397*Calculation!W397*Calculation!X397)</f>
        <v/>
      </c>
      <c r="J397" s="7" t="str">
        <f>IF('Used data'!I397="No","",Calculation!AE397*Calculation!G397*Calculation!I397*Calculation!K397*Calculation!M397*Calculation!N397*Calculation!O397*Calculation!P397*Calculation!R397*Calculation!V397*Calculation!W397*Calculation!Y397)</f>
        <v/>
      </c>
      <c r="K397" s="7" t="str">
        <f>IF('Used data'!I397="No","",Calculation!AF397*Calculation!G397*Calculation!I397*Calculation!K397*Calculation!M397*Calculation!N397*Calculation!O397*Calculation!P397*Calculation!R397*Calculation!V397*Calculation!W397*Calculation!Y397)</f>
        <v/>
      </c>
      <c r="L397" s="7" t="str">
        <f>IF('Used data'!I397="No","",SUM(I397:K397))</f>
        <v/>
      </c>
      <c r="M397" s="7" t="str">
        <f>IF('Used data'!I397="No","",Calculation!AG397*Calculation!G397*Calculation!I397*Calculation!J397*Calculation!L397*Calculation!N397*Calculation!O397*Calculation!S397*Calculation!V397*Calculation!W397*Calculation!Z397)</f>
        <v/>
      </c>
      <c r="N397" s="7" t="str">
        <f>IF('Used data'!I397="No","",Calculation!AH397*Calculation!G397*Calculation!I397*Calculation!J397*Calculation!L397*Calculation!N397*Calculation!O397*Calculation!T397*Calculation!V397*Calculation!W397*Calculation!AA397)</f>
        <v/>
      </c>
      <c r="O397" s="7" t="str">
        <f>IF('Used data'!I397="No","",Calculation!AI397*Calculation!G397*Calculation!I397*Calculation!J397*Calculation!L397*Calculation!N397*Calculation!O397*Calculation!U397*Calculation!V397*Calculation!W397*Calculation!AB397)</f>
        <v/>
      </c>
      <c r="P397" s="7" t="str">
        <f>IF('Used data'!I397="No","",SUM(M397:O397))</f>
        <v/>
      </c>
      <c r="Q397" s="9" t="str">
        <f>IF('Used data'!I397="No","",SUM(I397:J397)*740934+M397*29492829+N397*4654307+O397*608667)</f>
        <v/>
      </c>
    </row>
    <row r="398" spans="1:17" x14ac:dyDescent="0.3">
      <c r="A398" s="4" t="str">
        <f>IF('Input data'!A404="","",'Input data'!A404)</f>
        <v/>
      </c>
      <c r="B398" s="4" t="str">
        <f>IF('Input data'!B404="","",'Input data'!B404)</f>
        <v/>
      </c>
      <c r="C398" s="4" t="str">
        <f>IF('Input data'!C404="","",'Input data'!C404)</f>
        <v/>
      </c>
      <c r="D398" s="4" t="str">
        <f>IF('Input data'!D404="","",'Input data'!D404)</f>
        <v/>
      </c>
      <c r="E398" s="4" t="str">
        <f>IF('Input data'!E404="","",'Input data'!E404)</f>
        <v/>
      </c>
      <c r="F398" s="4" t="str">
        <f>IF('Input data'!F404="","",'Input data'!F404)</f>
        <v/>
      </c>
      <c r="G398" s="20" t="str">
        <f>IF('Input data'!G404=0,"",'Input data'!G404)</f>
        <v/>
      </c>
      <c r="H398" s="9" t="str">
        <f>IF('Input data'!H404="","",'Input data'!H404)</f>
        <v/>
      </c>
      <c r="I398" s="7" t="str">
        <f>IF('Used data'!I398="No","",Calculation!AD398*Calculation!G398*Calculation!I398*Calculation!J398*Calculation!L398*Calculation!N398*Calculation!O398*Calculation!Q398*Calculation!V398*Calculation!W398*Calculation!X398)</f>
        <v/>
      </c>
      <c r="J398" s="7" t="str">
        <f>IF('Used data'!I398="No","",Calculation!AE398*Calculation!G398*Calculation!I398*Calculation!K398*Calculation!M398*Calculation!N398*Calculation!O398*Calculation!P398*Calculation!R398*Calculation!V398*Calculation!W398*Calculation!Y398)</f>
        <v/>
      </c>
      <c r="K398" s="7" t="str">
        <f>IF('Used data'!I398="No","",Calculation!AF398*Calculation!G398*Calculation!I398*Calculation!K398*Calculation!M398*Calculation!N398*Calculation!O398*Calculation!P398*Calculation!R398*Calculation!V398*Calculation!W398*Calculation!Y398)</f>
        <v/>
      </c>
      <c r="L398" s="7" t="str">
        <f>IF('Used data'!I398="No","",SUM(I398:K398))</f>
        <v/>
      </c>
      <c r="M398" s="7" t="str">
        <f>IF('Used data'!I398="No","",Calculation!AG398*Calculation!G398*Calculation!I398*Calculation!J398*Calculation!L398*Calculation!N398*Calculation!O398*Calculation!S398*Calculation!V398*Calculation!W398*Calculation!Z398)</f>
        <v/>
      </c>
      <c r="N398" s="7" t="str">
        <f>IF('Used data'!I398="No","",Calculation!AH398*Calculation!G398*Calculation!I398*Calculation!J398*Calculation!L398*Calculation!N398*Calculation!O398*Calculation!T398*Calculation!V398*Calculation!W398*Calculation!AA398)</f>
        <v/>
      </c>
      <c r="O398" s="7" t="str">
        <f>IF('Used data'!I398="No","",Calculation!AI398*Calculation!G398*Calculation!I398*Calculation!J398*Calculation!L398*Calculation!N398*Calculation!O398*Calculation!U398*Calculation!V398*Calculation!W398*Calculation!AB398)</f>
        <v/>
      </c>
      <c r="P398" s="7" t="str">
        <f>IF('Used data'!I398="No","",SUM(M398:O398))</f>
        <v/>
      </c>
      <c r="Q398" s="9" t="str">
        <f>IF('Used data'!I398="No","",SUM(I398:J398)*740934+M398*29492829+N398*4654307+O398*608667)</f>
        <v/>
      </c>
    </row>
    <row r="399" spans="1:17" x14ac:dyDescent="0.3">
      <c r="A399" s="4" t="str">
        <f>IF('Input data'!A405="","",'Input data'!A405)</f>
        <v/>
      </c>
      <c r="B399" s="4" t="str">
        <f>IF('Input data'!B405="","",'Input data'!B405)</f>
        <v/>
      </c>
      <c r="C399" s="4" t="str">
        <f>IF('Input data'!C405="","",'Input data'!C405)</f>
        <v/>
      </c>
      <c r="D399" s="4" t="str">
        <f>IF('Input data'!D405="","",'Input data'!D405)</f>
        <v/>
      </c>
      <c r="E399" s="4" t="str">
        <f>IF('Input data'!E405="","",'Input data'!E405)</f>
        <v/>
      </c>
      <c r="F399" s="4" t="str">
        <f>IF('Input data'!F405="","",'Input data'!F405)</f>
        <v/>
      </c>
      <c r="G399" s="20" t="str">
        <f>IF('Input data'!G405=0,"",'Input data'!G405)</f>
        <v/>
      </c>
      <c r="H399" s="9" t="str">
        <f>IF('Input data'!H405="","",'Input data'!H405)</f>
        <v/>
      </c>
      <c r="I399" s="7" t="str">
        <f>IF('Used data'!I399="No","",Calculation!AD399*Calculation!G399*Calculation!I399*Calculation!J399*Calculation!L399*Calculation!N399*Calculation!O399*Calculation!Q399*Calculation!V399*Calculation!W399*Calculation!X399)</f>
        <v/>
      </c>
      <c r="J399" s="7" t="str">
        <f>IF('Used data'!I399="No","",Calculation!AE399*Calculation!G399*Calculation!I399*Calculation!K399*Calculation!M399*Calculation!N399*Calculation!O399*Calculation!P399*Calculation!R399*Calculation!V399*Calculation!W399*Calculation!Y399)</f>
        <v/>
      </c>
      <c r="K399" s="7" t="str">
        <f>IF('Used data'!I399="No","",Calculation!AF399*Calculation!G399*Calculation!I399*Calculation!K399*Calculation!M399*Calculation!N399*Calculation!O399*Calculation!P399*Calculation!R399*Calculation!V399*Calculation!W399*Calculation!Y399)</f>
        <v/>
      </c>
      <c r="L399" s="7" t="str">
        <f>IF('Used data'!I399="No","",SUM(I399:K399))</f>
        <v/>
      </c>
      <c r="M399" s="7" t="str">
        <f>IF('Used data'!I399="No","",Calculation!AG399*Calculation!G399*Calculation!I399*Calculation!J399*Calculation!L399*Calculation!N399*Calculation!O399*Calculation!S399*Calculation!V399*Calculation!W399*Calculation!Z399)</f>
        <v/>
      </c>
      <c r="N399" s="7" t="str">
        <f>IF('Used data'!I399="No","",Calculation!AH399*Calculation!G399*Calculation!I399*Calculation!J399*Calculation!L399*Calculation!N399*Calculation!O399*Calculation!T399*Calculation!V399*Calculation!W399*Calculation!AA399)</f>
        <v/>
      </c>
      <c r="O399" s="7" t="str">
        <f>IF('Used data'!I399="No","",Calculation!AI399*Calculation!G399*Calculation!I399*Calculation!J399*Calculation!L399*Calculation!N399*Calculation!O399*Calculation!U399*Calculation!V399*Calculation!W399*Calculation!AB399)</f>
        <v/>
      </c>
      <c r="P399" s="7" t="str">
        <f>IF('Used data'!I399="No","",SUM(M399:O399))</f>
        <v/>
      </c>
      <c r="Q399" s="9" t="str">
        <f>IF('Used data'!I399="No","",SUM(I399:J399)*740934+M399*29492829+N399*4654307+O399*608667)</f>
        <v/>
      </c>
    </row>
    <row r="400" spans="1:17" x14ac:dyDescent="0.3">
      <c r="A400" s="4" t="str">
        <f>IF('Input data'!A406="","",'Input data'!A406)</f>
        <v/>
      </c>
      <c r="B400" s="4" t="str">
        <f>IF('Input data'!B406="","",'Input data'!B406)</f>
        <v/>
      </c>
      <c r="C400" s="4" t="str">
        <f>IF('Input data'!C406="","",'Input data'!C406)</f>
        <v/>
      </c>
      <c r="D400" s="4" t="str">
        <f>IF('Input data'!D406="","",'Input data'!D406)</f>
        <v/>
      </c>
      <c r="E400" s="4" t="str">
        <f>IF('Input data'!E406="","",'Input data'!E406)</f>
        <v/>
      </c>
      <c r="F400" s="4" t="str">
        <f>IF('Input data'!F406="","",'Input data'!F406)</f>
        <v/>
      </c>
      <c r="G400" s="20" t="str">
        <f>IF('Input data'!G406=0,"",'Input data'!G406)</f>
        <v/>
      </c>
      <c r="H400" s="9" t="str">
        <f>IF('Input data'!H406="","",'Input data'!H406)</f>
        <v/>
      </c>
      <c r="I400" s="7" t="str">
        <f>IF('Used data'!I400="No","",Calculation!AD400*Calculation!G400*Calculation!I400*Calculation!J400*Calculation!L400*Calculation!N400*Calculation!O400*Calculation!Q400*Calculation!V400*Calculation!W400*Calculation!X400)</f>
        <v/>
      </c>
      <c r="J400" s="7" t="str">
        <f>IF('Used data'!I400="No","",Calculation!AE400*Calculation!G400*Calculation!I400*Calculation!K400*Calculation!M400*Calculation!N400*Calculation!O400*Calculation!P400*Calculation!R400*Calculation!V400*Calculation!W400*Calculation!Y400)</f>
        <v/>
      </c>
      <c r="K400" s="7" t="str">
        <f>IF('Used data'!I400="No","",Calculation!AF400*Calculation!G400*Calculation!I400*Calculation!K400*Calculation!M400*Calculation!N400*Calculation!O400*Calculation!P400*Calculation!R400*Calculation!V400*Calculation!W400*Calculation!Y400)</f>
        <v/>
      </c>
      <c r="L400" s="7" t="str">
        <f>IF('Used data'!I400="No","",SUM(I400:K400))</f>
        <v/>
      </c>
      <c r="M400" s="7" t="str">
        <f>IF('Used data'!I400="No","",Calculation!AG400*Calculation!G400*Calculation!I400*Calculation!J400*Calculation!L400*Calculation!N400*Calculation!O400*Calculation!S400*Calculation!V400*Calculation!W400*Calculation!Z400)</f>
        <v/>
      </c>
      <c r="N400" s="7" t="str">
        <f>IF('Used data'!I400="No","",Calculation!AH400*Calculation!G400*Calculation!I400*Calculation!J400*Calculation!L400*Calculation!N400*Calculation!O400*Calculation!T400*Calculation!V400*Calculation!W400*Calculation!AA400)</f>
        <v/>
      </c>
      <c r="O400" s="7" t="str">
        <f>IF('Used data'!I400="No","",Calculation!AI400*Calculation!G400*Calculation!I400*Calculation!J400*Calculation!L400*Calculation!N400*Calculation!O400*Calculation!U400*Calculation!V400*Calculation!W400*Calculation!AB400)</f>
        <v/>
      </c>
      <c r="P400" s="7" t="str">
        <f>IF('Used data'!I400="No","",SUM(M400:O400))</f>
        <v/>
      </c>
      <c r="Q400" s="9" t="str">
        <f>IF('Used data'!I400="No","",SUM(I400:J400)*740934+M400*29492829+N400*4654307+O400*608667)</f>
        <v/>
      </c>
    </row>
    <row r="401" spans="1:17" x14ac:dyDescent="0.3">
      <c r="A401" s="4" t="str">
        <f>IF('Input data'!A407="","",'Input data'!A407)</f>
        <v/>
      </c>
      <c r="B401" s="4" t="str">
        <f>IF('Input data'!B407="","",'Input data'!B407)</f>
        <v/>
      </c>
      <c r="C401" s="4" t="str">
        <f>IF('Input data'!C407="","",'Input data'!C407)</f>
        <v/>
      </c>
      <c r="D401" s="4" t="str">
        <f>IF('Input data'!D407="","",'Input data'!D407)</f>
        <v/>
      </c>
      <c r="E401" s="4" t="str">
        <f>IF('Input data'!E407="","",'Input data'!E407)</f>
        <v/>
      </c>
      <c r="F401" s="4" t="str">
        <f>IF('Input data'!F407="","",'Input data'!F407)</f>
        <v/>
      </c>
      <c r="G401" s="20" t="str">
        <f>IF('Input data'!G407=0,"",'Input data'!G407)</f>
        <v/>
      </c>
      <c r="H401" s="9" t="str">
        <f>IF('Input data'!H407="","",'Input data'!H407)</f>
        <v/>
      </c>
      <c r="I401" s="7" t="str">
        <f>IF('Used data'!I401="No","",Calculation!AD401*Calculation!G401*Calculation!I401*Calculation!J401*Calculation!L401*Calculation!N401*Calculation!O401*Calculation!Q401*Calculation!V401*Calculation!W401*Calculation!X401)</f>
        <v/>
      </c>
      <c r="J401" s="7" t="str">
        <f>IF('Used data'!I401="No","",Calculation!AE401*Calculation!G401*Calculation!I401*Calculation!K401*Calculation!M401*Calculation!N401*Calculation!O401*Calculation!P401*Calculation!R401*Calculation!V401*Calculation!W401*Calculation!Y401)</f>
        <v/>
      </c>
      <c r="K401" s="7" t="str">
        <f>IF('Used data'!I401="No","",Calculation!AF401*Calculation!G401*Calculation!I401*Calculation!K401*Calculation!M401*Calculation!N401*Calculation!O401*Calculation!P401*Calculation!R401*Calculation!V401*Calculation!W401*Calculation!Y401)</f>
        <v/>
      </c>
      <c r="L401" s="7" t="str">
        <f>IF('Used data'!I401="No","",SUM(I401:K401))</f>
        <v/>
      </c>
      <c r="M401" s="7" t="str">
        <f>IF('Used data'!I401="No","",Calculation!AG401*Calculation!G401*Calculation!I401*Calculation!J401*Calculation!L401*Calculation!N401*Calculation!O401*Calculation!S401*Calculation!V401*Calculation!W401*Calculation!Z401)</f>
        <v/>
      </c>
      <c r="N401" s="7" t="str">
        <f>IF('Used data'!I401="No","",Calculation!AH401*Calculation!G401*Calculation!I401*Calculation!J401*Calculation!L401*Calculation!N401*Calculation!O401*Calculation!T401*Calculation!V401*Calculation!W401*Calculation!AA401)</f>
        <v/>
      </c>
      <c r="O401" s="7" t="str">
        <f>IF('Used data'!I401="No","",Calculation!AI401*Calculation!G401*Calculation!I401*Calculation!J401*Calculation!L401*Calculation!N401*Calculation!O401*Calculation!U401*Calculation!V401*Calculation!W401*Calculation!AB401)</f>
        <v/>
      </c>
      <c r="P401" s="7" t="str">
        <f>IF('Used data'!I401="No","",SUM(M401:O401))</f>
        <v/>
      </c>
      <c r="Q401" s="9" t="str">
        <f>IF('Used data'!I401="No","",SUM(I401:J401)*740934+M401*29492829+N401*4654307+O401*608667)</f>
        <v/>
      </c>
    </row>
    <row r="402" spans="1:17" x14ac:dyDescent="0.3">
      <c r="A402" s="4" t="str">
        <f>IF('Input data'!A408="","",'Input data'!A408)</f>
        <v/>
      </c>
      <c r="B402" s="4" t="str">
        <f>IF('Input data'!B408="","",'Input data'!B408)</f>
        <v/>
      </c>
      <c r="C402" s="4" t="str">
        <f>IF('Input data'!C408="","",'Input data'!C408)</f>
        <v/>
      </c>
      <c r="D402" s="4" t="str">
        <f>IF('Input data'!D408="","",'Input data'!D408)</f>
        <v/>
      </c>
      <c r="E402" s="4" t="str">
        <f>IF('Input data'!E408="","",'Input data'!E408)</f>
        <v/>
      </c>
      <c r="F402" s="4" t="str">
        <f>IF('Input data'!F408="","",'Input data'!F408)</f>
        <v/>
      </c>
      <c r="G402" s="20" t="str">
        <f>IF('Input data'!G408=0,"",'Input data'!G408)</f>
        <v/>
      </c>
      <c r="H402" s="9" t="str">
        <f>IF('Input data'!H408="","",'Input data'!H408)</f>
        <v/>
      </c>
      <c r="I402" s="7" t="str">
        <f>IF('Used data'!I402="No","",Calculation!AD402*Calculation!G402*Calculation!I402*Calculation!J402*Calculation!L402*Calculation!N402*Calculation!O402*Calculation!Q402*Calculation!V402*Calculation!W402*Calculation!X402)</f>
        <v/>
      </c>
      <c r="J402" s="7" t="str">
        <f>IF('Used data'!I402="No","",Calculation!AE402*Calculation!G402*Calculation!I402*Calculation!K402*Calculation!M402*Calculation!N402*Calculation!O402*Calculation!P402*Calculation!R402*Calculation!V402*Calculation!W402*Calculation!Y402)</f>
        <v/>
      </c>
      <c r="K402" s="7" t="str">
        <f>IF('Used data'!I402="No","",Calculation!AF402*Calculation!G402*Calculation!I402*Calculation!K402*Calculation!M402*Calculation!N402*Calculation!O402*Calculation!P402*Calculation!R402*Calculation!V402*Calculation!W402*Calculation!Y402)</f>
        <v/>
      </c>
      <c r="L402" s="7" t="str">
        <f>IF('Used data'!I402="No","",SUM(I402:K402))</f>
        <v/>
      </c>
      <c r="M402" s="7" t="str">
        <f>IF('Used data'!I402="No","",Calculation!AG402*Calculation!G402*Calculation!I402*Calculation!J402*Calculation!L402*Calculation!N402*Calculation!O402*Calculation!S402*Calculation!V402*Calculation!W402*Calculation!Z402)</f>
        <v/>
      </c>
      <c r="N402" s="7" t="str">
        <f>IF('Used data'!I402="No","",Calculation!AH402*Calculation!G402*Calculation!I402*Calculation!J402*Calculation!L402*Calculation!N402*Calculation!O402*Calculation!T402*Calculation!V402*Calculation!W402*Calculation!AA402)</f>
        <v/>
      </c>
      <c r="O402" s="7" t="str">
        <f>IF('Used data'!I402="No","",Calculation!AI402*Calculation!G402*Calculation!I402*Calculation!J402*Calculation!L402*Calculation!N402*Calculation!O402*Calculation!U402*Calculation!V402*Calculation!W402*Calculation!AB402)</f>
        <v/>
      </c>
      <c r="P402" s="7" t="str">
        <f>IF('Used data'!I402="No","",SUM(M402:O402))</f>
        <v/>
      </c>
      <c r="Q402" s="9" t="str">
        <f>IF('Used data'!I402="No","",SUM(I402:J402)*740934+M402*29492829+N402*4654307+O402*608667)</f>
        <v/>
      </c>
    </row>
    <row r="403" spans="1:17" x14ac:dyDescent="0.3">
      <c r="A403" s="4" t="str">
        <f>IF('Input data'!A409="","",'Input data'!A409)</f>
        <v/>
      </c>
      <c r="B403" s="4" t="str">
        <f>IF('Input data'!B409="","",'Input data'!B409)</f>
        <v/>
      </c>
      <c r="C403" s="4" t="str">
        <f>IF('Input data'!C409="","",'Input data'!C409)</f>
        <v/>
      </c>
      <c r="D403" s="4" t="str">
        <f>IF('Input data'!D409="","",'Input data'!D409)</f>
        <v/>
      </c>
      <c r="E403" s="4" t="str">
        <f>IF('Input data'!E409="","",'Input data'!E409)</f>
        <v/>
      </c>
      <c r="F403" s="4" t="str">
        <f>IF('Input data'!F409="","",'Input data'!F409)</f>
        <v/>
      </c>
      <c r="G403" s="20" t="str">
        <f>IF('Input data'!G409=0,"",'Input data'!G409)</f>
        <v/>
      </c>
      <c r="H403" s="9" t="str">
        <f>IF('Input data'!H409="","",'Input data'!H409)</f>
        <v/>
      </c>
      <c r="I403" s="7" t="str">
        <f>IF('Used data'!I403="No","",Calculation!AD403*Calculation!G403*Calculation!I403*Calculation!J403*Calculation!L403*Calculation!N403*Calculation!O403*Calculation!Q403*Calculation!V403*Calculation!W403*Calculation!X403)</f>
        <v/>
      </c>
      <c r="J403" s="7" t="str">
        <f>IF('Used data'!I403="No","",Calculation!AE403*Calculation!G403*Calculation!I403*Calculation!K403*Calculation!M403*Calculation!N403*Calculation!O403*Calculation!P403*Calculation!R403*Calculation!V403*Calculation!W403*Calculation!Y403)</f>
        <v/>
      </c>
      <c r="K403" s="7" t="str">
        <f>IF('Used data'!I403="No","",Calculation!AF403*Calculation!G403*Calculation!I403*Calculation!K403*Calculation!M403*Calculation!N403*Calculation!O403*Calculation!P403*Calculation!R403*Calculation!V403*Calculation!W403*Calculation!Y403)</f>
        <v/>
      </c>
      <c r="L403" s="7" t="str">
        <f>IF('Used data'!I403="No","",SUM(I403:K403))</f>
        <v/>
      </c>
      <c r="M403" s="7" t="str">
        <f>IF('Used data'!I403="No","",Calculation!AG403*Calculation!G403*Calculation!I403*Calculation!J403*Calculation!L403*Calculation!N403*Calculation!O403*Calculation!S403*Calculation!V403*Calculation!W403*Calculation!Z403)</f>
        <v/>
      </c>
      <c r="N403" s="7" t="str">
        <f>IF('Used data'!I403="No","",Calculation!AH403*Calculation!G403*Calculation!I403*Calculation!J403*Calculation!L403*Calculation!N403*Calculation!O403*Calculation!T403*Calculation!V403*Calculation!W403*Calculation!AA403)</f>
        <v/>
      </c>
      <c r="O403" s="7" t="str">
        <f>IF('Used data'!I403="No","",Calculation!AI403*Calculation!G403*Calculation!I403*Calculation!J403*Calculation!L403*Calculation!N403*Calculation!O403*Calculation!U403*Calculation!V403*Calculation!W403*Calculation!AB403)</f>
        <v/>
      </c>
      <c r="P403" s="7" t="str">
        <f>IF('Used data'!I403="No","",SUM(M403:O403))</f>
        <v/>
      </c>
      <c r="Q403" s="9" t="str">
        <f>IF('Used data'!I403="No","",SUM(I403:J403)*740934+M403*29492829+N403*4654307+O403*608667)</f>
        <v/>
      </c>
    </row>
    <row r="404" spans="1:17" x14ac:dyDescent="0.3">
      <c r="A404" s="4" t="str">
        <f>IF('Input data'!A410="","",'Input data'!A410)</f>
        <v/>
      </c>
      <c r="B404" s="4" t="str">
        <f>IF('Input data'!B410="","",'Input data'!B410)</f>
        <v/>
      </c>
      <c r="C404" s="4" t="str">
        <f>IF('Input data'!C410="","",'Input data'!C410)</f>
        <v/>
      </c>
      <c r="D404" s="4" t="str">
        <f>IF('Input data'!D410="","",'Input data'!D410)</f>
        <v/>
      </c>
      <c r="E404" s="4" t="str">
        <f>IF('Input data'!E410="","",'Input data'!E410)</f>
        <v/>
      </c>
      <c r="F404" s="4" t="str">
        <f>IF('Input data'!F410="","",'Input data'!F410)</f>
        <v/>
      </c>
      <c r="G404" s="20" t="str">
        <f>IF('Input data'!G410=0,"",'Input data'!G410)</f>
        <v/>
      </c>
      <c r="H404" s="9" t="str">
        <f>IF('Input data'!H410="","",'Input data'!H410)</f>
        <v/>
      </c>
      <c r="I404" s="7" t="str">
        <f>IF('Used data'!I404="No","",Calculation!AD404*Calculation!G404*Calculation!I404*Calculation!J404*Calculation!L404*Calculation!N404*Calculation!O404*Calculation!Q404*Calculation!V404*Calculation!W404*Calculation!X404)</f>
        <v/>
      </c>
      <c r="J404" s="7" t="str">
        <f>IF('Used data'!I404="No","",Calculation!AE404*Calculation!G404*Calculation!I404*Calculation!K404*Calculation!M404*Calculation!N404*Calculation!O404*Calculation!P404*Calculation!R404*Calculation!V404*Calculation!W404*Calculation!Y404)</f>
        <v/>
      </c>
      <c r="K404" s="7" t="str">
        <f>IF('Used data'!I404="No","",Calculation!AF404*Calculation!G404*Calculation!I404*Calculation!K404*Calculation!M404*Calculation!N404*Calculation!O404*Calculation!P404*Calculation!R404*Calculation!V404*Calculation!W404*Calculation!Y404)</f>
        <v/>
      </c>
      <c r="L404" s="7" t="str">
        <f>IF('Used data'!I404="No","",SUM(I404:K404))</f>
        <v/>
      </c>
      <c r="M404" s="7" t="str">
        <f>IF('Used data'!I404="No","",Calculation!AG404*Calculation!G404*Calculation!I404*Calculation!J404*Calculation!L404*Calculation!N404*Calculation!O404*Calculation!S404*Calculation!V404*Calculation!W404*Calculation!Z404)</f>
        <v/>
      </c>
      <c r="N404" s="7" t="str">
        <f>IF('Used data'!I404="No","",Calculation!AH404*Calculation!G404*Calculation!I404*Calculation!J404*Calculation!L404*Calculation!N404*Calculation!O404*Calculation!T404*Calculation!V404*Calculation!W404*Calculation!AA404)</f>
        <v/>
      </c>
      <c r="O404" s="7" t="str">
        <f>IF('Used data'!I404="No","",Calculation!AI404*Calculation!G404*Calculation!I404*Calculation!J404*Calculation!L404*Calculation!N404*Calculation!O404*Calculation!U404*Calculation!V404*Calculation!W404*Calculation!AB404)</f>
        <v/>
      </c>
      <c r="P404" s="7" t="str">
        <f>IF('Used data'!I404="No","",SUM(M404:O404))</f>
        <v/>
      </c>
      <c r="Q404" s="9" t="str">
        <f>IF('Used data'!I404="No","",SUM(I404:J404)*740934+M404*29492829+N404*4654307+O404*608667)</f>
        <v/>
      </c>
    </row>
    <row r="405" spans="1:17" x14ac:dyDescent="0.3">
      <c r="A405" s="4" t="str">
        <f>IF('Input data'!A411="","",'Input data'!A411)</f>
        <v/>
      </c>
      <c r="B405" s="4" t="str">
        <f>IF('Input data'!B411="","",'Input data'!B411)</f>
        <v/>
      </c>
      <c r="C405" s="4" t="str">
        <f>IF('Input data'!C411="","",'Input data'!C411)</f>
        <v/>
      </c>
      <c r="D405" s="4" t="str">
        <f>IF('Input data'!D411="","",'Input data'!D411)</f>
        <v/>
      </c>
      <c r="E405" s="4" t="str">
        <f>IF('Input data'!E411="","",'Input data'!E411)</f>
        <v/>
      </c>
      <c r="F405" s="4" t="str">
        <f>IF('Input data'!F411="","",'Input data'!F411)</f>
        <v/>
      </c>
      <c r="G405" s="20" t="str">
        <f>IF('Input data'!G411=0,"",'Input data'!G411)</f>
        <v/>
      </c>
      <c r="H405" s="9" t="str">
        <f>IF('Input data'!H411="","",'Input data'!H411)</f>
        <v/>
      </c>
      <c r="I405" s="7" t="str">
        <f>IF('Used data'!I405="No","",Calculation!AD405*Calculation!G405*Calculation!I405*Calculation!J405*Calculation!L405*Calculation!N405*Calculation!O405*Calculation!Q405*Calculation!V405*Calculation!W405*Calculation!X405)</f>
        <v/>
      </c>
      <c r="J405" s="7" t="str">
        <f>IF('Used data'!I405="No","",Calculation!AE405*Calculation!G405*Calculation!I405*Calculation!K405*Calculation!M405*Calculation!N405*Calculation!O405*Calculation!P405*Calculation!R405*Calculation!V405*Calculation!W405*Calculation!Y405)</f>
        <v/>
      </c>
      <c r="K405" s="7" t="str">
        <f>IF('Used data'!I405="No","",Calculation!AF405*Calculation!G405*Calculation!I405*Calculation!K405*Calculation!M405*Calculation!N405*Calculation!O405*Calculation!P405*Calculation!R405*Calculation!V405*Calculation!W405*Calculation!Y405)</f>
        <v/>
      </c>
      <c r="L405" s="7" t="str">
        <f>IF('Used data'!I405="No","",SUM(I405:K405))</f>
        <v/>
      </c>
      <c r="M405" s="7" t="str">
        <f>IF('Used data'!I405="No","",Calculation!AG405*Calculation!G405*Calculation!I405*Calculation!J405*Calculation!L405*Calculation!N405*Calculation!O405*Calculation!S405*Calculation!V405*Calculation!W405*Calculation!Z405)</f>
        <v/>
      </c>
      <c r="N405" s="7" t="str">
        <f>IF('Used data'!I405="No","",Calculation!AH405*Calculation!G405*Calculation!I405*Calculation!J405*Calculation!L405*Calculation!N405*Calculation!O405*Calculation!T405*Calculation!V405*Calculation!W405*Calculation!AA405)</f>
        <v/>
      </c>
      <c r="O405" s="7" t="str">
        <f>IF('Used data'!I405="No","",Calculation!AI405*Calculation!G405*Calculation!I405*Calculation!J405*Calculation!L405*Calculation!N405*Calculation!O405*Calculation!U405*Calculation!V405*Calculation!W405*Calculation!AB405)</f>
        <v/>
      </c>
      <c r="P405" s="7" t="str">
        <f>IF('Used data'!I405="No","",SUM(M405:O405))</f>
        <v/>
      </c>
      <c r="Q405" s="9" t="str">
        <f>IF('Used data'!I405="No","",SUM(I405:J405)*740934+M405*29492829+N405*4654307+O405*608667)</f>
        <v/>
      </c>
    </row>
    <row r="406" spans="1:17" x14ac:dyDescent="0.3">
      <c r="A406" s="4" t="str">
        <f>IF('Input data'!A412="","",'Input data'!A412)</f>
        <v/>
      </c>
      <c r="B406" s="4" t="str">
        <f>IF('Input data'!B412="","",'Input data'!B412)</f>
        <v/>
      </c>
      <c r="C406" s="4" t="str">
        <f>IF('Input data'!C412="","",'Input data'!C412)</f>
        <v/>
      </c>
      <c r="D406" s="4" t="str">
        <f>IF('Input data'!D412="","",'Input data'!D412)</f>
        <v/>
      </c>
      <c r="E406" s="4" t="str">
        <f>IF('Input data'!E412="","",'Input data'!E412)</f>
        <v/>
      </c>
      <c r="F406" s="4" t="str">
        <f>IF('Input data'!F412="","",'Input data'!F412)</f>
        <v/>
      </c>
      <c r="G406" s="20" t="str">
        <f>IF('Input data'!G412=0,"",'Input data'!G412)</f>
        <v/>
      </c>
      <c r="H406" s="9" t="str">
        <f>IF('Input data'!H412="","",'Input data'!H412)</f>
        <v/>
      </c>
      <c r="I406" s="7" t="str">
        <f>IF('Used data'!I406="No","",Calculation!AD406*Calculation!G406*Calculation!I406*Calculation!J406*Calculation!L406*Calculation!N406*Calculation!O406*Calculation!Q406*Calculation!V406*Calculation!W406*Calculation!X406)</f>
        <v/>
      </c>
      <c r="J406" s="7" t="str">
        <f>IF('Used data'!I406="No","",Calculation!AE406*Calculation!G406*Calculation!I406*Calculation!K406*Calculation!M406*Calculation!N406*Calculation!O406*Calculation!P406*Calculation!R406*Calculation!V406*Calculation!W406*Calculation!Y406)</f>
        <v/>
      </c>
      <c r="K406" s="7" t="str">
        <f>IF('Used data'!I406="No","",Calculation!AF406*Calculation!G406*Calculation!I406*Calculation!K406*Calculation!M406*Calculation!N406*Calculation!O406*Calculation!P406*Calculation!R406*Calculation!V406*Calculation!W406*Calculation!Y406)</f>
        <v/>
      </c>
      <c r="L406" s="7" t="str">
        <f>IF('Used data'!I406="No","",SUM(I406:K406))</f>
        <v/>
      </c>
      <c r="M406" s="7" t="str">
        <f>IF('Used data'!I406="No","",Calculation!AG406*Calculation!G406*Calculation!I406*Calculation!J406*Calculation!L406*Calculation!N406*Calculation!O406*Calculation!S406*Calculation!V406*Calculation!W406*Calculation!Z406)</f>
        <v/>
      </c>
      <c r="N406" s="7" t="str">
        <f>IF('Used data'!I406="No","",Calculation!AH406*Calculation!G406*Calculation!I406*Calculation!J406*Calculation!L406*Calculation!N406*Calculation!O406*Calculation!T406*Calculation!V406*Calculation!W406*Calculation!AA406)</f>
        <v/>
      </c>
      <c r="O406" s="7" t="str">
        <f>IF('Used data'!I406="No","",Calculation!AI406*Calculation!G406*Calculation!I406*Calculation!J406*Calculation!L406*Calculation!N406*Calculation!O406*Calculation!U406*Calculation!V406*Calculation!W406*Calculation!AB406)</f>
        <v/>
      </c>
      <c r="P406" s="7" t="str">
        <f>IF('Used data'!I406="No","",SUM(M406:O406))</f>
        <v/>
      </c>
      <c r="Q406" s="9" t="str">
        <f>IF('Used data'!I406="No","",SUM(I406:J406)*740934+M406*29492829+N406*4654307+O406*608667)</f>
        <v/>
      </c>
    </row>
    <row r="407" spans="1:17" x14ac:dyDescent="0.3">
      <c r="A407" s="4" t="str">
        <f>IF('Input data'!A413="","",'Input data'!A413)</f>
        <v/>
      </c>
      <c r="B407" s="4" t="str">
        <f>IF('Input data'!B413="","",'Input data'!B413)</f>
        <v/>
      </c>
      <c r="C407" s="4" t="str">
        <f>IF('Input data'!C413="","",'Input data'!C413)</f>
        <v/>
      </c>
      <c r="D407" s="4" t="str">
        <f>IF('Input data'!D413="","",'Input data'!D413)</f>
        <v/>
      </c>
      <c r="E407" s="4" t="str">
        <f>IF('Input data'!E413="","",'Input data'!E413)</f>
        <v/>
      </c>
      <c r="F407" s="4" t="str">
        <f>IF('Input data'!F413="","",'Input data'!F413)</f>
        <v/>
      </c>
      <c r="G407" s="20" t="str">
        <f>IF('Input data'!G413=0,"",'Input data'!G413)</f>
        <v/>
      </c>
      <c r="H407" s="9" t="str">
        <f>IF('Input data'!H413="","",'Input data'!H413)</f>
        <v/>
      </c>
      <c r="I407" s="7" t="str">
        <f>IF('Used data'!I407="No","",Calculation!AD407*Calculation!G407*Calculation!I407*Calculation!J407*Calculation!L407*Calculation!N407*Calculation!O407*Calculation!Q407*Calculation!V407*Calculation!W407*Calculation!X407)</f>
        <v/>
      </c>
      <c r="J407" s="7" t="str">
        <f>IF('Used data'!I407="No","",Calculation!AE407*Calculation!G407*Calculation!I407*Calculation!K407*Calculation!M407*Calculation!N407*Calculation!O407*Calculation!P407*Calculation!R407*Calculation!V407*Calculation!W407*Calculation!Y407)</f>
        <v/>
      </c>
      <c r="K407" s="7" t="str">
        <f>IF('Used data'!I407="No","",Calculation!AF407*Calculation!G407*Calculation!I407*Calculation!K407*Calculation!M407*Calculation!N407*Calculation!O407*Calculation!P407*Calculation!R407*Calculation!V407*Calculation!W407*Calculation!Y407)</f>
        <v/>
      </c>
      <c r="L407" s="7" t="str">
        <f>IF('Used data'!I407="No","",SUM(I407:K407))</f>
        <v/>
      </c>
      <c r="M407" s="7" t="str">
        <f>IF('Used data'!I407="No","",Calculation!AG407*Calculation!G407*Calculation!I407*Calculation!J407*Calculation!L407*Calculation!N407*Calculation!O407*Calculation!S407*Calculation!V407*Calculation!W407*Calculation!Z407)</f>
        <v/>
      </c>
      <c r="N407" s="7" t="str">
        <f>IF('Used data'!I407="No","",Calculation!AH407*Calculation!G407*Calculation!I407*Calculation!J407*Calculation!L407*Calculation!N407*Calculation!O407*Calculation!T407*Calculation!V407*Calculation!W407*Calculation!AA407)</f>
        <v/>
      </c>
      <c r="O407" s="7" t="str">
        <f>IF('Used data'!I407="No","",Calculation!AI407*Calculation!G407*Calculation!I407*Calculation!J407*Calculation!L407*Calculation!N407*Calculation!O407*Calculation!U407*Calculation!V407*Calculation!W407*Calculation!AB407)</f>
        <v/>
      </c>
      <c r="P407" s="7" t="str">
        <f>IF('Used data'!I407="No","",SUM(M407:O407))</f>
        <v/>
      </c>
      <c r="Q407" s="9" t="str">
        <f>IF('Used data'!I407="No","",SUM(I407:J407)*740934+M407*29492829+N407*4654307+O407*608667)</f>
        <v/>
      </c>
    </row>
    <row r="408" spans="1:17" x14ac:dyDescent="0.3">
      <c r="A408" s="4" t="str">
        <f>IF('Input data'!A414="","",'Input data'!A414)</f>
        <v/>
      </c>
      <c r="B408" s="4" t="str">
        <f>IF('Input data'!B414="","",'Input data'!B414)</f>
        <v/>
      </c>
      <c r="C408" s="4" t="str">
        <f>IF('Input data'!C414="","",'Input data'!C414)</f>
        <v/>
      </c>
      <c r="D408" s="4" t="str">
        <f>IF('Input data'!D414="","",'Input data'!D414)</f>
        <v/>
      </c>
      <c r="E408" s="4" t="str">
        <f>IF('Input data'!E414="","",'Input data'!E414)</f>
        <v/>
      </c>
      <c r="F408" s="4" t="str">
        <f>IF('Input data'!F414="","",'Input data'!F414)</f>
        <v/>
      </c>
      <c r="G408" s="20" t="str">
        <f>IF('Input data'!G414=0,"",'Input data'!G414)</f>
        <v/>
      </c>
      <c r="H408" s="9" t="str">
        <f>IF('Input data'!H414="","",'Input data'!H414)</f>
        <v/>
      </c>
      <c r="I408" s="7" t="str">
        <f>IF('Used data'!I408="No","",Calculation!AD408*Calculation!G408*Calculation!I408*Calculation!J408*Calculation!L408*Calculation!N408*Calculation!O408*Calculation!Q408*Calculation!V408*Calculation!W408*Calculation!X408)</f>
        <v/>
      </c>
      <c r="J408" s="7" t="str">
        <f>IF('Used data'!I408="No","",Calculation!AE408*Calculation!G408*Calculation!I408*Calculation!K408*Calculation!M408*Calculation!N408*Calculation!O408*Calculation!P408*Calculation!R408*Calculation!V408*Calculation!W408*Calculation!Y408)</f>
        <v/>
      </c>
      <c r="K408" s="7" t="str">
        <f>IF('Used data'!I408="No","",Calculation!AF408*Calculation!G408*Calculation!I408*Calculation!K408*Calculation!M408*Calculation!N408*Calculation!O408*Calculation!P408*Calculation!R408*Calculation!V408*Calculation!W408*Calculation!Y408)</f>
        <v/>
      </c>
      <c r="L408" s="7" t="str">
        <f>IF('Used data'!I408="No","",SUM(I408:K408))</f>
        <v/>
      </c>
      <c r="M408" s="7" t="str">
        <f>IF('Used data'!I408="No","",Calculation!AG408*Calculation!G408*Calculation!I408*Calculation!J408*Calculation!L408*Calculation!N408*Calculation!O408*Calculation!S408*Calculation!V408*Calculation!W408*Calculation!Z408)</f>
        <v/>
      </c>
      <c r="N408" s="7" t="str">
        <f>IF('Used data'!I408="No","",Calculation!AH408*Calculation!G408*Calculation!I408*Calculation!J408*Calculation!L408*Calculation!N408*Calculation!O408*Calculation!T408*Calculation!V408*Calculation!W408*Calculation!AA408)</f>
        <v/>
      </c>
      <c r="O408" s="7" t="str">
        <f>IF('Used data'!I408="No","",Calculation!AI408*Calculation!G408*Calculation!I408*Calculation!J408*Calculation!L408*Calculation!N408*Calculation!O408*Calculation!U408*Calculation!V408*Calculation!W408*Calculation!AB408)</f>
        <v/>
      </c>
      <c r="P408" s="7" t="str">
        <f>IF('Used data'!I408="No","",SUM(M408:O408))</f>
        <v/>
      </c>
      <c r="Q408" s="9" t="str">
        <f>IF('Used data'!I408="No","",SUM(I408:J408)*740934+M408*29492829+N408*4654307+O408*608667)</f>
        <v/>
      </c>
    </row>
    <row r="409" spans="1:17" x14ac:dyDescent="0.3">
      <c r="A409" s="4" t="str">
        <f>IF('Input data'!A415="","",'Input data'!A415)</f>
        <v/>
      </c>
      <c r="B409" s="4" t="str">
        <f>IF('Input data'!B415="","",'Input data'!B415)</f>
        <v/>
      </c>
      <c r="C409" s="4" t="str">
        <f>IF('Input data'!C415="","",'Input data'!C415)</f>
        <v/>
      </c>
      <c r="D409" s="4" t="str">
        <f>IF('Input data'!D415="","",'Input data'!D415)</f>
        <v/>
      </c>
      <c r="E409" s="4" t="str">
        <f>IF('Input data'!E415="","",'Input data'!E415)</f>
        <v/>
      </c>
      <c r="F409" s="4" t="str">
        <f>IF('Input data'!F415="","",'Input data'!F415)</f>
        <v/>
      </c>
      <c r="G409" s="20" t="str">
        <f>IF('Input data'!G415=0,"",'Input data'!G415)</f>
        <v/>
      </c>
      <c r="H409" s="9" t="str">
        <f>IF('Input data'!H415="","",'Input data'!H415)</f>
        <v/>
      </c>
      <c r="I409" s="7" t="str">
        <f>IF('Used data'!I409="No","",Calculation!AD409*Calculation!G409*Calculation!I409*Calculation!J409*Calculation!L409*Calculation!N409*Calculation!O409*Calculation!Q409*Calculation!V409*Calculation!W409*Calculation!X409)</f>
        <v/>
      </c>
      <c r="J409" s="7" t="str">
        <f>IF('Used data'!I409="No","",Calculation!AE409*Calculation!G409*Calculation!I409*Calculation!K409*Calculation!M409*Calculation!N409*Calculation!O409*Calculation!P409*Calculation!R409*Calculation!V409*Calculation!W409*Calculation!Y409)</f>
        <v/>
      </c>
      <c r="K409" s="7" t="str">
        <f>IF('Used data'!I409="No","",Calculation!AF409*Calculation!G409*Calculation!I409*Calculation!K409*Calculation!M409*Calculation!N409*Calculation!O409*Calculation!P409*Calculation!R409*Calculation!V409*Calculation!W409*Calculation!Y409)</f>
        <v/>
      </c>
      <c r="L409" s="7" t="str">
        <f>IF('Used data'!I409="No","",SUM(I409:K409))</f>
        <v/>
      </c>
      <c r="M409" s="7" t="str">
        <f>IF('Used data'!I409="No","",Calculation!AG409*Calculation!G409*Calculation!I409*Calculation!J409*Calculation!L409*Calculation!N409*Calculation!O409*Calculation!S409*Calculation!V409*Calculation!W409*Calculation!Z409)</f>
        <v/>
      </c>
      <c r="N409" s="7" t="str">
        <f>IF('Used data'!I409="No","",Calculation!AH409*Calculation!G409*Calculation!I409*Calculation!J409*Calculation!L409*Calculation!N409*Calculation!O409*Calculation!T409*Calculation!V409*Calculation!W409*Calculation!AA409)</f>
        <v/>
      </c>
      <c r="O409" s="7" t="str">
        <f>IF('Used data'!I409="No","",Calculation!AI409*Calculation!G409*Calculation!I409*Calculation!J409*Calculation!L409*Calculation!N409*Calculation!O409*Calculation!U409*Calculation!V409*Calculation!W409*Calculation!AB409)</f>
        <v/>
      </c>
      <c r="P409" s="7" t="str">
        <f>IF('Used data'!I409="No","",SUM(M409:O409))</f>
        <v/>
      </c>
      <c r="Q409" s="9" t="str">
        <f>IF('Used data'!I409="No","",SUM(I409:J409)*740934+M409*29492829+N409*4654307+O409*608667)</f>
        <v/>
      </c>
    </row>
    <row r="410" spans="1:17" x14ac:dyDescent="0.3">
      <c r="A410" s="4" t="str">
        <f>IF('Input data'!A416="","",'Input data'!A416)</f>
        <v/>
      </c>
      <c r="B410" s="4" t="str">
        <f>IF('Input data'!B416="","",'Input data'!B416)</f>
        <v/>
      </c>
      <c r="C410" s="4" t="str">
        <f>IF('Input data'!C416="","",'Input data'!C416)</f>
        <v/>
      </c>
      <c r="D410" s="4" t="str">
        <f>IF('Input data'!D416="","",'Input data'!D416)</f>
        <v/>
      </c>
      <c r="E410" s="4" t="str">
        <f>IF('Input data'!E416="","",'Input data'!E416)</f>
        <v/>
      </c>
      <c r="F410" s="4" t="str">
        <f>IF('Input data'!F416="","",'Input data'!F416)</f>
        <v/>
      </c>
      <c r="G410" s="20" t="str">
        <f>IF('Input data'!G416=0,"",'Input data'!G416)</f>
        <v/>
      </c>
      <c r="H410" s="9" t="str">
        <f>IF('Input data'!H416="","",'Input data'!H416)</f>
        <v/>
      </c>
      <c r="I410" s="7" t="str">
        <f>IF('Used data'!I410="No","",Calculation!AD410*Calculation!G410*Calculation!I410*Calculation!J410*Calculation!L410*Calculation!N410*Calculation!O410*Calculation!Q410*Calculation!V410*Calculation!W410*Calculation!X410)</f>
        <v/>
      </c>
      <c r="J410" s="7" t="str">
        <f>IF('Used data'!I410="No","",Calculation!AE410*Calculation!G410*Calculation!I410*Calculation!K410*Calculation!M410*Calculation!N410*Calculation!O410*Calculation!P410*Calculation!R410*Calculation!V410*Calculation!W410*Calculation!Y410)</f>
        <v/>
      </c>
      <c r="K410" s="7" t="str">
        <f>IF('Used data'!I410="No","",Calculation!AF410*Calculation!G410*Calculation!I410*Calculation!K410*Calculation!M410*Calculation!N410*Calculation!O410*Calculation!P410*Calculation!R410*Calculation!V410*Calculation!W410*Calculation!Y410)</f>
        <v/>
      </c>
      <c r="L410" s="7" t="str">
        <f>IF('Used data'!I410="No","",SUM(I410:K410))</f>
        <v/>
      </c>
      <c r="M410" s="7" t="str">
        <f>IF('Used data'!I410="No","",Calculation!AG410*Calculation!G410*Calculation!I410*Calculation!J410*Calculation!L410*Calculation!N410*Calculation!O410*Calculation!S410*Calculation!V410*Calculation!W410*Calculation!Z410)</f>
        <v/>
      </c>
      <c r="N410" s="7" t="str">
        <f>IF('Used data'!I410="No","",Calculation!AH410*Calculation!G410*Calculation!I410*Calculation!J410*Calculation!L410*Calculation!N410*Calculation!O410*Calculation!T410*Calculation!V410*Calculation!W410*Calculation!AA410)</f>
        <v/>
      </c>
      <c r="O410" s="7" t="str">
        <f>IF('Used data'!I410="No","",Calculation!AI410*Calculation!G410*Calculation!I410*Calculation!J410*Calculation!L410*Calculation!N410*Calculation!O410*Calculation!U410*Calculation!V410*Calculation!W410*Calculation!AB410)</f>
        <v/>
      </c>
      <c r="P410" s="7" t="str">
        <f>IF('Used data'!I410="No","",SUM(M410:O410))</f>
        <v/>
      </c>
      <c r="Q410" s="9" t="str">
        <f>IF('Used data'!I410="No","",SUM(I410:J410)*740934+M410*29492829+N410*4654307+O410*608667)</f>
        <v/>
      </c>
    </row>
    <row r="411" spans="1:17" x14ac:dyDescent="0.3">
      <c r="A411" s="4" t="str">
        <f>IF('Input data'!A417="","",'Input data'!A417)</f>
        <v/>
      </c>
      <c r="B411" s="4" t="str">
        <f>IF('Input data'!B417="","",'Input data'!B417)</f>
        <v/>
      </c>
      <c r="C411" s="4" t="str">
        <f>IF('Input data'!C417="","",'Input data'!C417)</f>
        <v/>
      </c>
      <c r="D411" s="4" t="str">
        <f>IF('Input data'!D417="","",'Input data'!D417)</f>
        <v/>
      </c>
      <c r="E411" s="4" t="str">
        <f>IF('Input data'!E417="","",'Input data'!E417)</f>
        <v/>
      </c>
      <c r="F411" s="4" t="str">
        <f>IF('Input data'!F417="","",'Input data'!F417)</f>
        <v/>
      </c>
      <c r="G411" s="20" t="str">
        <f>IF('Input data'!G417=0,"",'Input data'!G417)</f>
        <v/>
      </c>
      <c r="H411" s="9" t="str">
        <f>IF('Input data'!H417="","",'Input data'!H417)</f>
        <v/>
      </c>
      <c r="I411" s="7" t="str">
        <f>IF('Used data'!I411="No","",Calculation!AD411*Calculation!G411*Calculation!I411*Calculation!J411*Calculation!L411*Calculation!N411*Calculation!O411*Calculation!Q411*Calculation!V411*Calculation!W411*Calculation!X411)</f>
        <v/>
      </c>
      <c r="J411" s="7" t="str">
        <f>IF('Used data'!I411="No","",Calculation!AE411*Calculation!G411*Calculation!I411*Calculation!K411*Calculation!M411*Calculation!N411*Calculation!O411*Calculation!P411*Calculation!R411*Calculation!V411*Calculation!W411*Calculation!Y411)</f>
        <v/>
      </c>
      <c r="K411" s="7" t="str">
        <f>IF('Used data'!I411="No","",Calculation!AF411*Calculation!G411*Calculation!I411*Calculation!K411*Calculation!M411*Calculation!N411*Calculation!O411*Calculation!P411*Calculation!R411*Calculation!V411*Calculation!W411*Calculation!Y411)</f>
        <v/>
      </c>
      <c r="L411" s="7" t="str">
        <f>IF('Used data'!I411="No","",SUM(I411:K411))</f>
        <v/>
      </c>
      <c r="M411" s="7" t="str">
        <f>IF('Used data'!I411="No","",Calculation!AG411*Calculation!G411*Calculation!I411*Calculation!J411*Calculation!L411*Calculation!N411*Calculation!O411*Calculation!S411*Calculation!V411*Calculation!W411*Calculation!Z411)</f>
        <v/>
      </c>
      <c r="N411" s="7" t="str">
        <f>IF('Used data'!I411="No","",Calculation!AH411*Calculation!G411*Calculation!I411*Calculation!J411*Calculation!L411*Calculation!N411*Calculation!O411*Calculation!T411*Calculation!V411*Calculation!W411*Calculation!AA411)</f>
        <v/>
      </c>
      <c r="O411" s="7" t="str">
        <f>IF('Used data'!I411="No","",Calculation!AI411*Calculation!G411*Calculation!I411*Calculation!J411*Calculation!L411*Calculation!N411*Calculation!O411*Calculation!U411*Calculation!V411*Calculation!W411*Calculation!AB411)</f>
        <v/>
      </c>
      <c r="P411" s="7" t="str">
        <f>IF('Used data'!I411="No","",SUM(M411:O411))</f>
        <v/>
      </c>
      <c r="Q411" s="9" t="str">
        <f>IF('Used data'!I411="No","",SUM(I411:J411)*740934+M411*29492829+N411*4654307+O411*608667)</f>
        <v/>
      </c>
    </row>
    <row r="412" spans="1:17" x14ac:dyDescent="0.3">
      <c r="A412" s="4" t="str">
        <f>IF('Input data'!A418="","",'Input data'!A418)</f>
        <v/>
      </c>
      <c r="B412" s="4" t="str">
        <f>IF('Input data'!B418="","",'Input data'!B418)</f>
        <v/>
      </c>
      <c r="C412" s="4" t="str">
        <f>IF('Input data'!C418="","",'Input data'!C418)</f>
        <v/>
      </c>
      <c r="D412" s="4" t="str">
        <f>IF('Input data'!D418="","",'Input data'!D418)</f>
        <v/>
      </c>
      <c r="E412" s="4" t="str">
        <f>IF('Input data'!E418="","",'Input data'!E418)</f>
        <v/>
      </c>
      <c r="F412" s="4" t="str">
        <f>IF('Input data'!F418="","",'Input data'!F418)</f>
        <v/>
      </c>
      <c r="G412" s="20" t="str">
        <f>IF('Input data'!G418=0,"",'Input data'!G418)</f>
        <v/>
      </c>
      <c r="H412" s="9" t="str">
        <f>IF('Input data'!H418="","",'Input data'!H418)</f>
        <v/>
      </c>
      <c r="I412" s="7" t="str">
        <f>IF('Used data'!I412="No","",Calculation!AD412*Calculation!G412*Calculation!I412*Calculation!J412*Calculation!L412*Calculation!N412*Calculation!O412*Calculation!Q412*Calculation!V412*Calculation!W412*Calculation!X412)</f>
        <v/>
      </c>
      <c r="J412" s="7" t="str">
        <f>IF('Used data'!I412="No","",Calculation!AE412*Calculation!G412*Calculation!I412*Calculation!K412*Calculation!M412*Calculation!N412*Calculation!O412*Calculation!P412*Calculation!R412*Calculation!V412*Calculation!W412*Calculation!Y412)</f>
        <v/>
      </c>
      <c r="K412" s="7" t="str">
        <f>IF('Used data'!I412="No","",Calculation!AF412*Calculation!G412*Calculation!I412*Calculation!K412*Calculation!M412*Calculation!N412*Calculation!O412*Calculation!P412*Calculation!R412*Calculation!V412*Calculation!W412*Calculation!Y412)</f>
        <v/>
      </c>
      <c r="L412" s="7" t="str">
        <f>IF('Used data'!I412="No","",SUM(I412:K412))</f>
        <v/>
      </c>
      <c r="M412" s="7" t="str">
        <f>IF('Used data'!I412="No","",Calculation!AG412*Calculation!G412*Calculation!I412*Calculation!J412*Calculation!L412*Calculation!N412*Calculation!O412*Calculation!S412*Calculation!V412*Calculation!W412*Calculation!Z412)</f>
        <v/>
      </c>
      <c r="N412" s="7" t="str">
        <f>IF('Used data'!I412="No","",Calculation!AH412*Calculation!G412*Calculation!I412*Calculation!J412*Calculation!L412*Calculation!N412*Calculation!O412*Calculation!T412*Calculation!V412*Calculation!W412*Calculation!AA412)</f>
        <v/>
      </c>
      <c r="O412" s="7" t="str">
        <f>IF('Used data'!I412="No","",Calculation!AI412*Calculation!G412*Calculation!I412*Calculation!J412*Calculation!L412*Calculation!N412*Calculation!O412*Calculation!U412*Calculation!V412*Calculation!W412*Calculation!AB412)</f>
        <v/>
      </c>
      <c r="P412" s="7" t="str">
        <f>IF('Used data'!I412="No","",SUM(M412:O412))</f>
        <v/>
      </c>
      <c r="Q412" s="9" t="str">
        <f>IF('Used data'!I412="No","",SUM(I412:J412)*740934+M412*29492829+N412*4654307+O412*608667)</f>
        <v/>
      </c>
    </row>
    <row r="413" spans="1:17" x14ac:dyDescent="0.3">
      <c r="A413" s="4" t="str">
        <f>IF('Input data'!A419="","",'Input data'!A419)</f>
        <v/>
      </c>
      <c r="B413" s="4" t="str">
        <f>IF('Input data'!B419="","",'Input data'!B419)</f>
        <v/>
      </c>
      <c r="C413" s="4" t="str">
        <f>IF('Input data'!C419="","",'Input data'!C419)</f>
        <v/>
      </c>
      <c r="D413" s="4" t="str">
        <f>IF('Input data'!D419="","",'Input data'!D419)</f>
        <v/>
      </c>
      <c r="E413" s="4" t="str">
        <f>IF('Input data'!E419="","",'Input data'!E419)</f>
        <v/>
      </c>
      <c r="F413" s="4" t="str">
        <f>IF('Input data'!F419="","",'Input data'!F419)</f>
        <v/>
      </c>
      <c r="G413" s="20" t="str">
        <f>IF('Input data'!G419=0,"",'Input data'!G419)</f>
        <v/>
      </c>
      <c r="H413" s="9" t="str">
        <f>IF('Input data'!H419="","",'Input data'!H419)</f>
        <v/>
      </c>
      <c r="I413" s="7" t="str">
        <f>IF('Used data'!I413="No","",Calculation!AD413*Calculation!G413*Calculation!I413*Calculation!J413*Calculation!L413*Calculation!N413*Calculation!O413*Calculation!Q413*Calculation!V413*Calculation!W413*Calculation!X413)</f>
        <v/>
      </c>
      <c r="J413" s="7" t="str">
        <f>IF('Used data'!I413="No","",Calculation!AE413*Calculation!G413*Calculation!I413*Calculation!K413*Calculation!M413*Calculation!N413*Calculation!O413*Calculation!P413*Calculation!R413*Calculation!V413*Calculation!W413*Calculation!Y413)</f>
        <v/>
      </c>
      <c r="K413" s="7" t="str">
        <f>IF('Used data'!I413="No","",Calculation!AF413*Calculation!G413*Calculation!I413*Calculation!K413*Calculation!M413*Calculation!N413*Calculation!O413*Calculation!P413*Calculation!R413*Calculation!V413*Calculation!W413*Calculation!Y413)</f>
        <v/>
      </c>
      <c r="L413" s="7" t="str">
        <f>IF('Used data'!I413="No","",SUM(I413:K413))</f>
        <v/>
      </c>
      <c r="M413" s="7" t="str">
        <f>IF('Used data'!I413="No","",Calculation!AG413*Calculation!G413*Calculation!I413*Calculation!J413*Calculation!L413*Calculation!N413*Calculation!O413*Calculation!S413*Calculation!V413*Calculation!W413*Calculation!Z413)</f>
        <v/>
      </c>
      <c r="N413" s="7" t="str">
        <f>IF('Used data'!I413="No","",Calculation!AH413*Calculation!G413*Calculation!I413*Calculation!J413*Calculation!L413*Calculation!N413*Calculation!O413*Calculation!T413*Calculation!V413*Calculation!W413*Calculation!AA413)</f>
        <v/>
      </c>
      <c r="O413" s="7" t="str">
        <f>IF('Used data'!I413="No","",Calculation!AI413*Calculation!G413*Calculation!I413*Calculation!J413*Calculation!L413*Calculation!N413*Calculation!O413*Calculation!U413*Calculation!V413*Calculation!W413*Calculation!AB413)</f>
        <v/>
      </c>
      <c r="P413" s="7" t="str">
        <f>IF('Used data'!I413="No","",SUM(M413:O413))</f>
        <v/>
      </c>
      <c r="Q413" s="9" t="str">
        <f>IF('Used data'!I413="No","",SUM(I413:J413)*740934+M413*29492829+N413*4654307+O413*608667)</f>
        <v/>
      </c>
    </row>
    <row r="414" spans="1:17" x14ac:dyDescent="0.3">
      <c r="A414" s="4" t="str">
        <f>IF('Input data'!A420="","",'Input data'!A420)</f>
        <v/>
      </c>
      <c r="B414" s="4" t="str">
        <f>IF('Input data'!B420="","",'Input data'!B420)</f>
        <v/>
      </c>
      <c r="C414" s="4" t="str">
        <f>IF('Input data'!C420="","",'Input data'!C420)</f>
        <v/>
      </c>
      <c r="D414" s="4" t="str">
        <f>IF('Input data'!D420="","",'Input data'!D420)</f>
        <v/>
      </c>
      <c r="E414" s="4" t="str">
        <f>IF('Input data'!E420="","",'Input data'!E420)</f>
        <v/>
      </c>
      <c r="F414" s="4" t="str">
        <f>IF('Input data'!F420="","",'Input data'!F420)</f>
        <v/>
      </c>
      <c r="G414" s="20" t="str">
        <f>IF('Input data'!G420=0,"",'Input data'!G420)</f>
        <v/>
      </c>
      <c r="H414" s="9" t="str">
        <f>IF('Input data'!H420="","",'Input data'!H420)</f>
        <v/>
      </c>
      <c r="I414" s="7" t="str">
        <f>IF('Used data'!I414="No","",Calculation!AD414*Calculation!G414*Calculation!I414*Calculation!J414*Calculation!L414*Calculation!N414*Calculation!O414*Calculation!Q414*Calculation!V414*Calculation!W414*Calculation!X414)</f>
        <v/>
      </c>
      <c r="J414" s="7" t="str">
        <f>IF('Used data'!I414="No","",Calculation!AE414*Calculation!G414*Calculation!I414*Calculation!K414*Calculation!M414*Calculation!N414*Calculation!O414*Calculation!P414*Calculation!R414*Calculation!V414*Calculation!W414*Calculation!Y414)</f>
        <v/>
      </c>
      <c r="K414" s="7" t="str">
        <f>IF('Used data'!I414="No","",Calculation!AF414*Calculation!G414*Calculation!I414*Calculation!K414*Calculation!M414*Calculation!N414*Calculation!O414*Calculation!P414*Calculation!R414*Calculation!V414*Calculation!W414*Calculation!Y414)</f>
        <v/>
      </c>
      <c r="L414" s="7" t="str">
        <f>IF('Used data'!I414="No","",SUM(I414:K414))</f>
        <v/>
      </c>
      <c r="M414" s="7" t="str">
        <f>IF('Used data'!I414="No","",Calculation!AG414*Calculation!G414*Calculation!I414*Calculation!J414*Calculation!L414*Calculation!N414*Calculation!O414*Calculation!S414*Calculation!V414*Calculation!W414*Calculation!Z414)</f>
        <v/>
      </c>
      <c r="N414" s="7" t="str">
        <f>IF('Used data'!I414="No","",Calculation!AH414*Calculation!G414*Calculation!I414*Calculation!J414*Calculation!L414*Calculation!N414*Calculation!O414*Calculation!T414*Calculation!V414*Calculation!W414*Calculation!AA414)</f>
        <v/>
      </c>
      <c r="O414" s="7" t="str">
        <f>IF('Used data'!I414="No","",Calculation!AI414*Calculation!G414*Calculation!I414*Calculation!J414*Calculation!L414*Calculation!N414*Calculation!O414*Calculation!U414*Calculation!V414*Calculation!W414*Calculation!AB414)</f>
        <v/>
      </c>
      <c r="P414" s="7" t="str">
        <f>IF('Used data'!I414="No","",SUM(M414:O414))</f>
        <v/>
      </c>
      <c r="Q414" s="9" t="str">
        <f>IF('Used data'!I414="No","",SUM(I414:J414)*740934+M414*29492829+N414*4654307+O414*608667)</f>
        <v/>
      </c>
    </row>
    <row r="415" spans="1:17" x14ac:dyDescent="0.3">
      <c r="A415" s="4" t="str">
        <f>IF('Input data'!A421="","",'Input data'!A421)</f>
        <v/>
      </c>
      <c r="B415" s="4" t="str">
        <f>IF('Input data'!B421="","",'Input data'!B421)</f>
        <v/>
      </c>
      <c r="C415" s="4" t="str">
        <f>IF('Input data'!C421="","",'Input data'!C421)</f>
        <v/>
      </c>
      <c r="D415" s="4" t="str">
        <f>IF('Input data'!D421="","",'Input data'!D421)</f>
        <v/>
      </c>
      <c r="E415" s="4" t="str">
        <f>IF('Input data'!E421="","",'Input data'!E421)</f>
        <v/>
      </c>
      <c r="F415" s="4" t="str">
        <f>IF('Input data'!F421="","",'Input data'!F421)</f>
        <v/>
      </c>
      <c r="G415" s="20" t="str">
        <f>IF('Input data'!G421=0,"",'Input data'!G421)</f>
        <v/>
      </c>
      <c r="H415" s="9" t="str">
        <f>IF('Input data'!H421="","",'Input data'!H421)</f>
        <v/>
      </c>
      <c r="I415" s="7" t="str">
        <f>IF('Used data'!I415="No","",Calculation!AD415*Calculation!G415*Calculation!I415*Calculation!J415*Calculation!L415*Calculation!N415*Calculation!O415*Calculation!Q415*Calculation!V415*Calculation!W415*Calculation!X415)</f>
        <v/>
      </c>
      <c r="J415" s="7" t="str">
        <f>IF('Used data'!I415="No","",Calculation!AE415*Calculation!G415*Calculation!I415*Calculation!K415*Calculation!M415*Calculation!N415*Calculation!O415*Calculation!P415*Calculation!R415*Calculation!V415*Calculation!W415*Calculation!Y415)</f>
        <v/>
      </c>
      <c r="K415" s="7" t="str">
        <f>IF('Used data'!I415="No","",Calculation!AF415*Calculation!G415*Calculation!I415*Calculation!K415*Calculation!M415*Calculation!N415*Calculation!O415*Calculation!P415*Calculation!R415*Calculation!V415*Calculation!W415*Calculation!Y415)</f>
        <v/>
      </c>
      <c r="L415" s="7" t="str">
        <f>IF('Used data'!I415="No","",SUM(I415:K415))</f>
        <v/>
      </c>
      <c r="M415" s="7" t="str">
        <f>IF('Used data'!I415="No","",Calculation!AG415*Calculation!G415*Calculation!I415*Calculation!J415*Calculation!L415*Calculation!N415*Calculation!O415*Calculation!S415*Calculation!V415*Calculation!W415*Calculation!Z415)</f>
        <v/>
      </c>
      <c r="N415" s="7" t="str">
        <f>IF('Used data'!I415="No","",Calculation!AH415*Calculation!G415*Calculation!I415*Calculation!J415*Calculation!L415*Calculation!N415*Calculation!O415*Calculation!T415*Calculation!V415*Calculation!W415*Calculation!AA415)</f>
        <v/>
      </c>
      <c r="O415" s="7" t="str">
        <f>IF('Used data'!I415="No","",Calculation!AI415*Calculation!G415*Calculation!I415*Calculation!J415*Calculation!L415*Calculation!N415*Calculation!O415*Calculation!U415*Calculation!V415*Calculation!W415*Calculation!AB415)</f>
        <v/>
      </c>
      <c r="P415" s="7" t="str">
        <f>IF('Used data'!I415="No","",SUM(M415:O415))</f>
        <v/>
      </c>
      <c r="Q415" s="9" t="str">
        <f>IF('Used data'!I415="No","",SUM(I415:J415)*740934+M415*29492829+N415*4654307+O415*608667)</f>
        <v/>
      </c>
    </row>
    <row r="416" spans="1:17" x14ac:dyDescent="0.3">
      <c r="A416" s="4" t="str">
        <f>IF('Input data'!A422="","",'Input data'!A422)</f>
        <v/>
      </c>
      <c r="B416" s="4" t="str">
        <f>IF('Input data'!B422="","",'Input data'!B422)</f>
        <v/>
      </c>
      <c r="C416" s="4" t="str">
        <f>IF('Input data'!C422="","",'Input data'!C422)</f>
        <v/>
      </c>
      <c r="D416" s="4" t="str">
        <f>IF('Input data'!D422="","",'Input data'!D422)</f>
        <v/>
      </c>
      <c r="E416" s="4" t="str">
        <f>IF('Input data'!E422="","",'Input data'!E422)</f>
        <v/>
      </c>
      <c r="F416" s="4" t="str">
        <f>IF('Input data'!F422="","",'Input data'!F422)</f>
        <v/>
      </c>
      <c r="G416" s="20" t="str">
        <f>IF('Input data'!G422=0,"",'Input data'!G422)</f>
        <v/>
      </c>
      <c r="H416" s="9" t="str">
        <f>IF('Input data'!H422="","",'Input data'!H422)</f>
        <v/>
      </c>
      <c r="I416" s="7" t="str">
        <f>IF('Used data'!I416="No","",Calculation!AD416*Calculation!G416*Calculation!I416*Calculation!J416*Calculation!L416*Calculation!N416*Calculation!O416*Calculation!Q416*Calculation!V416*Calculation!W416*Calculation!X416)</f>
        <v/>
      </c>
      <c r="J416" s="7" t="str">
        <f>IF('Used data'!I416="No","",Calculation!AE416*Calculation!G416*Calculation!I416*Calculation!K416*Calculation!M416*Calculation!N416*Calculation!O416*Calculation!P416*Calculation!R416*Calculation!V416*Calculation!W416*Calculation!Y416)</f>
        <v/>
      </c>
      <c r="K416" s="7" t="str">
        <f>IF('Used data'!I416="No","",Calculation!AF416*Calculation!G416*Calculation!I416*Calculation!K416*Calculation!M416*Calculation!N416*Calculation!O416*Calculation!P416*Calculation!R416*Calculation!V416*Calculation!W416*Calculation!Y416)</f>
        <v/>
      </c>
      <c r="L416" s="7" t="str">
        <f>IF('Used data'!I416="No","",SUM(I416:K416))</f>
        <v/>
      </c>
      <c r="M416" s="7" t="str">
        <f>IF('Used data'!I416="No","",Calculation!AG416*Calculation!G416*Calculation!I416*Calculation!J416*Calculation!L416*Calculation!N416*Calculation!O416*Calculation!S416*Calculation!V416*Calculation!W416*Calculation!Z416)</f>
        <v/>
      </c>
      <c r="N416" s="7" t="str">
        <f>IF('Used data'!I416="No","",Calculation!AH416*Calculation!G416*Calculation!I416*Calculation!J416*Calculation!L416*Calculation!N416*Calculation!O416*Calculation!T416*Calculation!V416*Calculation!W416*Calculation!AA416)</f>
        <v/>
      </c>
      <c r="O416" s="7" t="str">
        <f>IF('Used data'!I416="No","",Calculation!AI416*Calculation!G416*Calculation!I416*Calculation!J416*Calculation!L416*Calculation!N416*Calculation!O416*Calculation!U416*Calculation!V416*Calculation!W416*Calculation!AB416)</f>
        <v/>
      </c>
      <c r="P416" s="7" t="str">
        <f>IF('Used data'!I416="No","",SUM(M416:O416))</f>
        <v/>
      </c>
      <c r="Q416" s="9" t="str">
        <f>IF('Used data'!I416="No","",SUM(I416:J416)*740934+M416*29492829+N416*4654307+O416*608667)</f>
        <v/>
      </c>
    </row>
    <row r="417" spans="1:17" x14ac:dyDescent="0.3">
      <c r="A417" s="4" t="str">
        <f>IF('Input data'!A423="","",'Input data'!A423)</f>
        <v/>
      </c>
      <c r="B417" s="4" t="str">
        <f>IF('Input data'!B423="","",'Input data'!B423)</f>
        <v/>
      </c>
      <c r="C417" s="4" t="str">
        <f>IF('Input data'!C423="","",'Input data'!C423)</f>
        <v/>
      </c>
      <c r="D417" s="4" t="str">
        <f>IF('Input data'!D423="","",'Input data'!D423)</f>
        <v/>
      </c>
      <c r="E417" s="4" t="str">
        <f>IF('Input data'!E423="","",'Input data'!E423)</f>
        <v/>
      </c>
      <c r="F417" s="4" t="str">
        <f>IF('Input data'!F423="","",'Input data'!F423)</f>
        <v/>
      </c>
      <c r="G417" s="20" t="str">
        <f>IF('Input data'!G423=0,"",'Input data'!G423)</f>
        <v/>
      </c>
      <c r="H417" s="9" t="str">
        <f>IF('Input data'!H423="","",'Input data'!H423)</f>
        <v/>
      </c>
      <c r="I417" s="7" t="str">
        <f>IF('Used data'!I417="No","",Calculation!AD417*Calculation!G417*Calculation!I417*Calculation!J417*Calculation!L417*Calculation!N417*Calculation!O417*Calculation!Q417*Calculation!V417*Calculation!W417*Calculation!X417)</f>
        <v/>
      </c>
      <c r="J417" s="7" t="str">
        <f>IF('Used data'!I417="No","",Calculation!AE417*Calculation!G417*Calculation!I417*Calculation!K417*Calculation!M417*Calculation!N417*Calculation!O417*Calculation!P417*Calculation!R417*Calculation!V417*Calculation!W417*Calculation!Y417)</f>
        <v/>
      </c>
      <c r="K417" s="7" t="str">
        <f>IF('Used data'!I417="No","",Calculation!AF417*Calculation!G417*Calculation!I417*Calculation!K417*Calculation!M417*Calculation!N417*Calculation!O417*Calculation!P417*Calculation!R417*Calculation!V417*Calculation!W417*Calculation!Y417)</f>
        <v/>
      </c>
      <c r="L417" s="7" t="str">
        <f>IF('Used data'!I417="No","",SUM(I417:K417))</f>
        <v/>
      </c>
      <c r="M417" s="7" t="str">
        <f>IF('Used data'!I417="No","",Calculation!AG417*Calculation!G417*Calculation!I417*Calculation!J417*Calculation!L417*Calculation!N417*Calculation!O417*Calculation!S417*Calculation!V417*Calculation!W417*Calculation!Z417)</f>
        <v/>
      </c>
      <c r="N417" s="7" t="str">
        <f>IF('Used data'!I417="No","",Calculation!AH417*Calculation!G417*Calculation!I417*Calculation!J417*Calculation!L417*Calculation!N417*Calculation!O417*Calculation!T417*Calculation!V417*Calculation!W417*Calculation!AA417)</f>
        <v/>
      </c>
      <c r="O417" s="7" t="str">
        <f>IF('Used data'!I417="No","",Calculation!AI417*Calculation!G417*Calculation!I417*Calculation!J417*Calculation!L417*Calculation!N417*Calculation!O417*Calculation!U417*Calculation!V417*Calculation!W417*Calculation!AB417)</f>
        <v/>
      </c>
      <c r="P417" s="7" t="str">
        <f>IF('Used data'!I417="No","",SUM(M417:O417))</f>
        <v/>
      </c>
      <c r="Q417" s="9" t="str">
        <f>IF('Used data'!I417="No","",SUM(I417:J417)*740934+M417*29492829+N417*4654307+O417*608667)</f>
        <v/>
      </c>
    </row>
    <row r="418" spans="1:17" x14ac:dyDescent="0.3">
      <c r="A418" s="4" t="str">
        <f>IF('Input data'!A424="","",'Input data'!A424)</f>
        <v/>
      </c>
      <c r="B418" s="4" t="str">
        <f>IF('Input data'!B424="","",'Input data'!B424)</f>
        <v/>
      </c>
      <c r="C418" s="4" t="str">
        <f>IF('Input data'!C424="","",'Input data'!C424)</f>
        <v/>
      </c>
      <c r="D418" s="4" t="str">
        <f>IF('Input data'!D424="","",'Input data'!D424)</f>
        <v/>
      </c>
      <c r="E418" s="4" t="str">
        <f>IF('Input data'!E424="","",'Input data'!E424)</f>
        <v/>
      </c>
      <c r="F418" s="4" t="str">
        <f>IF('Input data'!F424="","",'Input data'!F424)</f>
        <v/>
      </c>
      <c r="G418" s="20" t="str">
        <f>IF('Input data'!G424=0,"",'Input data'!G424)</f>
        <v/>
      </c>
      <c r="H418" s="9" t="str">
        <f>IF('Input data'!H424="","",'Input data'!H424)</f>
        <v/>
      </c>
      <c r="I418" s="7" t="str">
        <f>IF('Used data'!I418="No","",Calculation!AD418*Calculation!G418*Calculation!I418*Calculation!J418*Calculation!L418*Calculation!N418*Calculation!O418*Calculation!Q418*Calculation!V418*Calculation!W418*Calculation!X418)</f>
        <v/>
      </c>
      <c r="J418" s="7" t="str">
        <f>IF('Used data'!I418="No","",Calculation!AE418*Calculation!G418*Calculation!I418*Calculation!K418*Calculation!M418*Calculation!N418*Calculation!O418*Calculation!P418*Calculation!R418*Calculation!V418*Calculation!W418*Calculation!Y418)</f>
        <v/>
      </c>
      <c r="K418" s="7" t="str">
        <f>IF('Used data'!I418="No","",Calculation!AF418*Calculation!G418*Calculation!I418*Calculation!K418*Calculation!M418*Calculation!N418*Calculation!O418*Calculation!P418*Calculation!R418*Calculation!V418*Calculation!W418*Calculation!Y418)</f>
        <v/>
      </c>
      <c r="L418" s="7" t="str">
        <f>IF('Used data'!I418="No","",SUM(I418:K418))</f>
        <v/>
      </c>
      <c r="M418" s="7" t="str">
        <f>IF('Used data'!I418="No","",Calculation!AG418*Calculation!G418*Calculation!I418*Calculation!J418*Calculation!L418*Calculation!N418*Calculation!O418*Calculation!S418*Calculation!V418*Calculation!W418*Calculation!Z418)</f>
        <v/>
      </c>
      <c r="N418" s="7" t="str">
        <f>IF('Used data'!I418="No","",Calculation!AH418*Calculation!G418*Calculation!I418*Calculation!J418*Calculation!L418*Calculation!N418*Calculation!O418*Calculation!T418*Calculation!V418*Calculation!W418*Calculation!AA418)</f>
        <v/>
      </c>
      <c r="O418" s="7" t="str">
        <f>IF('Used data'!I418="No","",Calculation!AI418*Calculation!G418*Calculation!I418*Calculation!J418*Calculation!L418*Calculation!N418*Calculation!O418*Calculation!U418*Calculation!V418*Calculation!W418*Calculation!AB418)</f>
        <v/>
      </c>
      <c r="P418" s="7" t="str">
        <f>IF('Used data'!I418="No","",SUM(M418:O418))</f>
        <v/>
      </c>
      <c r="Q418" s="9" t="str">
        <f>IF('Used data'!I418="No","",SUM(I418:J418)*740934+M418*29492829+N418*4654307+O418*608667)</f>
        <v/>
      </c>
    </row>
    <row r="419" spans="1:17" x14ac:dyDescent="0.3">
      <c r="A419" s="4" t="str">
        <f>IF('Input data'!A425="","",'Input data'!A425)</f>
        <v/>
      </c>
      <c r="B419" s="4" t="str">
        <f>IF('Input data'!B425="","",'Input data'!B425)</f>
        <v/>
      </c>
      <c r="C419" s="4" t="str">
        <f>IF('Input data'!C425="","",'Input data'!C425)</f>
        <v/>
      </c>
      <c r="D419" s="4" t="str">
        <f>IF('Input data'!D425="","",'Input data'!D425)</f>
        <v/>
      </c>
      <c r="E419" s="4" t="str">
        <f>IF('Input data'!E425="","",'Input data'!E425)</f>
        <v/>
      </c>
      <c r="F419" s="4" t="str">
        <f>IF('Input data'!F425="","",'Input data'!F425)</f>
        <v/>
      </c>
      <c r="G419" s="20" t="str">
        <f>IF('Input data'!G425=0,"",'Input data'!G425)</f>
        <v/>
      </c>
      <c r="H419" s="9" t="str">
        <f>IF('Input data'!H425="","",'Input data'!H425)</f>
        <v/>
      </c>
      <c r="I419" s="7" t="str">
        <f>IF('Used data'!I419="No","",Calculation!AD419*Calculation!G419*Calculation!I419*Calculation!J419*Calculation!L419*Calculation!N419*Calculation!O419*Calculation!Q419*Calculation!V419*Calculation!W419*Calculation!X419)</f>
        <v/>
      </c>
      <c r="J419" s="7" t="str">
        <f>IF('Used data'!I419="No","",Calculation!AE419*Calculation!G419*Calculation!I419*Calculation!K419*Calculation!M419*Calculation!N419*Calculation!O419*Calculation!P419*Calculation!R419*Calculation!V419*Calculation!W419*Calculation!Y419)</f>
        <v/>
      </c>
      <c r="K419" s="7" t="str">
        <f>IF('Used data'!I419="No","",Calculation!AF419*Calculation!G419*Calculation!I419*Calculation!K419*Calculation!M419*Calculation!N419*Calculation!O419*Calculation!P419*Calculation!R419*Calculation!V419*Calculation!W419*Calculation!Y419)</f>
        <v/>
      </c>
      <c r="L419" s="7" t="str">
        <f>IF('Used data'!I419="No","",SUM(I419:K419))</f>
        <v/>
      </c>
      <c r="M419" s="7" t="str">
        <f>IF('Used data'!I419="No","",Calculation!AG419*Calculation!G419*Calculation!I419*Calculation!J419*Calculation!L419*Calculation!N419*Calculation!O419*Calculation!S419*Calculation!V419*Calculation!W419*Calculation!Z419)</f>
        <v/>
      </c>
      <c r="N419" s="7" t="str">
        <f>IF('Used data'!I419="No","",Calculation!AH419*Calculation!G419*Calculation!I419*Calculation!J419*Calculation!L419*Calculation!N419*Calculation!O419*Calculation!T419*Calculation!V419*Calculation!W419*Calculation!AA419)</f>
        <v/>
      </c>
      <c r="O419" s="7" t="str">
        <f>IF('Used data'!I419="No","",Calculation!AI419*Calculation!G419*Calculation!I419*Calculation!J419*Calculation!L419*Calculation!N419*Calculation!O419*Calculation!U419*Calculation!V419*Calculation!W419*Calculation!AB419)</f>
        <v/>
      </c>
      <c r="P419" s="7" t="str">
        <f>IF('Used data'!I419="No","",SUM(M419:O419))</f>
        <v/>
      </c>
      <c r="Q419" s="9" t="str">
        <f>IF('Used data'!I419="No","",SUM(I419:J419)*740934+M419*29492829+N419*4654307+O419*608667)</f>
        <v/>
      </c>
    </row>
    <row r="420" spans="1:17" x14ac:dyDescent="0.3">
      <c r="A420" s="4" t="str">
        <f>IF('Input data'!A426="","",'Input data'!A426)</f>
        <v/>
      </c>
      <c r="B420" s="4" t="str">
        <f>IF('Input data'!B426="","",'Input data'!B426)</f>
        <v/>
      </c>
      <c r="C420" s="4" t="str">
        <f>IF('Input data'!C426="","",'Input data'!C426)</f>
        <v/>
      </c>
      <c r="D420" s="4" t="str">
        <f>IF('Input data'!D426="","",'Input data'!D426)</f>
        <v/>
      </c>
      <c r="E420" s="4" t="str">
        <f>IF('Input data'!E426="","",'Input data'!E426)</f>
        <v/>
      </c>
      <c r="F420" s="4" t="str">
        <f>IF('Input data'!F426="","",'Input data'!F426)</f>
        <v/>
      </c>
      <c r="G420" s="20" t="str">
        <f>IF('Input data'!G426=0,"",'Input data'!G426)</f>
        <v/>
      </c>
      <c r="H420" s="9" t="str">
        <f>IF('Input data'!H426="","",'Input data'!H426)</f>
        <v/>
      </c>
      <c r="I420" s="7" t="str">
        <f>IF('Used data'!I420="No","",Calculation!AD420*Calculation!G420*Calculation!I420*Calculation!J420*Calculation!L420*Calculation!N420*Calculation!O420*Calculation!Q420*Calculation!V420*Calculation!W420*Calculation!X420)</f>
        <v/>
      </c>
      <c r="J420" s="7" t="str">
        <f>IF('Used data'!I420="No","",Calculation!AE420*Calculation!G420*Calculation!I420*Calculation!K420*Calculation!M420*Calculation!N420*Calculation!O420*Calculation!P420*Calculation!R420*Calculation!V420*Calculation!W420*Calculation!Y420)</f>
        <v/>
      </c>
      <c r="K420" s="7" t="str">
        <f>IF('Used data'!I420="No","",Calculation!AF420*Calculation!G420*Calculation!I420*Calculation!K420*Calculation!M420*Calculation!N420*Calculation!O420*Calculation!P420*Calculation!R420*Calculation!V420*Calculation!W420*Calculation!Y420)</f>
        <v/>
      </c>
      <c r="L420" s="7" t="str">
        <f>IF('Used data'!I420="No","",SUM(I420:K420))</f>
        <v/>
      </c>
      <c r="M420" s="7" t="str">
        <f>IF('Used data'!I420="No","",Calculation!AG420*Calculation!G420*Calculation!I420*Calculation!J420*Calculation!L420*Calculation!N420*Calculation!O420*Calculation!S420*Calculation!V420*Calculation!W420*Calculation!Z420)</f>
        <v/>
      </c>
      <c r="N420" s="7" t="str">
        <f>IF('Used data'!I420="No","",Calculation!AH420*Calculation!G420*Calculation!I420*Calculation!J420*Calculation!L420*Calculation!N420*Calculation!O420*Calculation!T420*Calculation!V420*Calculation!W420*Calculation!AA420)</f>
        <v/>
      </c>
      <c r="O420" s="7" t="str">
        <f>IF('Used data'!I420="No","",Calculation!AI420*Calculation!G420*Calculation!I420*Calculation!J420*Calculation!L420*Calculation!N420*Calculation!O420*Calculation!U420*Calculation!V420*Calculation!W420*Calculation!AB420)</f>
        <v/>
      </c>
      <c r="P420" s="7" t="str">
        <f>IF('Used data'!I420="No","",SUM(M420:O420))</f>
        <v/>
      </c>
      <c r="Q420" s="9" t="str">
        <f>IF('Used data'!I420="No","",SUM(I420:J420)*740934+M420*29492829+N420*4654307+O420*608667)</f>
        <v/>
      </c>
    </row>
    <row r="421" spans="1:17" x14ac:dyDescent="0.3">
      <c r="A421" s="4" t="str">
        <f>IF('Input data'!A427="","",'Input data'!A427)</f>
        <v/>
      </c>
      <c r="B421" s="4" t="str">
        <f>IF('Input data'!B427="","",'Input data'!B427)</f>
        <v/>
      </c>
      <c r="C421" s="4" t="str">
        <f>IF('Input data'!C427="","",'Input data'!C427)</f>
        <v/>
      </c>
      <c r="D421" s="4" t="str">
        <f>IF('Input data'!D427="","",'Input data'!D427)</f>
        <v/>
      </c>
      <c r="E421" s="4" t="str">
        <f>IF('Input data'!E427="","",'Input data'!E427)</f>
        <v/>
      </c>
      <c r="F421" s="4" t="str">
        <f>IF('Input data'!F427="","",'Input data'!F427)</f>
        <v/>
      </c>
      <c r="G421" s="20" t="str">
        <f>IF('Input data'!G427=0,"",'Input data'!G427)</f>
        <v/>
      </c>
      <c r="H421" s="9" t="str">
        <f>IF('Input data'!H427="","",'Input data'!H427)</f>
        <v/>
      </c>
      <c r="I421" s="7" t="str">
        <f>IF('Used data'!I421="No","",Calculation!AD421*Calculation!G421*Calculation!I421*Calculation!J421*Calculation!L421*Calculation!N421*Calculation!O421*Calculation!Q421*Calculation!V421*Calculation!W421*Calculation!X421)</f>
        <v/>
      </c>
      <c r="J421" s="7" t="str">
        <f>IF('Used data'!I421="No","",Calculation!AE421*Calculation!G421*Calculation!I421*Calculation!K421*Calculation!M421*Calculation!N421*Calculation!O421*Calculation!P421*Calculation!R421*Calculation!V421*Calculation!W421*Calculation!Y421)</f>
        <v/>
      </c>
      <c r="K421" s="7" t="str">
        <f>IF('Used data'!I421="No","",Calculation!AF421*Calculation!G421*Calculation!I421*Calculation!K421*Calculation!M421*Calculation!N421*Calculation!O421*Calculation!P421*Calculation!R421*Calculation!V421*Calculation!W421*Calculation!Y421)</f>
        <v/>
      </c>
      <c r="L421" s="7" t="str">
        <f>IF('Used data'!I421="No","",SUM(I421:K421))</f>
        <v/>
      </c>
      <c r="M421" s="7" t="str">
        <f>IF('Used data'!I421="No","",Calculation!AG421*Calculation!G421*Calculation!I421*Calculation!J421*Calculation!L421*Calculation!N421*Calculation!O421*Calculation!S421*Calculation!V421*Calculation!W421*Calculation!Z421)</f>
        <v/>
      </c>
      <c r="N421" s="7" t="str">
        <f>IF('Used data'!I421="No","",Calculation!AH421*Calculation!G421*Calculation!I421*Calculation!J421*Calculation!L421*Calculation!N421*Calculation!O421*Calculation!T421*Calculation!V421*Calculation!W421*Calculation!AA421)</f>
        <v/>
      </c>
      <c r="O421" s="7" t="str">
        <f>IF('Used data'!I421="No","",Calculation!AI421*Calculation!G421*Calculation!I421*Calculation!J421*Calculation!L421*Calculation!N421*Calculation!O421*Calculation!U421*Calculation!V421*Calculation!W421*Calculation!AB421)</f>
        <v/>
      </c>
      <c r="P421" s="7" t="str">
        <f>IF('Used data'!I421="No","",SUM(M421:O421))</f>
        <v/>
      </c>
      <c r="Q421" s="9" t="str">
        <f>IF('Used data'!I421="No","",SUM(I421:J421)*740934+M421*29492829+N421*4654307+O421*608667)</f>
        <v/>
      </c>
    </row>
    <row r="422" spans="1:17" x14ac:dyDescent="0.3">
      <c r="A422" s="4" t="str">
        <f>IF('Input data'!A428="","",'Input data'!A428)</f>
        <v/>
      </c>
      <c r="B422" s="4" t="str">
        <f>IF('Input data'!B428="","",'Input data'!B428)</f>
        <v/>
      </c>
      <c r="C422" s="4" t="str">
        <f>IF('Input data'!C428="","",'Input data'!C428)</f>
        <v/>
      </c>
      <c r="D422" s="4" t="str">
        <f>IF('Input data'!D428="","",'Input data'!D428)</f>
        <v/>
      </c>
      <c r="E422" s="4" t="str">
        <f>IF('Input data'!E428="","",'Input data'!E428)</f>
        <v/>
      </c>
      <c r="F422" s="4" t="str">
        <f>IF('Input data'!F428="","",'Input data'!F428)</f>
        <v/>
      </c>
      <c r="G422" s="20" t="str">
        <f>IF('Input data'!G428=0,"",'Input data'!G428)</f>
        <v/>
      </c>
      <c r="H422" s="9" t="str">
        <f>IF('Input data'!H428="","",'Input data'!H428)</f>
        <v/>
      </c>
      <c r="I422" s="7" t="str">
        <f>IF('Used data'!I422="No","",Calculation!AD422*Calculation!G422*Calculation!I422*Calculation!J422*Calculation!L422*Calculation!N422*Calculation!O422*Calculation!Q422*Calculation!V422*Calculation!W422*Calculation!X422)</f>
        <v/>
      </c>
      <c r="J422" s="7" t="str">
        <f>IF('Used data'!I422="No","",Calculation!AE422*Calculation!G422*Calculation!I422*Calculation!K422*Calculation!M422*Calculation!N422*Calculation!O422*Calculation!P422*Calculation!R422*Calculation!V422*Calculation!W422*Calculation!Y422)</f>
        <v/>
      </c>
      <c r="K422" s="7" t="str">
        <f>IF('Used data'!I422="No","",Calculation!AF422*Calculation!G422*Calculation!I422*Calculation!K422*Calculation!M422*Calculation!N422*Calculation!O422*Calculation!P422*Calculation!R422*Calculation!V422*Calculation!W422*Calculation!Y422)</f>
        <v/>
      </c>
      <c r="L422" s="7" t="str">
        <f>IF('Used data'!I422="No","",SUM(I422:K422))</f>
        <v/>
      </c>
      <c r="M422" s="7" t="str">
        <f>IF('Used data'!I422="No","",Calculation!AG422*Calculation!G422*Calculation!I422*Calculation!J422*Calculation!L422*Calculation!N422*Calculation!O422*Calculation!S422*Calculation!V422*Calculation!W422*Calculation!Z422)</f>
        <v/>
      </c>
      <c r="N422" s="7" t="str">
        <f>IF('Used data'!I422="No","",Calculation!AH422*Calculation!G422*Calculation!I422*Calculation!J422*Calculation!L422*Calculation!N422*Calculation!O422*Calculation!T422*Calculation!V422*Calculation!W422*Calculation!AA422)</f>
        <v/>
      </c>
      <c r="O422" s="7" t="str">
        <f>IF('Used data'!I422="No","",Calculation!AI422*Calculation!G422*Calculation!I422*Calculation!J422*Calculation!L422*Calculation!N422*Calculation!O422*Calculation!U422*Calculation!V422*Calculation!W422*Calculation!AB422)</f>
        <v/>
      </c>
      <c r="P422" s="7" t="str">
        <f>IF('Used data'!I422="No","",SUM(M422:O422))</f>
        <v/>
      </c>
      <c r="Q422" s="9" t="str">
        <f>IF('Used data'!I422="No","",SUM(I422:J422)*740934+M422*29492829+N422*4654307+O422*608667)</f>
        <v/>
      </c>
    </row>
    <row r="423" spans="1:17" x14ac:dyDescent="0.3">
      <c r="A423" s="4" t="str">
        <f>IF('Input data'!A429="","",'Input data'!A429)</f>
        <v/>
      </c>
      <c r="B423" s="4" t="str">
        <f>IF('Input data'!B429="","",'Input data'!B429)</f>
        <v/>
      </c>
      <c r="C423" s="4" t="str">
        <f>IF('Input data'!C429="","",'Input data'!C429)</f>
        <v/>
      </c>
      <c r="D423" s="4" t="str">
        <f>IF('Input data'!D429="","",'Input data'!D429)</f>
        <v/>
      </c>
      <c r="E423" s="4" t="str">
        <f>IF('Input data'!E429="","",'Input data'!E429)</f>
        <v/>
      </c>
      <c r="F423" s="4" t="str">
        <f>IF('Input data'!F429="","",'Input data'!F429)</f>
        <v/>
      </c>
      <c r="G423" s="20" t="str">
        <f>IF('Input data'!G429=0,"",'Input data'!G429)</f>
        <v/>
      </c>
      <c r="H423" s="9" t="str">
        <f>IF('Input data'!H429="","",'Input data'!H429)</f>
        <v/>
      </c>
      <c r="I423" s="7" t="str">
        <f>IF('Used data'!I423="No","",Calculation!AD423*Calculation!G423*Calculation!I423*Calculation!J423*Calculation!L423*Calculation!N423*Calculation!O423*Calculation!Q423*Calculation!V423*Calculation!W423*Calculation!X423)</f>
        <v/>
      </c>
      <c r="J423" s="7" t="str">
        <f>IF('Used data'!I423="No","",Calculation!AE423*Calculation!G423*Calculation!I423*Calculation!K423*Calculation!M423*Calculation!N423*Calculation!O423*Calculation!P423*Calculation!R423*Calculation!V423*Calculation!W423*Calculation!Y423)</f>
        <v/>
      </c>
      <c r="K423" s="7" t="str">
        <f>IF('Used data'!I423="No","",Calculation!AF423*Calculation!G423*Calculation!I423*Calculation!K423*Calculation!M423*Calculation!N423*Calculation!O423*Calculation!P423*Calculation!R423*Calculation!V423*Calculation!W423*Calculation!Y423)</f>
        <v/>
      </c>
      <c r="L423" s="7" t="str">
        <f>IF('Used data'!I423="No","",SUM(I423:K423))</f>
        <v/>
      </c>
      <c r="M423" s="7" t="str">
        <f>IF('Used data'!I423="No","",Calculation!AG423*Calculation!G423*Calculation!I423*Calculation!J423*Calculation!L423*Calculation!N423*Calculation!O423*Calculation!S423*Calculation!V423*Calculation!W423*Calculation!Z423)</f>
        <v/>
      </c>
      <c r="N423" s="7" t="str">
        <f>IF('Used data'!I423="No","",Calculation!AH423*Calculation!G423*Calculation!I423*Calculation!J423*Calculation!L423*Calculation!N423*Calculation!O423*Calculation!T423*Calculation!V423*Calculation!W423*Calculation!AA423)</f>
        <v/>
      </c>
      <c r="O423" s="7" t="str">
        <f>IF('Used data'!I423="No","",Calculation!AI423*Calculation!G423*Calculation!I423*Calculation!J423*Calculation!L423*Calculation!N423*Calculation!O423*Calculation!U423*Calculation!V423*Calculation!W423*Calculation!AB423)</f>
        <v/>
      </c>
      <c r="P423" s="7" t="str">
        <f>IF('Used data'!I423="No","",SUM(M423:O423))</f>
        <v/>
      </c>
      <c r="Q423" s="9" t="str">
        <f>IF('Used data'!I423="No","",SUM(I423:J423)*740934+M423*29492829+N423*4654307+O423*608667)</f>
        <v/>
      </c>
    </row>
    <row r="424" spans="1:17" x14ac:dyDescent="0.3">
      <c r="A424" s="4" t="str">
        <f>IF('Input data'!A430="","",'Input data'!A430)</f>
        <v/>
      </c>
      <c r="B424" s="4" t="str">
        <f>IF('Input data'!B430="","",'Input data'!B430)</f>
        <v/>
      </c>
      <c r="C424" s="4" t="str">
        <f>IF('Input data'!C430="","",'Input data'!C430)</f>
        <v/>
      </c>
      <c r="D424" s="4" t="str">
        <f>IF('Input data'!D430="","",'Input data'!D430)</f>
        <v/>
      </c>
      <c r="E424" s="4" t="str">
        <f>IF('Input data'!E430="","",'Input data'!E430)</f>
        <v/>
      </c>
      <c r="F424" s="4" t="str">
        <f>IF('Input data'!F430="","",'Input data'!F430)</f>
        <v/>
      </c>
      <c r="G424" s="20" t="str">
        <f>IF('Input data'!G430=0,"",'Input data'!G430)</f>
        <v/>
      </c>
      <c r="H424" s="9" t="str">
        <f>IF('Input data'!H430="","",'Input data'!H430)</f>
        <v/>
      </c>
      <c r="I424" s="7" t="str">
        <f>IF('Used data'!I424="No","",Calculation!AD424*Calculation!G424*Calculation!I424*Calculation!J424*Calculation!L424*Calculation!N424*Calculation!O424*Calculation!Q424*Calculation!V424*Calculation!W424*Calculation!X424)</f>
        <v/>
      </c>
      <c r="J424" s="7" t="str">
        <f>IF('Used data'!I424="No","",Calculation!AE424*Calculation!G424*Calculation!I424*Calculation!K424*Calculation!M424*Calculation!N424*Calculation!O424*Calculation!P424*Calculation!R424*Calculation!V424*Calculation!W424*Calculation!Y424)</f>
        <v/>
      </c>
      <c r="K424" s="7" t="str">
        <f>IF('Used data'!I424="No","",Calculation!AF424*Calculation!G424*Calculation!I424*Calculation!K424*Calculation!M424*Calculation!N424*Calculation!O424*Calculation!P424*Calculation!R424*Calculation!V424*Calculation!W424*Calculation!Y424)</f>
        <v/>
      </c>
      <c r="L424" s="7" t="str">
        <f>IF('Used data'!I424="No","",SUM(I424:K424))</f>
        <v/>
      </c>
      <c r="M424" s="7" t="str">
        <f>IF('Used data'!I424="No","",Calculation!AG424*Calculation!G424*Calculation!I424*Calculation!J424*Calculation!L424*Calculation!N424*Calculation!O424*Calculation!S424*Calculation!V424*Calculation!W424*Calculation!Z424)</f>
        <v/>
      </c>
      <c r="N424" s="7" t="str">
        <f>IF('Used data'!I424="No","",Calculation!AH424*Calculation!G424*Calculation!I424*Calculation!J424*Calculation!L424*Calculation!N424*Calculation!O424*Calculation!T424*Calculation!V424*Calculation!W424*Calculation!AA424)</f>
        <v/>
      </c>
      <c r="O424" s="7" t="str">
        <f>IF('Used data'!I424="No","",Calculation!AI424*Calculation!G424*Calculation!I424*Calculation!J424*Calculation!L424*Calculation!N424*Calculation!O424*Calculation!U424*Calculation!V424*Calculation!W424*Calculation!AB424)</f>
        <v/>
      </c>
      <c r="P424" s="7" t="str">
        <f>IF('Used data'!I424="No","",SUM(M424:O424))</f>
        <v/>
      </c>
      <c r="Q424" s="9" t="str">
        <f>IF('Used data'!I424="No","",SUM(I424:J424)*740934+M424*29492829+N424*4654307+O424*608667)</f>
        <v/>
      </c>
    </row>
    <row r="425" spans="1:17" x14ac:dyDescent="0.3">
      <c r="A425" s="4" t="str">
        <f>IF('Input data'!A431="","",'Input data'!A431)</f>
        <v/>
      </c>
      <c r="B425" s="4" t="str">
        <f>IF('Input data'!B431="","",'Input data'!B431)</f>
        <v/>
      </c>
      <c r="C425" s="4" t="str">
        <f>IF('Input data'!C431="","",'Input data'!C431)</f>
        <v/>
      </c>
      <c r="D425" s="4" t="str">
        <f>IF('Input data'!D431="","",'Input data'!D431)</f>
        <v/>
      </c>
      <c r="E425" s="4" t="str">
        <f>IF('Input data'!E431="","",'Input data'!E431)</f>
        <v/>
      </c>
      <c r="F425" s="4" t="str">
        <f>IF('Input data'!F431="","",'Input data'!F431)</f>
        <v/>
      </c>
      <c r="G425" s="20" t="str">
        <f>IF('Input data'!G431=0,"",'Input data'!G431)</f>
        <v/>
      </c>
      <c r="H425" s="9" t="str">
        <f>IF('Input data'!H431="","",'Input data'!H431)</f>
        <v/>
      </c>
      <c r="I425" s="7" t="str">
        <f>IF('Used data'!I425="No","",Calculation!AD425*Calculation!G425*Calculation!I425*Calculation!J425*Calculation!L425*Calculation!N425*Calculation!O425*Calculation!Q425*Calculation!V425*Calculation!W425*Calculation!X425)</f>
        <v/>
      </c>
      <c r="J425" s="7" t="str">
        <f>IF('Used data'!I425="No","",Calculation!AE425*Calculation!G425*Calculation!I425*Calculation!K425*Calculation!M425*Calculation!N425*Calculation!O425*Calculation!P425*Calculation!R425*Calculation!V425*Calculation!W425*Calculation!Y425)</f>
        <v/>
      </c>
      <c r="K425" s="7" t="str">
        <f>IF('Used data'!I425="No","",Calculation!AF425*Calculation!G425*Calculation!I425*Calculation!K425*Calculation!M425*Calculation!N425*Calculation!O425*Calculation!P425*Calculation!R425*Calculation!V425*Calculation!W425*Calculation!Y425)</f>
        <v/>
      </c>
      <c r="L425" s="7" t="str">
        <f>IF('Used data'!I425="No","",SUM(I425:K425))</f>
        <v/>
      </c>
      <c r="M425" s="7" t="str">
        <f>IF('Used data'!I425="No","",Calculation!AG425*Calculation!G425*Calculation!I425*Calculation!J425*Calculation!L425*Calculation!N425*Calculation!O425*Calculation!S425*Calculation!V425*Calculation!W425*Calculation!Z425)</f>
        <v/>
      </c>
      <c r="N425" s="7" t="str">
        <f>IF('Used data'!I425="No","",Calculation!AH425*Calculation!G425*Calculation!I425*Calculation!J425*Calculation!L425*Calculation!N425*Calculation!O425*Calculation!T425*Calculation!V425*Calculation!W425*Calculation!AA425)</f>
        <v/>
      </c>
      <c r="O425" s="7" t="str">
        <f>IF('Used data'!I425="No","",Calculation!AI425*Calculation!G425*Calculation!I425*Calculation!J425*Calculation!L425*Calculation!N425*Calculation!O425*Calculation!U425*Calculation!V425*Calculation!W425*Calculation!AB425)</f>
        <v/>
      </c>
      <c r="P425" s="7" t="str">
        <f>IF('Used data'!I425="No","",SUM(M425:O425))</f>
        <v/>
      </c>
      <c r="Q425" s="9" t="str">
        <f>IF('Used data'!I425="No","",SUM(I425:J425)*740934+M425*29492829+N425*4654307+O425*608667)</f>
        <v/>
      </c>
    </row>
    <row r="426" spans="1:17" x14ac:dyDescent="0.3">
      <c r="A426" s="4" t="str">
        <f>IF('Input data'!A432="","",'Input data'!A432)</f>
        <v/>
      </c>
      <c r="B426" s="4" t="str">
        <f>IF('Input data'!B432="","",'Input data'!B432)</f>
        <v/>
      </c>
      <c r="C426" s="4" t="str">
        <f>IF('Input data'!C432="","",'Input data'!C432)</f>
        <v/>
      </c>
      <c r="D426" s="4" t="str">
        <f>IF('Input data'!D432="","",'Input data'!D432)</f>
        <v/>
      </c>
      <c r="E426" s="4" t="str">
        <f>IF('Input data'!E432="","",'Input data'!E432)</f>
        <v/>
      </c>
      <c r="F426" s="4" t="str">
        <f>IF('Input data'!F432="","",'Input data'!F432)</f>
        <v/>
      </c>
      <c r="G426" s="20" t="str">
        <f>IF('Input data'!G432=0,"",'Input data'!G432)</f>
        <v/>
      </c>
      <c r="H426" s="9" t="str">
        <f>IF('Input data'!H432="","",'Input data'!H432)</f>
        <v/>
      </c>
      <c r="I426" s="7" t="str">
        <f>IF('Used data'!I426="No","",Calculation!AD426*Calculation!G426*Calculation!I426*Calculation!J426*Calculation!L426*Calculation!N426*Calculation!O426*Calculation!Q426*Calculation!V426*Calculation!W426*Calculation!X426)</f>
        <v/>
      </c>
      <c r="J426" s="7" t="str">
        <f>IF('Used data'!I426="No","",Calculation!AE426*Calculation!G426*Calculation!I426*Calculation!K426*Calculation!M426*Calculation!N426*Calculation!O426*Calculation!P426*Calculation!R426*Calculation!V426*Calculation!W426*Calculation!Y426)</f>
        <v/>
      </c>
      <c r="K426" s="7" t="str">
        <f>IF('Used data'!I426="No","",Calculation!AF426*Calculation!G426*Calculation!I426*Calculation!K426*Calculation!M426*Calculation!N426*Calculation!O426*Calculation!P426*Calculation!R426*Calculation!V426*Calculation!W426*Calculation!Y426)</f>
        <v/>
      </c>
      <c r="L426" s="7" t="str">
        <f>IF('Used data'!I426="No","",SUM(I426:K426))</f>
        <v/>
      </c>
      <c r="M426" s="7" t="str">
        <f>IF('Used data'!I426="No","",Calculation!AG426*Calculation!G426*Calculation!I426*Calculation!J426*Calculation!L426*Calculation!N426*Calculation!O426*Calculation!S426*Calculation!V426*Calculation!W426*Calculation!Z426)</f>
        <v/>
      </c>
      <c r="N426" s="7" t="str">
        <f>IF('Used data'!I426="No","",Calculation!AH426*Calculation!G426*Calculation!I426*Calculation!J426*Calculation!L426*Calculation!N426*Calculation!O426*Calculation!T426*Calculation!V426*Calculation!W426*Calculation!AA426)</f>
        <v/>
      </c>
      <c r="O426" s="7" t="str">
        <f>IF('Used data'!I426="No","",Calculation!AI426*Calculation!G426*Calculation!I426*Calculation!J426*Calculation!L426*Calculation!N426*Calculation!O426*Calculation!U426*Calculation!V426*Calculation!W426*Calculation!AB426)</f>
        <v/>
      </c>
      <c r="P426" s="7" t="str">
        <f>IF('Used data'!I426="No","",SUM(M426:O426))</f>
        <v/>
      </c>
      <c r="Q426" s="9" t="str">
        <f>IF('Used data'!I426="No","",SUM(I426:J426)*740934+M426*29492829+N426*4654307+O426*608667)</f>
        <v/>
      </c>
    </row>
    <row r="427" spans="1:17" x14ac:dyDescent="0.3">
      <c r="A427" s="4" t="str">
        <f>IF('Input data'!A433="","",'Input data'!A433)</f>
        <v/>
      </c>
      <c r="B427" s="4" t="str">
        <f>IF('Input data'!B433="","",'Input data'!B433)</f>
        <v/>
      </c>
      <c r="C427" s="4" t="str">
        <f>IF('Input data'!C433="","",'Input data'!C433)</f>
        <v/>
      </c>
      <c r="D427" s="4" t="str">
        <f>IF('Input data'!D433="","",'Input data'!D433)</f>
        <v/>
      </c>
      <c r="E427" s="4" t="str">
        <f>IF('Input data'!E433="","",'Input data'!E433)</f>
        <v/>
      </c>
      <c r="F427" s="4" t="str">
        <f>IF('Input data'!F433="","",'Input data'!F433)</f>
        <v/>
      </c>
      <c r="G427" s="20" t="str">
        <f>IF('Input data'!G433=0,"",'Input data'!G433)</f>
        <v/>
      </c>
      <c r="H427" s="9" t="str">
        <f>IF('Input data'!H433="","",'Input data'!H433)</f>
        <v/>
      </c>
      <c r="I427" s="7" t="str">
        <f>IF('Used data'!I427="No","",Calculation!AD427*Calculation!G427*Calculation!I427*Calculation!J427*Calculation!L427*Calculation!N427*Calculation!O427*Calculation!Q427*Calculation!V427*Calculation!W427*Calculation!X427)</f>
        <v/>
      </c>
      <c r="J427" s="7" t="str">
        <f>IF('Used data'!I427="No","",Calculation!AE427*Calculation!G427*Calculation!I427*Calculation!K427*Calculation!M427*Calculation!N427*Calculation!O427*Calculation!P427*Calculation!R427*Calculation!V427*Calculation!W427*Calculation!Y427)</f>
        <v/>
      </c>
      <c r="K427" s="7" t="str">
        <f>IF('Used data'!I427="No","",Calculation!AF427*Calculation!G427*Calculation!I427*Calculation!K427*Calculation!M427*Calculation!N427*Calculation!O427*Calculation!P427*Calculation!R427*Calculation!V427*Calculation!W427*Calculation!Y427)</f>
        <v/>
      </c>
      <c r="L427" s="7" t="str">
        <f>IF('Used data'!I427="No","",SUM(I427:K427))</f>
        <v/>
      </c>
      <c r="M427" s="7" t="str">
        <f>IF('Used data'!I427="No","",Calculation!AG427*Calculation!G427*Calculation!I427*Calculation!J427*Calculation!L427*Calculation!N427*Calculation!O427*Calculation!S427*Calculation!V427*Calculation!W427*Calculation!Z427)</f>
        <v/>
      </c>
      <c r="N427" s="7" t="str">
        <f>IF('Used data'!I427="No","",Calculation!AH427*Calculation!G427*Calculation!I427*Calculation!J427*Calculation!L427*Calculation!N427*Calculation!O427*Calculation!T427*Calculation!V427*Calculation!W427*Calculation!AA427)</f>
        <v/>
      </c>
      <c r="O427" s="7" t="str">
        <f>IF('Used data'!I427="No","",Calculation!AI427*Calculation!G427*Calculation!I427*Calculation!J427*Calculation!L427*Calculation!N427*Calculation!O427*Calculation!U427*Calculation!V427*Calculation!W427*Calculation!AB427)</f>
        <v/>
      </c>
      <c r="P427" s="7" t="str">
        <f>IF('Used data'!I427="No","",SUM(M427:O427))</f>
        <v/>
      </c>
      <c r="Q427" s="9" t="str">
        <f>IF('Used data'!I427="No","",SUM(I427:J427)*740934+M427*29492829+N427*4654307+O427*608667)</f>
        <v/>
      </c>
    </row>
    <row r="428" spans="1:17" x14ac:dyDescent="0.3">
      <c r="A428" s="4" t="str">
        <f>IF('Input data'!A434="","",'Input data'!A434)</f>
        <v/>
      </c>
      <c r="B428" s="4" t="str">
        <f>IF('Input data'!B434="","",'Input data'!B434)</f>
        <v/>
      </c>
      <c r="C428" s="4" t="str">
        <f>IF('Input data'!C434="","",'Input data'!C434)</f>
        <v/>
      </c>
      <c r="D428" s="4" t="str">
        <f>IF('Input data'!D434="","",'Input data'!D434)</f>
        <v/>
      </c>
      <c r="E428" s="4" t="str">
        <f>IF('Input data'!E434="","",'Input data'!E434)</f>
        <v/>
      </c>
      <c r="F428" s="4" t="str">
        <f>IF('Input data'!F434="","",'Input data'!F434)</f>
        <v/>
      </c>
      <c r="G428" s="20" t="str">
        <f>IF('Input data'!G434=0,"",'Input data'!G434)</f>
        <v/>
      </c>
      <c r="H428" s="9" t="str">
        <f>IF('Input data'!H434="","",'Input data'!H434)</f>
        <v/>
      </c>
      <c r="I428" s="7" t="str">
        <f>IF('Used data'!I428="No","",Calculation!AD428*Calculation!G428*Calculation!I428*Calculation!J428*Calculation!L428*Calculation!N428*Calculation!O428*Calculation!Q428*Calculation!V428*Calculation!W428*Calculation!X428)</f>
        <v/>
      </c>
      <c r="J428" s="7" t="str">
        <f>IF('Used data'!I428="No","",Calculation!AE428*Calculation!G428*Calculation!I428*Calculation!K428*Calculation!M428*Calculation!N428*Calculation!O428*Calculation!P428*Calculation!R428*Calculation!V428*Calculation!W428*Calculation!Y428)</f>
        <v/>
      </c>
      <c r="K428" s="7" t="str">
        <f>IF('Used data'!I428="No","",Calculation!AF428*Calculation!G428*Calculation!I428*Calculation!K428*Calculation!M428*Calculation!N428*Calculation!O428*Calculation!P428*Calculation!R428*Calculation!V428*Calculation!W428*Calculation!Y428)</f>
        <v/>
      </c>
      <c r="L428" s="7" t="str">
        <f>IF('Used data'!I428="No","",SUM(I428:K428))</f>
        <v/>
      </c>
      <c r="M428" s="7" t="str">
        <f>IF('Used data'!I428="No","",Calculation!AG428*Calculation!G428*Calculation!I428*Calculation!J428*Calculation!L428*Calculation!N428*Calculation!O428*Calculation!S428*Calculation!V428*Calculation!W428*Calculation!Z428)</f>
        <v/>
      </c>
      <c r="N428" s="7" t="str">
        <f>IF('Used data'!I428="No","",Calculation!AH428*Calculation!G428*Calculation!I428*Calculation!J428*Calculation!L428*Calculation!N428*Calculation!O428*Calculation!T428*Calculation!V428*Calculation!W428*Calculation!AA428)</f>
        <v/>
      </c>
      <c r="O428" s="7" t="str">
        <f>IF('Used data'!I428="No","",Calculation!AI428*Calculation!G428*Calculation!I428*Calculation!J428*Calculation!L428*Calculation!N428*Calculation!O428*Calculation!U428*Calculation!V428*Calculation!W428*Calculation!AB428)</f>
        <v/>
      </c>
      <c r="P428" s="7" t="str">
        <f>IF('Used data'!I428="No","",SUM(M428:O428))</f>
        <v/>
      </c>
      <c r="Q428" s="9" t="str">
        <f>IF('Used data'!I428="No","",SUM(I428:J428)*740934+M428*29492829+N428*4654307+O428*608667)</f>
        <v/>
      </c>
    </row>
    <row r="429" spans="1:17" x14ac:dyDescent="0.3">
      <c r="A429" s="4" t="str">
        <f>IF('Input data'!A435="","",'Input data'!A435)</f>
        <v/>
      </c>
      <c r="B429" s="4" t="str">
        <f>IF('Input data'!B435="","",'Input data'!B435)</f>
        <v/>
      </c>
      <c r="C429" s="4" t="str">
        <f>IF('Input data'!C435="","",'Input data'!C435)</f>
        <v/>
      </c>
      <c r="D429" s="4" t="str">
        <f>IF('Input data'!D435="","",'Input data'!D435)</f>
        <v/>
      </c>
      <c r="E429" s="4" t="str">
        <f>IF('Input data'!E435="","",'Input data'!E435)</f>
        <v/>
      </c>
      <c r="F429" s="4" t="str">
        <f>IF('Input data'!F435="","",'Input data'!F435)</f>
        <v/>
      </c>
      <c r="G429" s="20" t="str">
        <f>IF('Input data'!G435=0,"",'Input data'!G435)</f>
        <v/>
      </c>
      <c r="H429" s="9" t="str">
        <f>IF('Input data'!H435="","",'Input data'!H435)</f>
        <v/>
      </c>
      <c r="I429" s="7" t="str">
        <f>IF('Used data'!I429="No","",Calculation!AD429*Calculation!G429*Calculation!I429*Calculation!J429*Calculation!L429*Calculation!N429*Calculation!O429*Calculation!Q429*Calculation!V429*Calculation!W429*Calculation!X429)</f>
        <v/>
      </c>
      <c r="J429" s="7" t="str">
        <f>IF('Used data'!I429="No","",Calculation!AE429*Calculation!G429*Calculation!I429*Calculation!K429*Calculation!M429*Calculation!N429*Calculation!O429*Calculation!P429*Calculation!R429*Calculation!V429*Calculation!W429*Calculation!Y429)</f>
        <v/>
      </c>
      <c r="K429" s="7" t="str">
        <f>IF('Used data'!I429="No","",Calculation!AF429*Calculation!G429*Calculation!I429*Calculation!K429*Calculation!M429*Calculation!N429*Calculation!O429*Calculation!P429*Calculation!R429*Calculation!V429*Calculation!W429*Calculation!Y429)</f>
        <v/>
      </c>
      <c r="L429" s="7" t="str">
        <f>IF('Used data'!I429="No","",SUM(I429:K429))</f>
        <v/>
      </c>
      <c r="M429" s="7" t="str">
        <f>IF('Used data'!I429="No","",Calculation!AG429*Calculation!G429*Calculation!I429*Calculation!J429*Calculation!L429*Calculation!N429*Calculation!O429*Calculation!S429*Calculation!V429*Calculation!W429*Calculation!Z429)</f>
        <v/>
      </c>
      <c r="N429" s="7" t="str">
        <f>IF('Used data'!I429="No","",Calculation!AH429*Calculation!G429*Calculation!I429*Calculation!J429*Calculation!L429*Calculation!N429*Calculation!O429*Calculation!T429*Calculation!V429*Calculation!W429*Calculation!AA429)</f>
        <v/>
      </c>
      <c r="O429" s="7" t="str">
        <f>IF('Used data'!I429="No","",Calculation!AI429*Calculation!G429*Calculation!I429*Calculation!J429*Calculation!L429*Calculation!N429*Calculation!O429*Calculation!U429*Calculation!V429*Calculation!W429*Calculation!AB429)</f>
        <v/>
      </c>
      <c r="P429" s="7" t="str">
        <f>IF('Used data'!I429="No","",SUM(M429:O429))</f>
        <v/>
      </c>
      <c r="Q429" s="9" t="str">
        <f>IF('Used data'!I429="No","",SUM(I429:J429)*740934+M429*29492829+N429*4654307+O429*608667)</f>
        <v/>
      </c>
    </row>
    <row r="430" spans="1:17" x14ac:dyDescent="0.3">
      <c r="A430" s="4" t="str">
        <f>IF('Input data'!A436="","",'Input data'!A436)</f>
        <v/>
      </c>
      <c r="B430" s="4" t="str">
        <f>IF('Input data'!B436="","",'Input data'!B436)</f>
        <v/>
      </c>
      <c r="C430" s="4" t="str">
        <f>IF('Input data'!C436="","",'Input data'!C436)</f>
        <v/>
      </c>
      <c r="D430" s="4" t="str">
        <f>IF('Input data'!D436="","",'Input data'!D436)</f>
        <v/>
      </c>
      <c r="E430" s="4" t="str">
        <f>IF('Input data'!E436="","",'Input data'!E436)</f>
        <v/>
      </c>
      <c r="F430" s="4" t="str">
        <f>IF('Input data'!F436="","",'Input data'!F436)</f>
        <v/>
      </c>
      <c r="G430" s="20" t="str">
        <f>IF('Input data'!G436=0,"",'Input data'!G436)</f>
        <v/>
      </c>
      <c r="H430" s="9" t="str">
        <f>IF('Input data'!H436="","",'Input data'!H436)</f>
        <v/>
      </c>
      <c r="I430" s="7" t="str">
        <f>IF('Used data'!I430="No","",Calculation!AD430*Calculation!G430*Calculation!I430*Calculation!J430*Calculation!L430*Calculation!N430*Calculation!O430*Calculation!Q430*Calculation!V430*Calculation!W430*Calculation!X430)</f>
        <v/>
      </c>
      <c r="J430" s="7" t="str">
        <f>IF('Used data'!I430="No","",Calculation!AE430*Calculation!G430*Calculation!I430*Calculation!K430*Calculation!M430*Calculation!N430*Calculation!O430*Calculation!P430*Calculation!R430*Calculation!V430*Calculation!W430*Calculation!Y430)</f>
        <v/>
      </c>
      <c r="K430" s="7" t="str">
        <f>IF('Used data'!I430="No","",Calculation!AF430*Calculation!G430*Calculation!I430*Calculation!K430*Calculation!M430*Calculation!N430*Calculation!O430*Calculation!P430*Calculation!R430*Calculation!V430*Calculation!W430*Calculation!Y430)</f>
        <v/>
      </c>
      <c r="L430" s="7" t="str">
        <f>IF('Used data'!I430="No","",SUM(I430:K430))</f>
        <v/>
      </c>
      <c r="M430" s="7" t="str">
        <f>IF('Used data'!I430="No","",Calculation!AG430*Calculation!G430*Calculation!I430*Calculation!J430*Calculation!L430*Calculation!N430*Calculation!O430*Calculation!S430*Calculation!V430*Calculation!W430*Calculation!Z430)</f>
        <v/>
      </c>
      <c r="N430" s="7" t="str">
        <f>IF('Used data'!I430="No","",Calculation!AH430*Calculation!G430*Calculation!I430*Calculation!J430*Calculation!L430*Calculation!N430*Calculation!O430*Calculation!T430*Calculation!V430*Calculation!W430*Calculation!AA430)</f>
        <v/>
      </c>
      <c r="O430" s="7" t="str">
        <f>IF('Used data'!I430="No","",Calculation!AI430*Calculation!G430*Calculation!I430*Calculation!J430*Calculation!L430*Calculation!N430*Calculation!O430*Calculation!U430*Calculation!V430*Calculation!W430*Calculation!AB430)</f>
        <v/>
      </c>
      <c r="P430" s="7" t="str">
        <f>IF('Used data'!I430="No","",SUM(M430:O430))</f>
        <v/>
      </c>
      <c r="Q430" s="9" t="str">
        <f>IF('Used data'!I430="No","",SUM(I430:J430)*740934+M430*29492829+N430*4654307+O430*608667)</f>
        <v/>
      </c>
    </row>
    <row r="431" spans="1:17" x14ac:dyDescent="0.3">
      <c r="A431" s="4" t="str">
        <f>IF('Input data'!A437="","",'Input data'!A437)</f>
        <v/>
      </c>
      <c r="B431" s="4" t="str">
        <f>IF('Input data'!B437="","",'Input data'!B437)</f>
        <v/>
      </c>
      <c r="C431" s="4" t="str">
        <f>IF('Input data'!C437="","",'Input data'!C437)</f>
        <v/>
      </c>
      <c r="D431" s="4" t="str">
        <f>IF('Input data'!D437="","",'Input data'!D437)</f>
        <v/>
      </c>
      <c r="E431" s="4" t="str">
        <f>IF('Input data'!E437="","",'Input data'!E437)</f>
        <v/>
      </c>
      <c r="F431" s="4" t="str">
        <f>IF('Input data'!F437="","",'Input data'!F437)</f>
        <v/>
      </c>
      <c r="G431" s="20" t="str">
        <f>IF('Input data'!G437=0,"",'Input data'!G437)</f>
        <v/>
      </c>
      <c r="H431" s="9" t="str">
        <f>IF('Input data'!H437="","",'Input data'!H437)</f>
        <v/>
      </c>
      <c r="I431" s="7" t="str">
        <f>IF('Used data'!I431="No","",Calculation!AD431*Calculation!G431*Calculation!I431*Calculation!J431*Calculation!L431*Calculation!N431*Calculation!O431*Calculation!Q431*Calculation!V431*Calculation!W431*Calculation!X431)</f>
        <v/>
      </c>
      <c r="J431" s="7" t="str">
        <f>IF('Used data'!I431="No","",Calculation!AE431*Calculation!G431*Calculation!I431*Calculation!K431*Calculation!M431*Calculation!N431*Calculation!O431*Calculation!P431*Calculation!R431*Calculation!V431*Calculation!W431*Calculation!Y431)</f>
        <v/>
      </c>
      <c r="K431" s="7" t="str">
        <f>IF('Used data'!I431="No","",Calculation!AF431*Calculation!G431*Calculation!I431*Calculation!K431*Calculation!M431*Calculation!N431*Calculation!O431*Calculation!P431*Calculation!R431*Calculation!V431*Calculation!W431*Calculation!Y431)</f>
        <v/>
      </c>
      <c r="L431" s="7" t="str">
        <f>IF('Used data'!I431="No","",SUM(I431:K431))</f>
        <v/>
      </c>
      <c r="M431" s="7" t="str">
        <f>IF('Used data'!I431="No","",Calculation!AG431*Calculation!G431*Calculation!I431*Calculation!J431*Calculation!L431*Calculation!N431*Calculation!O431*Calculation!S431*Calculation!V431*Calculation!W431*Calculation!Z431)</f>
        <v/>
      </c>
      <c r="N431" s="7" t="str">
        <f>IF('Used data'!I431="No","",Calculation!AH431*Calculation!G431*Calculation!I431*Calculation!J431*Calculation!L431*Calculation!N431*Calculation!O431*Calculation!T431*Calculation!V431*Calculation!W431*Calculation!AA431)</f>
        <v/>
      </c>
      <c r="O431" s="7" t="str">
        <f>IF('Used data'!I431="No","",Calculation!AI431*Calculation!G431*Calculation!I431*Calculation!J431*Calculation!L431*Calculation!N431*Calculation!O431*Calculation!U431*Calculation!V431*Calculation!W431*Calculation!AB431)</f>
        <v/>
      </c>
      <c r="P431" s="7" t="str">
        <f>IF('Used data'!I431="No","",SUM(M431:O431))</f>
        <v/>
      </c>
      <c r="Q431" s="9" t="str">
        <f>IF('Used data'!I431="No","",SUM(I431:J431)*740934+M431*29492829+N431*4654307+O431*608667)</f>
        <v/>
      </c>
    </row>
    <row r="432" spans="1:17" x14ac:dyDescent="0.3">
      <c r="A432" s="4" t="str">
        <f>IF('Input data'!A438="","",'Input data'!A438)</f>
        <v/>
      </c>
      <c r="B432" s="4" t="str">
        <f>IF('Input data'!B438="","",'Input data'!B438)</f>
        <v/>
      </c>
      <c r="C432" s="4" t="str">
        <f>IF('Input data'!C438="","",'Input data'!C438)</f>
        <v/>
      </c>
      <c r="D432" s="4" t="str">
        <f>IF('Input data'!D438="","",'Input data'!D438)</f>
        <v/>
      </c>
      <c r="E432" s="4" t="str">
        <f>IF('Input data'!E438="","",'Input data'!E438)</f>
        <v/>
      </c>
      <c r="F432" s="4" t="str">
        <f>IF('Input data'!F438="","",'Input data'!F438)</f>
        <v/>
      </c>
      <c r="G432" s="20" t="str">
        <f>IF('Input data'!G438=0,"",'Input data'!G438)</f>
        <v/>
      </c>
      <c r="H432" s="9" t="str">
        <f>IF('Input data'!H438="","",'Input data'!H438)</f>
        <v/>
      </c>
      <c r="I432" s="7" t="str">
        <f>IF('Used data'!I432="No","",Calculation!AD432*Calculation!G432*Calculation!I432*Calculation!J432*Calculation!L432*Calculation!N432*Calculation!O432*Calculation!Q432*Calculation!V432*Calculation!W432*Calculation!X432)</f>
        <v/>
      </c>
      <c r="J432" s="7" t="str">
        <f>IF('Used data'!I432="No","",Calculation!AE432*Calculation!G432*Calculation!I432*Calculation!K432*Calculation!M432*Calculation!N432*Calculation!O432*Calculation!P432*Calculation!R432*Calculation!V432*Calculation!W432*Calculation!Y432)</f>
        <v/>
      </c>
      <c r="K432" s="7" t="str">
        <f>IF('Used data'!I432="No","",Calculation!AF432*Calculation!G432*Calculation!I432*Calculation!K432*Calculation!M432*Calculation!N432*Calculation!O432*Calculation!P432*Calculation!R432*Calculation!V432*Calculation!W432*Calculation!Y432)</f>
        <v/>
      </c>
      <c r="L432" s="7" t="str">
        <f>IF('Used data'!I432="No","",SUM(I432:K432))</f>
        <v/>
      </c>
      <c r="M432" s="7" t="str">
        <f>IF('Used data'!I432="No","",Calculation!AG432*Calculation!G432*Calculation!I432*Calculation!J432*Calculation!L432*Calculation!N432*Calculation!O432*Calculation!S432*Calculation!V432*Calculation!W432*Calculation!Z432)</f>
        <v/>
      </c>
      <c r="N432" s="7" t="str">
        <f>IF('Used data'!I432="No","",Calculation!AH432*Calculation!G432*Calculation!I432*Calculation!J432*Calculation!L432*Calculation!N432*Calculation!O432*Calculation!T432*Calculation!V432*Calculation!W432*Calculation!AA432)</f>
        <v/>
      </c>
      <c r="O432" s="7" t="str">
        <f>IF('Used data'!I432="No","",Calculation!AI432*Calculation!G432*Calculation!I432*Calculation!J432*Calculation!L432*Calculation!N432*Calculation!O432*Calculation!U432*Calculation!V432*Calculation!W432*Calculation!AB432)</f>
        <v/>
      </c>
      <c r="P432" s="7" t="str">
        <f>IF('Used data'!I432="No","",SUM(M432:O432))</f>
        <v/>
      </c>
      <c r="Q432" s="9" t="str">
        <f>IF('Used data'!I432="No","",SUM(I432:J432)*740934+M432*29492829+N432*4654307+O432*608667)</f>
        <v/>
      </c>
    </row>
    <row r="433" spans="1:17" x14ac:dyDescent="0.3">
      <c r="A433" s="4" t="str">
        <f>IF('Input data'!A439="","",'Input data'!A439)</f>
        <v/>
      </c>
      <c r="B433" s="4" t="str">
        <f>IF('Input data'!B439="","",'Input data'!B439)</f>
        <v/>
      </c>
      <c r="C433" s="4" t="str">
        <f>IF('Input data'!C439="","",'Input data'!C439)</f>
        <v/>
      </c>
      <c r="D433" s="4" t="str">
        <f>IF('Input data'!D439="","",'Input data'!D439)</f>
        <v/>
      </c>
      <c r="E433" s="4" t="str">
        <f>IF('Input data'!E439="","",'Input data'!E439)</f>
        <v/>
      </c>
      <c r="F433" s="4" t="str">
        <f>IF('Input data'!F439="","",'Input data'!F439)</f>
        <v/>
      </c>
      <c r="G433" s="20" t="str">
        <f>IF('Input data'!G439=0,"",'Input data'!G439)</f>
        <v/>
      </c>
      <c r="H433" s="9" t="str">
        <f>IF('Input data'!H439="","",'Input data'!H439)</f>
        <v/>
      </c>
      <c r="I433" s="7" t="str">
        <f>IF('Used data'!I433="No","",Calculation!AD433*Calculation!G433*Calculation!I433*Calculation!J433*Calculation!L433*Calculation!N433*Calculation!O433*Calculation!Q433*Calculation!V433*Calculation!W433*Calculation!X433)</f>
        <v/>
      </c>
      <c r="J433" s="7" t="str">
        <f>IF('Used data'!I433="No","",Calculation!AE433*Calculation!G433*Calculation!I433*Calculation!K433*Calculation!M433*Calculation!N433*Calculation!O433*Calculation!P433*Calculation!R433*Calculation!V433*Calculation!W433*Calculation!Y433)</f>
        <v/>
      </c>
      <c r="K433" s="7" t="str">
        <f>IF('Used data'!I433="No","",Calculation!AF433*Calculation!G433*Calculation!I433*Calculation!K433*Calculation!M433*Calculation!N433*Calculation!O433*Calculation!P433*Calculation!R433*Calculation!V433*Calculation!W433*Calculation!Y433)</f>
        <v/>
      </c>
      <c r="L433" s="7" t="str">
        <f>IF('Used data'!I433="No","",SUM(I433:K433))</f>
        <v/>
      </c>
      <c r="M433" s="7" t="str">
        <f>IF('Used data'!I433="No","",Calculation!AG433*Calculation!G433*Calculation!I433*Calculation!J433*Calculation!L433*Calculation!N433*Calculation!O433*Calculation!S433*Calculation!V433*Calculation!W433*Calculation!Z433)</f>
        <v/>
      </c>
      <c r="N433" s="7" t="str">
        <f>IF('Used data'!I433="No","",Calculation!AH433*Calculation!G433*Calculation!I433*Calculation!J433*Calculation!L433*Calculation!N433*Calculation!O433*Calculation!T433*Calculation!V433*Calculation!W433*Calculation!AA433)</f>
        <v/>
      </c>
      <c r="O433" s="7" t="str">
        <f>IF('Used data'!I433="No","",Calculation!AI433*Calculation!G433*Calculation!I433*Calculation!J433*Calculation!L433*Calculation!N433*Calculation!O433*Calculation!U433*Calculation!V433*Calculation!W433*Calculation!AB433)</f>
        <v/>
      </c>
      <c r="P433" s="7" t="str">
        <f>IF('Used data'!I433="No","",SUM(M433:O433))</f>
        <v/>
      </c>
      <c r="Q433" s="9" t="str">
        <f>IF('Used data'!I433="No","",SUM(I433:J433)*740934+M433*29492829+N433*4654307+O433*608667)</f>
        <v/>
      </c>
    </row>
    <row r="434" spans="1:17" x14ac:dyDescent="0.3">
      <c r="A434" s="4" t="str">
        <f>IF('Input data'!A440="","",'Input data'!A440)</f>
        <v/>
      </c>
      <c r="B434" s="4" t="str">
        <f>IF('Input data'!B440="","",'Input data'!B440)</f>
        <v/>
      </c>
      <c r="C434" s="4" t="str">
        <f>IF('Input data'!C440="","",'Input data'!C440)</f>
        <v/>
      </c>
      <c r="D434" s="4" t="str">
        <f>IF('Input data'!D440="","",'Input data'!D440)</f>
        <v/>
      </c>
      <c r="E434" s="4" t="str">
        <f>IF('Input data'!E440="","",'Input data'!E440)</f>
        <v/>
      </c>
      <c r="F434" s="4" t="str">
        <f>IF('Input data'!F440="","",'Input data'!F440)</f>
        <v/>
      </c>
      <c r="G434" s="20" t="str">
        <f>IF('Input data'!G440=0,"",'Input data'!G440)</f>
        <v/>
      </c>
      <c r="H434" s="9" t="str">
        <f>IF('Input data'!H440="","",'Input data'!H440)</f>
        <v/>
      </c>
      <c r="I434" s="7" t="str">
        <f>IF('Used data'!I434="No","",Calculation!AD434*Calculation!G434*Calculation!I434*Calculation!J434*Calculation!L434*Calculation!N434*Calculation!O434*Calculation!Q434*Calculation!V434*Calculation!W434*Calculation!X434)</f>
        <v/>
      </c>
      <c r="J434" s="7" t="str">
        <f>IF('Used data'!I434="No","",Calculation!AE434*Calculation!G434*Calculation!I434*Calculation!K434*Calculation!M434*Calculation!N434*Calculation!O434*Calculation!P434*Calculation!R434*Calculation!V434*Calculation!W434*Calculation!Y434)</f>
        <v/>
      </c>
      <c r="K434" s="7" t="str">
        <f>IF('Used data'!I434="No","",Calculation!AF434*Calculation!G434*Calculation!I434*Calculation!K434*Calculation!M434*Calculation!N434*Calculation!O434*Calculation!P434*Calculation!R434*Calculation!V434*Calculation!W434*Calculation!Y434)</f>
        <v/>
      </c>
      <c r="L434" s="7" t="str">
        <f>IF('Used data'!I434="No","",SUM(I434:K434))</f>
        <v/>
      </c>
      <c r="M434" s="7" t="str">
        <f>IF('Used data'!I434="No","",Calculation!AG434*Calculation!G434*Calculation!I434*Calculation!J434*Calculation!L434*Calculation!N434*Calculation!O434*Calculation!S434*Calculation!V434*Calculation!W434*Calculation!Z434)</f>
        <v/>
      </c>
      <c r="N434" s="7" t="str">
        <f>IF('Used data'!I434="No","",Calculation!AH434*Calculation!G434*Calculation!I434*Calculation!J434*Calculation!L434*Calculation!N434*Calculation!O434*Calculation!T434*Calculation!V434*Calculation!W434*Calculation!AA434)</f>
        <v/>
      </c>
      <c r="O434" s="7" t="str">
        <f>IF('Used data'!I434="No","",Calculation!AI434*Calculation!G434*Calculation!I434*Calculation!J434*Calculation!L434*Calculation!N434*Calculation!O434*Calculation!U434*Calculation!V434*Calculation!W434*Calculation!AB434)</f>
        <v/>
      </c>
      <c r="P434" s="7" t="str">
        <f>IF('Used data'!I434="No","",SUM(M434:O434))</f>
        <v/>
      </c>
      <c r="Q434" s="9" t="str">
        <f>IF('Used data'!I434="No","",SUM(I434:J434)*740934+M434*29492829+N434*4654307+O434*608667)</f>
        <v/>
      </c>
    </row>
    <row r="435" spans="1:17" x14ac:dyDescent="0.3">
      <c r="A435" s="4" t="str">
        <f>IF('Input data'!A441="","",'Input data'!A441)</f>
        <v/>
      </c>
      <c r="B435" s="4" t="str">
        <f>IF('Input data'!B441="","",'Input data'!B441)</f>
        <v/>
      </c>
      <c r="C435" s="4" t="str">
        <f>IF('Input data'!C441="","",'Input data'!C441)</f>
        <v/>
      </c>
      <c r="D435" s="4" t="str">
        <f>IF('Input data'!D441="","",'Input data'!D441)</f>
        <v/>
      </c>
      <c r="E435" s="4" t="str">
        <f>IF('Input data'!E441="","",'Input data'!E441)</f>
        <v/>
      </c>
      <c r="F435" s="4" t="str">
        <f>IF('Input data'!F441="","",'Input data'!F441)</f>
        <v/>
      </c>
      <c r="G435" s="20" t="str">
        <f>IF('Input data'!G441=0,"",'Input data'!G441)</f>
        <v/>
      </c>
      <c r="H435" s="9" t="str">
        <f>IF('Input data'!H441="","",'Input data'!H441)</f>
        <v/>
      </c>
      <c r="I435" s="7" t="str">
        <f>IF('Used data'!I435="No","",Calculation!AD435*Calculation!G435*Calculation!I435*Calculation!J435*Calculation!L435*Calculation!N435*Calculation!O435*Calculation!Q435*Calculation!V435*Calculation!W435*Calculation!X435)</f>
        <v/>
      </c>
      <c r="J435" s="7" t="str">
        <f>IF('Used data'!I435="No","",Calculation!AE435*Calculation!G435*Calculation!I435*Calculation!K435*Calculation!M435*Calculation!N435*Calculation!O435*Calculation!P435*Calculation!R435*Calculation!V435*Calculation!W435*Calculation!Y435)</f>
        <v/>
      </c>
      <c r="K435" s="7" t="str">
        <f>IF('Used data'!I435="No","",Calculation!AF435*Calculation!G435*Calculation!I435*Calculation!K435*Calculation!M435*Calculation!N435*Calculation!O435*Calculation!P435*Calculation!R435*Calculation!V435*Calculation!W435*Calculation!Y435)</f>
        <v/>
      </c>
      <c r="L435" s="7" t="str">
        <f>IF('Used data'!I435="No","",SUM(I435:K435))</f>
        <v/>
      </c>
      <c r="M435" s="7" t="str">
        <f>IF('Used data'!I435="No","",Calculation!AG435*Calculation!G435*Calculation!I435*Calculation!J435*Calculation!L435*Calculation!N435*Calculation!O435*Calculation!S435*Calculation!V435*Calculation!W435*Calculation!Z435)</f>
        <v/>
      </c>
      <c r="N435" s="7" t="str">
        <f>IF('Used data'!I435="No","",Calculation!AH435*Calculation!G435*Calculation!I435*Calculation!J435*Calculation!L435*Calculation!N435*Calculation!O435*Calculation!T435*Calculation!V435*Calculation!W435*Calculation!AA435)</f>
        <v/>
      </c>
      <c r="O435" s="7" t="str">
        <f>IF('Used data'!I435="No","",Calculation!AI435*Calculation!G435*Calculation!I435*Calculation!J435*Calculation!L435*Calculation!N435*Calculation!O435*Calculation!U435*Calculation!V435*Calculation!W435*Calculation!AB435)</f>
        <v/>
      </c>
      <c r="P435" s="7" t="str">
        <f>IF('Used data'!I435="No","",SUM(M435:O435))</f>
        <v/>
      </c>
      <c r="Q435" s="9" t="str">
        <f>IF('Used data'!I435="No","",SUM(I435:J435)*740934+M435*29492829+N435*4654307+O435*608667)</f>
        <v/>
      </c>
    </row>
    <row r="436" spans="1:17" x14ac:dyDescent="0.3">
      <c r="A436" s="4" t="str">
        <f>IF('Input data'!A442="","",'Input data'!A442)</f>
        <v/>
      </c>
      <c r="B436" s="4" t="str">
        <f>IF('Input data'!B442="","",'Input data'!B442)</f>
        <v/>
      </c>
      <c r="C436" s="4" t="str">
        <f>IF('Input data'!C442="","",'Input data'!C442)</f>
        <v/>
      </c>
      <c r="D436" s="4" t="str">
        <f>IF('Input data'!D442="","",'Input data'!D442)</f>
        <v/>
      </c>
      <c r="E436" s="4" t="str">
        <f>IF('Input data'!E442="","",'Input data'!E442)</f>
        <v/>
      </c>
      <c r="F436" s="4" t="str">
        <f>IF('Input data'!F442="","",'Input data'!F442)</f>
        <v/>
      </c>
      <c r="G436" s="20" t="str">
        <f>IF('Input data'!G442=0,"",'Input data'!G442)</f>
        <v/>
      </c>
      <c r="H436" s="9" t="str">
        <f>IF('Input data'!H442="","",'Input data'!H442)</f>
        <v/>
      </c>
      <c r="I436" s="7" t="str">
        <f>IF('Used data'!I436="No","",Calculation!AD436*Calculation!G436*Calculation!I436*Calculation!J436*Calculation!L436*Calculation!N436*Calculation!O436*Calculation!Q436*Calculation!V436*Calculation!W436*Calculation!X436)</f>
        <v/>
      </c>
      <c r="J436" s="7" t="str">
        <f>IF('Used data'!I436="No","",Calculation!AE436*Calculation!G436*Calculation!I436*Calculation!K436*Calculation!M436*Calculation!N436*Calculation!O436*Calculation!P436*Calculation!R436*Calculation!V436*Calculation!W436*Calculation!Y436)</f>
        <v/>
      </c>
      <c r="K436" s="7" t="str">
        <f>IF('Used data'!I436="No","",Calculation!AF436*Calculation!G436*Calculation!I436*Calculation!K436*Calculation!M436*Calculation!N436*Calculation!O436*Calculation!P436*Calculation!R436*Calculation!V436*Calculation!W436*Calculation!Y436)</f>
        <v/>
      </c>
      <c r="L436" s="7" t="str">
        <f>IF('Used data'!I436="No","",SUM(I436:K436))</f>
        <v/>
      </c>
      <c r="M436" s="7" t="str">
        <f>IF('Used data'!I436="No","",Calculation!AG436*Calculation!G436*Calculation!I436*Calculation!J436*Calculation!L436*Calculation!N436*Calculation!O436*Calculation!S436*Calculation!V436*Calculation!W436*Calculation!Z436)</f>
        <v/>
      </c>
      <c r="N436" s="7" t="str">
        <f>IF('Used data'!I436="No","",Calculation!AH436*Calculation!G436*Calculation!I436*Calculation!J436*Calculation!L436*Calculation!N436*Calculation!O436*Calculation!T436*Calculation!V436*Calculation!W436*Calculation!AA436)</f>
        <v/>
      </c>
      <c r="O436" s="7" t="str">
        <f>IF('Used data'!I436="No","",Calculation!AI436*Calculation!G436*Calculation!I436*Calculation!J436*Calculation!L436*Calculation!N436*Calculation!O436*Calculation!U436*Calculation!V436*Calculation!W436*Calculation!AB436)</f>
        <v/>
      </c>
      <c r="P436" s="7" t="str">
        <f>IF('Used data'!I436="No","",SUM(M436:O436))</f>
        <v/>
      </c>
      <c r="Q436" s="9" t="str">
        <f>IF('Used data'!I436="No","",SUM(I436:J436)*740934+M436*29492829+N436*4654307+O436*608667)</f>
        <v/>
      </c>
    </row>
    <row r="437" spans="1:17" x14ac:dyDescent="0.3">
      <c r="A437" s="4" t="str">
        <f>IF('Input data'!A443="","",'Input data'!A443)</f>
        <v/>
      </c>
      <c r="B437" s="4" t="str">
        <f>IF('Input data'!B443="","",'Input data'!B443)</f>
        <v/>
      </c>
      <c r="C437" s="4" t="str">
        <f>IF('Input data'!C443="","",'Input data'!C443)</f>
        <v/>
      </c>
      <c r="D437" s="4" t="str">
        <f>IF('Input data'!D443="","",'Input data'!D443)</f>
        <v/>
      </c>
      <c r="E437" s="4" t="str">
        <f>IF('Input data'!E443="","",'Input data'!E443)</f>
        <v/>
      </c>
      <c r="F437" s="4" t="str">
        <f>IF('Input data'!F443="","",'Input data'!F443)</f>
        <v/>
      </c>
      <c r="G437" s="20" t="str">
        <f>IF('Input data'!G443=0,"",'Input data'!G443)</f>
        <v/>
      </c>
      <c r="H437" s="9" t="str">
        <f>IF('Input data'!H443="","",'Input data'!H443)</f>
        <v/>
      </c>
      <c r="I437" s="7" t="str">
        <f>IF('Used data'!I437="No","",Calculation!AD437*Calculation!G437*Calculation!I437*Calculation!J437*Calculation!L437*Calculation!N437*Calculation!O437*Calculation!Q437*Calculation!V437*Calculation!W437*Calculation!X437)</f>
        <v/>
      </c>
      <c r="J437" s="7" t="str">
        <f>IF('Used data'!I437="No","",Calculation!AE437*Calculation!G437*Calculation!I437*Calculation!K437*Calculation!M437*Calculation!N437*Calculation!O437*Calculation!P437*Calculation!R437*Calculation!V437*Calculation!W437*Calculation!Y437)</f>
        <v/>
      </c>
      <c r="K437" s="7" t="str">
        <f>IF('Used data'!I437="No","",Calculation!AF437*Calculation!G437*Calculation!I437*Calculation!K437*Calculation!M437*Calculation!N437*Calculation!O437*Calculation!P437*Calculation!R437*Calculation!V437*Calculation!W437*Calculation!Y437)</f>
        <v/>
      </c>
      <c r="L437" s="7" t="str">
        <f>IF('Used data'!I437="No","",SUM(I437:K437))</f>
        <v/>
      </c>
      <c r="M437" s="7" t="str">
        <f>IF('Used data'!I437="No","",Calculation!AG437*Calculation!G437*Calculation!I437*Calculation!J437*Calculation!L437*Calculation!N437*Calculation!O437*Calculation!S437*Calculation!V437*Calculation!W437*Calculation!Z437)</f>
        <v/>
      </c>
      <c r="N437" s="7" t="str">
        <f>IF('Used data'!I437="No","",Calculation!AH437*Calculation!G437*Calculation!I437*Calculation!J437*Calculation!L437*Calculation!N437*Calculation!O437*Calculation!T437*Calculation!V437*Calculation!W437*Calculation!AA437)</f>
        <v/>
      </c>
      <c r="O437" s="7" t="str">
        <f>IF('Used data'!I437="No","",Calculation!AI437*Calculation!G437*Calculation!I437*Calculation!J437*Calculation!L437*Calculation!N437*Calculation!O437*Calculation!U437*Calculation!V437*Calculation!W437*Calculation!AB437)</f>
        <v/>
      </c>
      <c r="P437" s="7" t="str">
        <f>IF('Used data'!I437="No","",SUM(M437:O437))</f>
        <v/>
      </c>
      <c r="Q437" s="9" t="str">
        <f>IF('Used data'!I437="No","",SUM(I437:J437)*740934+M437*29492829+N437*4654307+O437*608667)</f>
        <v/>
      </c>
    </row>
    <row r="438" spans="1:17" x14ac:dyDescent="0.3">
      <c r="A438" s="4" t="str">
        <f>IF('Input data'!A444="","",'Input data'!A444)</f>
        <v/>
      </c>
      <c r="B438" s="4" t="str">
        <f>IF('Input data'!B444="","",'Input data'!B444)</f>
        <v/>
      </c>
      <c r="C438" s="4" t="str">
        <f>IF('Input data'!C444="","",'Input data'!C444)</f>
        <v/>
      </c>
      <c r="D438" s="4" t="str">
        <f>IF('Input data'!D444="","",'Input data'!D444)</f>
        <v/>
      </c>
      <c r="E438" s="4" t="str">
        <f>IF('Input data'!E444="","",'Input data'!E444)</f>
        <v/>
      </c>
      <c r="F438" s="4" t="str">
        <f>IF('Input data'!F444="","",'Input data'!F444)</f>
        <v/>
      </c>
      <c r="G438" s="20" t="str">
        <f>IF('Input data'!G444=0,"",'Input data'!G444)</f>
        <v/>
      </c>
      <c r="H438" s="9" t="str">
        <f>IF('Input data'!H444="","",'Input data'!H444)</f>
        <v/>
      </c>
      <c r="I438" s="7" t="str">
        <f>IF('Used data'!I438="No","",Calculation!AD438*Calculation!G438*Calculation!I438*Calculation!J438*Calculation!L438*Calculation!N438*Calculation!O438*Calculation!Q438*Calculation!V438*Calculation!W438*Calculation!X438)</f>
        <v/>
      </c>
      <c r="J438" s="7" t="str">
        <f>IF('Used data'!I438="No","",Calculation!AE438*Calculation!G438*Calculation!I438*Calculation!K438*Calculation!M438*Calculation!N438*Calculation!O438*Calculation!P438*Calculation!R438*Calculation!V438*Calculation!W438*Calculation!Y438)</f>
        <v/>
      </c>
      <c r="K438" s="7" t="str">
        <f>IF('Used data'!I438="No","",Calculation!AF438*Calculation!G438*Calculation!I438*Calculation!K438*Calculation!M438*Calculation!N438*Calculation!O438*Calculation!P438*Calculation!R438*Calculation!V438*Calculation!W438*Calculation!Y438)</f>
        <v/>
      </c>
      <c r="L438" s="7" t="str">
        <f>IF('Used data'!I438="No","",SUM(I438:K438))</f>
        <v/>
      </c>
      <c r="M438" s="7" t="str">
        <f>IF('Used data'!I438="No","",Calculation!AG438*Calculation!G438*Calculation!I438*Calculation!J438*Calculation!L438*Calculation!N438*Calculation!O438*Calculation!S438*Calculation!V438*Calculation!W438*Calculation!Z438)</f>
        <v/>
      </c>
      <c r="N438" s="7" t="str">
        <f>IF('Used data'!I438="No","",Calculation!AH438*Calculation!G438*Calculation!I438*Calculation!J438*Calculation!L438*Calculation!N438*Calculation!O438*Calculation!T438*Calculation!V438*Calculation!W438*Calculation!AA438)</f>
        <v/>
      </c>
      <c r="O438" s="7" t="str">
        <f>IF('Used data'!I438="No","",Calculation!AI438*Calculation!G438*Calculation!I438*Calculation!J438*Calculation!L438*Calculation!N438*Calculation!O438*Calculation!U438*Calculation!V438*Calculation!W438*Calculation!AB438)</f>
        <v/>
      </c>
      <c r="P438" s="7" t="str">
        <f>IF('Used data'!I438="No","",SUM(M438:O438))</f>
        <v/>
      </c>
      <c r="Q438" s="9" t="str">
        <f>IF('Used data'!I438="No","",SUM(I438:J438)*740934+M438*29492829+N438*4654307+O438*608667)</f>
        <v/>
      </c>
    </row>
    <row r="439" spans="1:17" x14ac:dyDescent="0.3">
      <c r="A439" s="4" t="str">
        <f>IF('Input data'!A445="","",'Input data'!A445)</f>
        <v/>
      </c>
      <c r="B439" s="4" t="str">
        <f>IF('Input data'!B445="","",'Input data'!B445)</f>
        <v/>
      </c>
      <c r="C439" s="4" t="str">
        <f>IF('Input data'!C445="","",'Input data'!C445)</f>
        <v/>
      </c>
      <c r="D439" s="4" t="str">
        <f>IF('Input data'!D445="","",'Input data'!D445)</f>
        <v/>
      </c>
      <c r="E439" s="4" t="str">
        <f>IF('Input data'!E445="","",'Input data'!E445)</f>
        <v/>
      </c>
      <c r="F439" s="4" t="str">
        <f>IF('Input data'!F445="","",'Input data'!F445)</f>
        <v/>
      </c>
      <c r="G439" s="20" t="str">
        <f>IF('Input data'!G445=0,"",'Input data'!G445)</f>
        <v/>
      </c>
      <c r="H439" s="9" t="str">
        <f>IF('Input data'!H445="","",'Input data'!H445)</f>
        <v/>
      </c>
      <c r="I439" s="7" t="str">
        <f>IF('Used data'!I439="No","",Calculation!AD439*Calculation!G439*Calculation!I439*Calculation!J439*Calculation!L439*Calculation!N439*Calculation!O439*Calculation!Q439*Calculation!V439*Calculation!W439*Calculation!X439)</f>
        <v/>
      </c>
      <c r="J439" s="7" t="str">
        <f>IF('Used data'!I439="No","",Calculation!AE439*Calculation!G439*Calculation!I439*Calculation!K439*Calculation!M439*Calculation!N439*Calculation!O439*Calculation!P439*Calculation!R439*Calculation!V439*Calculation!W439*Calculation!Y439)</f>
        <v/>
      </c>
      <c r="K439" s="7" t="str">
        <f>IF('Used data'!I439="No","",Calculation!AF439*Calculation!G439*Calculation!I439*Calculation!K439*Calculation!M439*Calculation!N439*Calculation!O439*Calculation!P439*Calculation!R439*Calculation!V439*Calculation!W439*Calculation!Y439)</f>
        <v/>
      </c>
      <c r="L439" s="7" t="str">
        <f>IF('Used data'!I439="No","",SUM(I439:K439))</f>
        <v/>
      </c>
      <c r="M439" s="7" t="str">
        <f>IF('Used data'!I439="No","",Calculation!AG439*Calculation!G439*Calculation!I439*Calculation!J439*Calculation!L439*Calculation!N439*Calculation!O439*Calculation!S439*Calculation!V439*Calculation!W439*Calculation!Z439)</f>
        <v/>
      </c>
      <c r="N439" s="7" t="str">
        <f>IF('Used data'!I439="No","",Calculation!AH439*Calculation!G439*Calculation!I439*Calculation!J439*Calculation!L439*Calculation!N439*Calculation!O439*Calculation!T439*Calculation!V439*Calculation!W439*Calculation!AA439)</f>
        <v/>
      </c>
      <c r="O439" s="7" t="str">
        <f>IF('Used data'!I439="No","",Calculation!AI439*Calculation!G439*Calculation!I439*Calculation!J439*Calculation!L439*Calculation!N439*Calculation!O439*Calculation!U439*Calculation!V439*Calculation!W439*Calculation!AB439)</f>
        <v/>
      </c>
      <c r="P439" s="7" t="str">
        <f>IF('Used data'!I439="No","",SUM(M439:O439))</f>
        <v/>
      </c>
      <c r="Q439" s="9" t="str">
        <f>IF('Used data'!I439="No","",SUM(I439:J439)*740934+M439*29492829+N439*4654307+O439*608667)</f>
        <v/>
      </c>
    </row>
    <row r="440" spans="1:17" x14ac:dyDescent="0.3">
      <c r="A440" s="4" t="str">
        <f>IF('Input data'!A446="","",'Input data'!A446)</f>
        <v/>
      </c>
      <c r="B440" s="4" t="str">
        <f>IF('Input data'!B446="","",'Input data'!B446)</f>
        <v/>
      </c>
      <c r="C440" s="4" t="str">
        <f>IF('Input data'!C446="","",'Input data'!C446)</f>
        <v/>
      </c>
      <c r="D440" s="4" t="str">
        <f>IF('Input data'!D446="","",'Input data'!D446)</f>
        <v/>
      </c>
      <c r="E440" s="4" t="str">
        <f>IF('Input data'!E446="","",'Input data'!E446)</f>
        <v/>
      </c>
      <c r="F440" s="4" t="str">
        <f>IF('Input data'!F446="","",'Input data'!F446)</f>
        <v/>
      </c>
      <c r="G440" s="20" t="str">
        <f>IF('Input data'!G446=0,"",'Input data'!G446)</f>
        <v/>
      </c>
      <c r="H440" s="9" t="str">
        <f>IF('Input data'!H446="","",'Input data'!H446)</f>
        <v/>
      </c>
      <c r="I440" s="7" t="str">
        <f>IF('Used data'!I440="No","",Calculation!AD440*Calculation!G440*Calculation!I440*Calculation!J440*Calculation!L440*Calculation!N440*Calculation!O440*Calculation!Q440*Calculation!V440*Calculation!W440*Calculation!X440)</f>
        <v/>
      </c>
      <c r="J440" s="7" t="str">
        <f>IF('Used data'!I440="No","",Calculation!AE440*Calculation!G440*Calculation!I440*Calculation!K440*Calculation!M440*Calculation!N440*Calculation!O440*Calculation!P440*Calculation!R440*Calculation!V440*Calculation!W440*Calculation!Y440)</f>
        <v/>
      </c>
      <c r="K440" s="7" t="str">
        <f>IF('Used data'!I440="No","",Calculation!AF440*Calculation!G440*Calculation!I440*Calculation!K440*Calculation!M440*Calculation!N440*Calculation!O440*Calculation!P440*Calculation!R440*Calculation!V440*Calculation!W440*Calculation!Y440)</f>
        <v/>
      </c>
      <c r="L440" s="7" t="str">
        <f>IF('Used data'!I440="No","",SUM(I440:K440))</f>
        <v/>
      </c>
      <c r="M440" s="7" t="str">
        <f>IF('Used data'!I440="No","",Calculation!AG440*Calculation!G440*Calculation!I440*Calculation!J440*Calculation!L440*Calculation!N440*Calculation!O440*Calculation!S440*Calculation!V440*Calculation!W440*Calculation!Z440)</f>
        <v/>
      </c>
      <c r="N440" s="7" t="str">
        <f>IF('Used data'!I440="No","",Calculation!AH440*Calculation!G440*Calculation!I440*Calculation!J440*Calculation!L440*Calculation!N440*Calculation!O440*Calculation!T440*Calculation!V440*Calculation!W440*Calculation!AA440)</f>
        <v/>
      </c>
      <c r="O440" s="7" t="str">
        <f>IF('Used data'!I440="No","",Calculation!AI440*Calculation!G440*Calculation!I440*Calculation!J440*Calculation!L440*Calculation!N440*Calculation!O440*Calculation!U440*Calculation!V440*Calculation!W440*Calculation!AB440)</f>
        <v/>
      </c>
      <c r="P440" s="7" t="str">
        <f>IF('Used data'!I440="No","",SUM(M440:O440))</f>
        <v/>
      </c>
      <c r="Q440" s="9" t="str">
        <f>IF('Used data'!I440="No","",SUM(I440:J440)*740934+M440*29492829+N440*4654307+O440*608667)</f>
        <v/>
      </c>
    </row>
    <row r="441" spans="1:17" x14ac:dyDescent="0.3">
      <c r="A441" s="4" t="str">
        <f>IF('Input data'!A447="","",'Input data'!A447)</f>
        <v/>
      </c>
      <c r="B441" s="4" t="str">
        <f>IF('Input data'!B447="","",'Input data'!B447)</f>
        <v/>
      </c>
      <c r="C441" s="4" t="str">
        <f>IF('Input data'!C447="","",'Input data'!C447)</f>
        <v/>
      </c>
      <c r="D441" s="4" t="str">
        <f>IF('Input data'!D447="","",'Input data'!D447)</f>
        <v/>
      </c>
      <c r="E441" s="4" t="str">
        <f>IF('Input data'!E447="","",'Input data'!E447)</f>
        <v/>
      </c>
      <c r="F441" s="4" t="str">
        <f>IF('Input data'!F447="","",'Input data'!F447)</f>
        <v/>
      </c>
      <c r="G441" s="20" t="str">
        <f>IF('Input data'!G447=0,"",'Input data'!G447)</f>
        <v/>
      </c>
      <c r="H441" s="9" t="str">
        <f>IF('Input data'!H447="","",'Input data'!H447)</f>
        <v/>
      </c>
      <c r="I441" s="7" t="str">
        <f>IF('Used data'!I441="No","",Calculation!AD441*Calculation!G441*Calculation!I441*Calculation!J441*Calculation!L441*Calculation!N441*Calculation!O441*Calculation!Q441*Calculation!V441*Calculation!W441*Calculation!X441)</f>
        <v/>
      </c>
      <c r="J441" s="7" t="str">
        <f>IF('Used data'!I441="No","",Calculation!AE441*Calculation!G441*Calculation!I441*Calculation!K441*Calculation!M441*Calculation!N441*Calculation!O441*Calculation!P441*Calculation!R441*Calculation!V441*Calculation!W441*Calculation!Y441)</f>
        <v/>
      </c>
      <c r="K441" s="7" t="str">
        <f>IF('Used data'!I441="No","",Calculation!AF441*Calculation!G441*Calculation!I441*Calculation!K441*Calculation!M441*Calculation!N441*Calculation!O441*Calculation!P441*Calculation!R441*Calculation!V441*Calculation!W441*Calculation!Y441)</f>
        <v/>
      </c>
      <c r="L441" s="7" t="str">
        <f>IF('Used data'!I441="No","",SUM(I441:K441))</f>
        <v/>
      </c>
      <c r="M441" s="7" t="str">
        <f>IF('Used data'!I441="No","",Calculation!AG441*Calculation!G441*Calculation!I441*Calculation!J441*Calculation!L441*Calculation!N441*Calculation!O441*Calculation!S441*Calculation!V441*Calculation!W441*Calculation!Z441)</f>
        <v/>
      </c>
      <c r="N441" s="7" t="str">
        <f>IF('Used data'!I441="No","",Calculation!AH441*Calculation!G441*Calculation!I441*Calculation!J441*Calculation!L441*Calculation!N441*Calculation!O441*Calculation!T441*Calculation!V441*Calculation!W441*Calculation!AA441)</f>
        <v/>
      </c>
      <c r="O441" s="7" t="str">
        <f>IF('Used data'!I441="No","",Calculation!AI441*Calculation!G441*Calculation!I441*Calculation!J441*Calculation!L441*Calculation!N441*Calculation!O441*Calculation!U441*Calculation!V441*Calculation!W441*Calculation!AB441)</f>
        <v/>
      </c>
      <c r="P441" s="7" t="str">
        <f>IF('Used data'!I441="No","",SUM(M441:O441))</f>
        <v/>
      </c>
      <c r="Q441" s="9" t="str">
        <f>IF('Used data'!I441="No","",SUM(I441:J441)*740934+M441*29492829+N441*4654307+O441*608667)</f>
        <v/>
      </c>
    </row>
    <row r="442" spans="1:17" x14ac:dyDescent="0.3">
      <c r="A442" s="4" t="str">
        <f>IF('Input data'!A448="","",'Input data'!A448)</f>
        <v/>
      </c>
      <c r="B442" s="4" t="str">
        <f>IF('Input data'!B448="","",'Input data'!B448)</f>
        <v/>
      </c>
      <c r="C442" s="4" t="str">
        <f>IF('Input data'!C448="","",'Input data'!C448)</f>
        <v/>
      </c>
      <c r="D442" s="4" t="str">
        <f>IF('Input data'!D448="","",'Input data'!D448)</f>
        <v/>
      </c>
      <c r="E442" s="4" t="str">
        <f>IF('Input data'!E448="","",'Input data'!E448)</f>
        <v/>
      </c>
      <c r="F442" s="4" t="str">
        <f>IF('Input data'!F448="","",'Input data'!F448)</f>
        <v/>
      </c>
      <c r="G442" s="20" t="str">
        <f>IF('Input data'!G448=0,"",'Input data'!G448)</f>
        <v/>
      </c>
      <c r="H442" s="9" t="str">
        <f>IF('Input data'!H448="","",'Input data'!H448)</f>
        <v/>
      </c>
      <c r="I442" s="7" t="str">
        <f>IF('Used data'!I442="No","",Calculation!AD442*Calculation!G442*Calculation!I442*Calculation!J442*Calculation!L442*Calculation!N442*Calculation!O442*Calculation!Q442*Calculation!V442*Calculation!W442*Calculation!X442)</f>
        <v/>
      </c>
      <c r="J442" s="7" t="str">
        <f>IF('Used data'!I442="No","",Calculation!AE442*Calculation!G442*Calculation!I442*Calculation!K442*Calculation!M442*Calculation!N442*Calculation!O442*Calculation!P442*Calculation!R442*Calculation!V442*Calculation!W442*Calculation!Y442)</f>
        <v/>
      </c>
      <c r="K442" s="7" t="str">
        <f>IF('Used data'!I442="No","",Calculation!AF442*Calculation!G442*Calculation!I442*Calculation!K442*Calculation!M442*Calculation!N442*Calculation!O442*Calculation!P442*Calculation!R442*Calculation!V442*Calculation!W442*Calculation!Y442)</f>
        <v/>
      </c>
      <c r="L442" s="7" t="str">
        <f>IF('Used data'!I442="No","",SUM(I442:K442))</f>
        <v/>
      </c>
      <c r="M442" s="7" t="str">
        <f>IF('Used data'!I442="No","",Calculation!AG442*Calculation!G442*Calculation!I442*Calculation!J442*Calculation!L442*Calculation!N442*Calculation!O442*Calculation!S442*Calculation!V442*Calculation!W442*Calculation!Z442)</f>
        <v/>
      </c>
      <c r="N442" s="7" t="str">
        <f>IF('Used data'!I442="No","",Calculation!AH442*Calculation!G442*Calculation!I442*Calculation!J442*Calculation!L442*Calculation!N442*Calculation!O442*Calculation!T442*Calculation!V442*Calculation!W442*Calculation!AA442)</f>
        <v/>
      </c>
      <c r="O442" s="7" t="str">
        <f>IF('Used data'!I442="No","",Calculation!AI442*Calculation!G442*Calculation!I442*Calculation!J442*Calculation!L442*Calculation!N442*Calculation!O442*Calculation!U442*Calculation!V442*Calculation!W442*Calculation!AB442)</f>
        <v/>
      </c>
      <c r="P442" s="7" t="str">
        <f>IF('Used data'!I442="No","",SUM(M442:O442))</f>
        <v/>
      </c>
      <c r="Q442" s="9" t="str">
        <f>IF('Used data'!I442="No","",SUM(I442:J442)*740934+M442*29492829+N442*4654307+O442*608667)</f>
        <v/>
      </c>
    </row>
    <row r="443" spans="1:17" x14ac:dyDescent="0.3">
      <c r="A443" s="4" t="str">
        <f>IF('Input data'!A449="","",'Input data'!A449)</f>
        <v/>
      </c>
      <c r="B443" s="4" t="str">
        <f>IF('Input data'!B449="","",'Input data'!B449)</f>
        <v/>
      </c>
      <c r="C443" s="4" t="str">
        <f>IF('Input data'!C449="","",'Input data'!C449)</f>
        <v/>
      </c>
      <c r="D443" s="4" t="str">
        <f>IF('Input data'!D449="","",'Input data'!D449)</f>
        <v/>
      </c>
      <c r="E443" s="4" t="str">
        <f>IF('Input data'!E449="","",'Input data'!E449)</f>
        <v/>
      </c>
      <c r="F443" s="4" t="str">
        <f>IF('Input data'!F449="","",'Input data'!F449)</f>
        <v/>
      </c>
      <c r="G443" s="20" t="str">
        <f>IF('Input data'!G449=0,"",'Input data'!G449)</f>
        <v/>
      </c>
      <c r="H443" s="9" t="str">
        <f>IF('Input data'!H449="","",'Input data'!H449)</f>
        <v/>
      </c>
      <c r="I443" s="7" t="str">
        <f>IF('Used data'!I443="No","",Calculation!AD443*Calculation!G443*Calculation!I443*Calculation!J443*Calculation!L443*Calculation!N443*Calculation!O443*Calculation!Q443*Calculation!V443*Calculation!W443*Calculation!X443)</f>
        <v/>
      </c>
      <c r="J443" s="7" t="str">
        <f>IF('Used data'!I443="No","",Calculation!AE443*Calculation!G443*Calculation!I443*Calculation!K443*Calculation!M443*Calculation!N443*Calculation!O443*Calculation!P443*Calculation!R443*Calculation!V443*Calculation!W443*Calculation!Y443)</f>
        <v/>
      </c>
      <c r="K443" s="7" t="str">
        <f>IF('Used data'!I443="No","",Calculation!AF443*Calculation!G443*Calculation!I443*Calculation!K443*Calculation!M443*Calculation!N443*Calculation!O443*Calculation!P443*Calculation!R443*Calculation!V443*Calculation!W443*Calculation!Y443)</f>
        <v/>
      </c>
      <c r="L443" s="7" t="str">
        <f>IF('Used data'!I443="No","",SUM(I443:K443))</f>
        <v/>
      </c>
      <c r="M443" s="7" t="str">
        <f>IF('Used data'!I443="No","",Calculation!AG443*Calculation!G443*Calculation!I443*Calculation!J443*Calculation!L443*Calculation!N443*Calculation!O443*Calculation!S443*Calculation!V443*Calculation!W443*Calculation!Z443)</f>
        <v/>
      </c>
      <c r="N443" s="7" t="str">
        <f>IF('Used data'!I443="No","",Calculation!AH443*Calculation!G443*Calculation!I443*Calculation!J443*Calculation!L443*Calculation!N443*Calculation!O443*Calculation!T443*Calculation!V443*Calculation!W443*Calculation!AA443)</f>
        <v/>
      </c>
      <c r="O443" s="7" t="str">
        <f>IF('Used data'!I443="No","",Calculation!AI443*Calculation!G443*Calculation!I443*Calculation!J443*Calculation!L443*Calculation!N443*Calculation!O443*Calculation!U443*Calculation!V443*Calculation!W443*Calculation!AB443)</f>
        <v/>
      </c>
      <c r="P443" s="7" t="str">
        <f>IF('Used data'!I443="No","",SUM(M443:O443))</f>
        <v/>
      </c>
      <c r="Q443" s="9" t="str">
        <f>IF('Used data'!I443="No","",SUM(I443:J443)*740934+M443*29492829+N443*4654307+O443*608667)</f>
        <v/>
      </c>
    </row>
    <row r="444" spans="1:17" x14ac:dyDescent="0.3">
      <c r="A444" s="4" t="str">
        <f>IF('Input data'!A450="","",'Input data'!A450)</f>
        <v/>
      </c>
      <c r="B444" s="4" t="str">
        <f>IF('Input data'!B450="","",'Input data'!B450)</f>
        <v/>
      </c>
      <c r="C444" s="4" t="str">
        <f>IF('Input data'!C450="","",'Input data'!C450)</f>
        <v/>
      </c>
      <c r="D444" s="4" t="str">
        <f>IF('Input data'!D450="","",'Input data'!D450)</f>
        <v/>
      </c>
      <c r="E444" s="4" t="str">
        <f>IF('Input data'!E450="","",'Input data'!E450)</f>
        <v/>
      </c>
      <c r="F444" s="4" t="str">
        <f>IF('Input data'!F450="","",'Input data'!F450)</f>
        <v/>
      </c>
      <c r="G444" s="20" t="str">
        <f>IF('Input data'!G450=0,"",'Input data'!G450)</f>
        <v/>
      </c>
      <c r="H444" s="9" t="str">
        <f>IF('Input data'!H450="","",'Input data'!H450)</f>
        <v/>
      </c>
      <c r="I444" s="7" t="str">
        <f>IF('Used data'!I444="No","",Calculation!AD444*Calculation!G444*Calculation!I444*Calculation!J444*Calculation!L444*Calculation!N444*Calculation!O444*Calculation!Q444*Calculation!V444*Calculation!W444*Calculation!X444)</f>
        <v/>
      </c>
      <c r="J444" s="7" t="str">
        <f>IF('Used data'!I444="No","",Calculation!AE444*Calculation!G444*Calculation!I444*Calculation!K444*Calculation!M444*Calculation!N444*Calculation!O444*Calculation!P444*Calculation!R444*Calculation!V444*Calculation!W444*Calculation!Y444)</f>
        <v/>
      </c>
      <c r="K444" s="7" t="str">
        <f>IF('Used data'!I444="No","",Calculation!AF444*Calculation!G444*Calculation!I444*Calculation!K444*Calculation!M444*Calculation!N444*Calculation!O444*Calculation!P444*Calculation!R444*Calculation!V444*Calculation!W444*Calculation!Y444)</f>
        <v/>
      </c>
      <c r="L444" s="7" t="str">
        <f>IF('Used data'!I444="No","",SUM(I444:K444))</f>
        <v/>
      </c>
      <c r="M444" s="7" t="str">
        <f>IF('Used data'!I444="No","",Calculation!AG444*Calculation!G444*Calculation!I444*Calculation!J444*Calculation!L444*Calculation!N444*Calculation!O444*Calculation!S444*Calculation!V444*Calculation!W444*Calculation!Z444)</f>
        <v/>
      </c>
      <c r="N444" s="7" t="str">
        <f>IF('Used data'!I444="No","",Calculation!AH444*Calculation!G444*Calculation!I444*Calculation!J444*Calculation!L444*Calculation!N444*Calculation!O444*Calculation!T444*Calculation!V444*Calculation!W444*Calculation!AA444)</f>
        <v/>
      </c>
      <c r="O444" s="7" t="str">
        <f>IF('Used data'!I444="No","",Calculation!AI444*Calculation!G444*Calculation!I444*Calculation!J444*Calculation!L444*Calculation!N444*Calculation!O444*Calculation!U444*Calculation!V444*Calculation!W444*Calculation!AB444)</f>
        <v/>
      </c>
      <c r="P444" s="7" t="str">
        <f>IF('Used data'!I444="No","",SUM(M444:O444))</f>
        <v/>
      </c>
      <c r="Q444" s="9" t="str">
        <f>IF('Used data'!I444="No","",SUM(I444:J444)*740934+M444*29492829+N444*4654307+O444*608667)</f>
        <v/>
      </c>
    </row>
    <row r="445" spans="1:17" x14ac:dyDescent="0.3">
      <c r="A445" s="4" t="str">
        <f>IF('Input data'!A451="","",'Input data'!A451)</f>
        <v/>
      </c>
      <c r="B445" s="4" t="str">
        <f>IF('Input data'!B451="","",'Input data'!B451)</f>
        <v/>
      </c>
      <c r="C445" s="4" t="str">
        <f>IF('Input data'!C451="","",'Input data'!C451)</f>
        <v/>
      </c>
      <c r="D445" s="4" t="str">
        <f>IF('Input data'!D451="","",'Input data'!D451)</f>
        <v/>
      </c>
      <c r="E445" s="4" t="str">
        <f>IF('Input data'!E451="","",'Input data'!E451)</f>
        <v/>
      </c>
      <c r="F445" s="4" t="str">
        <f>IF('Input data'!F451="","",'Input data'!F451)</f>
        <v/>
      </c>
      <c r="G445" s="20" t="str">
        <f>IF('Input data'!G451=0,"",'Input data'!G451)</f>
        <v/>
      </c>
      <c r="H445" s="9" t="str">
        <f>IF('Input data'!H451="","",'Input data'!H451)</f>
        <v/>
      </c>
      <c r="I445" s="7" t="str">
        <f>IF('Used data'!I445="No","",Calculation!AD445*Calculation!G445*Calculation!I445*Calculation!J445*Calculation!L445*Calculation!N445*Calculation!O445*Calculation!Q445*Calculation!V445*Calculation!W445*Calculation!X445)</f>
        <v/>
      </c>
      <c r="J445" s="7" t="str">
        <f>IF('Used data'!I445="No","",Calculation!AE445*Calculation!G445*Calculation!I445*Calculation!K445*Calculation!M445*Calculation!N445*Calculation!O445*Calculation!P445*Calculation!R445*Calculation!V445*Calculation!W445*Calculation!Y445)</f>
        <v/>
      </c>
      <c r="K445" s="7" t="str">
        <f>IF('Used data'!I445="No","",Calculation!AF445*Calculation!G445*Calculation!I445*Calculation!K445*Calculation!M445*Calculation!N445*Calculation!O445*Calculation!P445*Calculation!R445*Calculation!V445*Calculation!W445*Calculation!Y445)</f>
        <v/>
      </c>
      <c r="L445" s="7" t="str">
        <f>IF('Used data'!I445="No","",SUM(I445:K445))</f>
        <v/>
      </c>
      <c r="M445" s="7" t="str">
        <f>IF('Used data'!I445="No","",Calculation!AG445*Calculation!G445*Calculation!I445*Calculation!J445*Calculation!L445*Calculation!N445*Calculation!O445*Calculation!S445*Calculation!V445*Calculation!W445*Calculation!Z445)</f>
        <v/>
      </c>
      <c r="N445" s="7" t="str">
        <f>IF('Used data'!I445="No","",Calculation!AH445*Calculation!G445*Calculation!I445*Calculation!J445*Calculation!L445*Calculation!N445*Calculation!O445*Calculation!T445*Calculation!V445*Calculation!W445*Calculation!AA445)</f>
        <v/>
      </c>
      <c r="O445" s="7" t="str">
        <f>IF('Used data'!I445="No","",Calculation!AI445*Calculation!G445*Calculation!I445*Calculation!J445*Calculation!L445*Calculation!N445*Calculation!O445*Calculation!U445*Calculation!V445*Calculation!W445*Calculation!AB445)</f>
        <v/>
      </c>
      <c r="P445" s="7" t="str">
        <f>IF('Used data'!I445="No","",SUM(M445:O445))</f>
        <v/>
      </c>
      <c r="Q445" s="9" t="str">
        <f>IF('Used data'!I445="No","",SUM(I445:J445)*740934+M445*29492829+N445*4654307+O445*608667)</f>
        <v/>
      </c>
    </row>
    <row r="446" spans="1:17" x14ac:dyDescent="0.3">
      <c r="A446" s="4" t="str">
        <f>IF('Input data'!A452="","",'Input data'!A452)</f>
        <v/>
      </c>
      <c r="B446" s="4" t="str">
        <f>IF('Input data'!B452="","",'Input data'!B452)</f>
        <v/>
      </c>
      <c r="C446" s="4" t="str">
        <f>IF('Input data'!C452="","",'Input data'!C452)</f>
        <v/>
      </c>
      <c r="D446" s="4" t="str">
        <f>IF('Input data'!D452="","",'Input data'!D452)</f>
        <v/>
      </c>
      <c r="E446" s="4" t="str">
        <f>IF('Input data'!E452="","",'Input data'!E452)</f>
        <v/>
      </c>
      <c r="F446" s="4" t="str">
        <f>IF('Input data'!F452="","",'Input data'!F452)</f>
        <v/>
      </c>
      <c r="G446" s="20" t="str">
        <f>IF('Input data'!G452=0,"",'Input data'!G452)</f>
        <v/>
      </c>
      <c r="H446" s="9" t="str">
        <f>IF('Input data'!H452="","",'Input data'!H452)</f>
        <v/>
      </c>
      <c r="I446" s="7" t="str">
        <f>IF('Used data'!I446="No","",Calculation!AD446*Calculation!G446*Calculation!I446*Calculation!J446*Calculation!L446*Calculation!N446*Calculation!O446*Calculation!Q446*Calculation!V446*Calculation!W446*Calculation!X446)</f>
        <v/>
      </c>
      <c r="J446" s="7" t="str">
        <f>IF('Used data'!I446="No","",Calculation!AE446*Calculation!G446*Calculation!I446*Calculation!K446*Calculation!M446*Calculation!N446*Calculation!O446*Calculation!P446*Calculation!R446*Calculation!V446*Calculation!W446*Calculation!Y446)</f>
        <v/>
      </c>
      <c r="K446" s="7" t="str">
        <f>IF('Used data'!I446="No","",Calculation!AF446*Calculation!G446*Calculation!I446*Calculation!K446*Calculation!M446*Calculation!N446*Calculation!O446*Calculation!P446*Calculation!R446*Calculation!V446*Calculation!W446*Calculation!Y446)</f>
        <v/>
      </c>
      <c r="L446" s="7" t="str">
        <f>IF('Used data'!I446="No","",SUM(I446:K446))</f>
        <v/>
      </c>
      <c r="M446" s="7" t="str">
        <f>IF('Used data'!I446="No","",Calculation!AG446*Calculation!G446*Calculation!I446*Calculation!J446*Calculation!L446*Calculation!N446*Calculation!O446*Calculation!S446*Calculation!V446*Calculation!W446*Calculation!Z446)</f>
        <v/>
      </c>
      <c r="N446" s="7" t="str">
        <f>IF('Used data'!I446="No","",Calculation!AH446*Calculation!G446*Calculation!I446*Calculation!J446*Calculation!L446*Calculation!N446*Calculation!O446*Calculation!T446*Calculation!V446*Calculation!W446*Calculation!AA446)</f>
        <v/>
      </c>
      <c r="O446" s="7" t="str">
        <f>IF('Used data'!I446="No","",Calculation!AI446*Calculation!G446*Calculation!I446*Calculation!J446*Calculation!L446*Calculation!N446*Calculation!O446*Calculation!U446*Calculation!V446*Calculation!W446*Calculation!AB446)</f>
        <v/>
      </c>
      <c r="P446" s="7" t="str">
        <f>IF('Used data'!I446="No","",SUM(M446:O446))</f>
        <v/>
      </c>
      <c r="Q446" s="9" t="str">
        <f>IF('Used data'!I446="No","",SUM(I446:J446)*740934+M446*29492829+N446*4654307+O446*608667)</f>
        <v/>
      </c>
    </row>
    <row r="447" spans="1:17" x14ac:dyDescent="0.3">
      <c r="A447" s="4" t="str">
        <f>IF('Input data'!A453="","",'Input data'!A453)</f>
        <v/>
      </c>
      <c r="B447" s="4" t="str">
        <f>IF('Input data'!B453="","",'Input data'!B453)</f>
        <v/>
      </c>
      <c r="C447" s="4" t="str">
        <f>IF('Input data'!C453="","",'Input data'!C453)</f>
        <v/>
      </c>
      <c r="D447" s="4" t="str">
        <f>IF('Input data'!D453="","",'Input data'!D453)</f>
        <v/>
      </c>
      <c r="E447" s="4" t="str">
        <f>IF('Input data'!E453="","",'Input data'!E453)</f>
        <v/>
      </c>
      <c r="F447" s="4" t="str">
        <f>IF('Input data'!F453="","",'Input data'!F453)</f>
        <v/>
      </c>
      <c r="G447" s="20" t="str">
        <f>IF('Input data'!G453=0,"",'Input data'!G453)</f>
        <v/>
      </c>
      <c r="H447" s="9" t="str">
        <f>IF('Input data'!H453="","",'Input data'!H453)</f>
        <v/>
      </c>
      <c r="I447" s="7" t="str">
        <f>IF('Used data'!I447="No","",Calculation!AD447*Calculation!G447*Calculation!I447*Calculation!J447*Calculation!L447*Calculation!N447*Calculation!O447*Calculation!Q447*Calculation!V447*Calculation!W447*Calculation!X447)</f>
        <v/>
      </c>
      <c r="J447" s="7" t="str">
        <f>IF('Used data'!I447="No","",Calculation!AE447*Calculation!G447*Calculation!I447*Calculation!K447*Calculation!M447*Calculation!N447*Calculation!O447*Calculation!P447*Calculation!R447*Calculation!V447*Calculation!W447*Calculation!Y447)</f>
        <v/>
      </c>
      <c r="K447" s="7" t="str">
        <f>IF('Used data'!I447="No","",Calculation!AF447*Calculation!G447*Calculation!I447*Calculation!K447*Calculation!M447*Calculation!N447*Calculation!O447*Calculation!P447*Calculation!R447*Calculation!V447*Calculation!W447*Calculation!Y447)</f>
        <v/>
      </c>
      <c r="L447" s="7" t="str">
        <f>IF('Used data'!I447="No","",SUM(I447:K447))</f>
        <v/>
      </c>
      <c r="M447" s="7" t="str">
        <f>IF('Used data'!I447="No","",Calculation!AG447*Calculation!G447*Calculation!I447*Calculation!J447*Calculation!L447*Calculation!N447*Calculation!O447*Calculation!S447*Calculation!V447*Calculation!W447*Calculation!Z447)</f>
        <v/>
      </c>
      <c r="N447" s="7" t="str">
        <f>IF('Used data'!I447="No","",Calculation!AH447*Calculation!G447*Calculation!I447*Calculation!J447*Calculation!L447*Calculation!N447*Calculation!O447*Calculation!T447*Calculation!V447*Calculation!W447*Calculation!AA447)</f>
        <v/>
      </c>
      <c r="O447" s="7" t="str">
        <f>IF('Used data'!I447="No","",Calculation!AI447*Calculation!G447*Calculation!I447*Calculation!J447*Calculation!L447*Calculation!N447*Calculation!O447*Calculation!U447*Calculation!V447*Calculation!W447*Calculation!AB447)</f>
        <v/>
      </c>
      <c r="P447" s="7" t="str">
        <f>IF('Used data'!I447="No","",SUM(M447:O447))</f>
        <v/>
      </c>
      <c r="Q447" s="9" t="str">
        <f>IF('Used data'!I447="No","",SUM(I447:J447)*740934+M447*29492829+N447*4654307+O447*608667)</f>
        <v/>
      </c>
    </row>
    <row r="448" spans="1:17" x14ac:dyDescent="0.3">
      <c r="A448" s="4" t="str">
        <f>IF('Input data'!A454="","",'Input data'!A454)</f>
        <v/>
      </c>
      <c r="B448" s="4" t="str">
        <f>IF('Input data'!B454="","",'Input data'!B454)</f>
        <v/>
      </c>
      <c r="C448" s="4" t="str">
        <f>IF('Input data'!C454="","",'Input data'!C454)</f>
        <v/>
      </c>
      <c r="D448" s="4" t="str">
        <f>IF('Input data'!D454="","",'Input data'!D454)</f>
        <v/>
      </c>
      <c r="E448" s="4" t="str">
        <f>IF('Input data'!E454="","",'Input data'!E454)</f>
        <v/>
      </c>
      <c r="F448" s="4" t="str">
        <f>IF('Input data'!F454="","",'Input data'!F454)</f>
        <v/>
      </c>
      <c r="G448" s="20" t="str">
        <f>IF('Input data'!G454=0,"",'Input data'!G454)</f>
        <v/>
      </c>
      <c r="H448" s="9" t="str">
        <f>IF('Input data'!H454="","",'Input data'!H454)</f>
        <v/>
      </c>
      <c r="I448" s="7" t="str">
        <f>IF('Used data'!I448="No","",Calculation!AD448*Calculation!G448*Calculation!I448*Calculation!J448*Calculation!L448*Calculation!N448*Calculation!O448*Calculation!Q448*Calculation!V448*Calculation!W448*Calculation!X448)</f>
        <v/>
      </c>
      <c r="J448" s="7" t="str">
        <f>IF('Used data'!I448="No","",Calculation!AE448*Calculation!G448*Calculation!I448*Calculation!K448*Calculation!M448*Calculation!N448*Calculation!O448*Calculation!P448*Calculation!R448*Calculation!V448*Calculation!W448*Calculation!Y448)</f>
        <v/>
      </c>
      <c r="K448" s="7" t="str">
        <f>IF('Used data'!I448="No","",Calculation!AF448*Calculation!G448*Calculation!I448*Calculation!K448*Calculation!M448*Calculation!N448*Calculation!O448*Calculation!P448*Calculation!R448*Calculation!V448*Calculation!W448*Calculation!Y448)</f>
        <v/>
      </c>
      <c r="L448" s="7" t="str">
        <f>IF('Used data'!I448="No","",SUM(I448:K448))</f>
        <v/>
      </c>
      <c r="M448" s="7" t="str">
        <f>IF('Used data'!I448="No","",Calculation!AG448*Calculation!G448*Calculation!I448*Calculation!J448*Calculation!L448*Calculation!N448*Calculation!O448*Calculation!S448*Calculation!V448*Calculation!W448*Calculation!Z448)</f>
        <v/>
      </c>
      <c r="N448" s="7" t="str">
        <f>IF('Used data'!I448="No","",Calculation!AH448*Calculation!G448*Calculation!I448*Calculation!J448*Calculation!L448*Calculation!N448*Calculation!O448*Calculation!T448*Calculation!V448*Calculation!W448*Calculation!AA448)</f>
        <v/>
      </c>
      <c r="O448" s="7" t="str">
        <f>IF('Used data'!I448="No","",Calculation!AI448*Calculation!G448*Calculation!I448*Calculation!J448*Calculation!L448*Calculation!N448*Calculation!O448*Calculation!U448*Calculation!V448*Calculation!W448*Calculation!AB448)</f>
        <v/>
      </c>
      <c r="P448" s="7" t="str">
        <f>IF('Used data'!I448="No","",SUM(M448:O448))</f>
        <v/>
      </c>
      <c r="Q448" s="9" t="str">
        <f>IF('Used data'!I448="No","",SUM(I448:J448)*740934+M448*29492829+N448*4654307+O448*608667)</f>
        <v/>
      </c>
    </row>
    <row r="449" spans="1:17" x14ac:dyDescent="0.3">
      <c r="A449" s="4" t="str">
        <f>IF('Input data'!A455="","",'Input data'!A455)</f>
        <v/>
      </c>
      <c r="B449" s="4" t="str">
        <f>IF('Input data'!B455="","",'Input data'!B455)</f>
        <v/>
      </c>
      <c r="C449" s="4" t="str">
        <f>IF('Input data'!C455="","",'Input data'!C455)</f>
        <v/>
      </c>
      <c r="D449" s="4" t="str">
        <f>IF('Input data'!D455="","",'Input data'!D455)</f>
        <v/>
      </c>
      <c r="E449" s="4" t="str">
        <f>IF('Input data'!E455="","",'Input data'!E455)</f>
        <v/>
      </c>
      <c r="F449" s="4" t="str">
        <f>IF('Input data'!F455="","",'Input data'!F455)</f>
        <v/>
      </c>
      <c r="G449" s="20" t="str">
        <f>IF('Input data'!G455=0,"",'Input data'!G455)</f>
        <v/>
      </c>
      <c r="H449" s="9" t="str">
        <f>IF('Input data'!H455="","",'Input data'!H455)</f>
        <v/>
      </c>
      <c r="I449" s="7" t="str">
        <f>IF('Used data'!I449="No","",Calculation!AD449*Calculation!G449*Calculation!I449*Calculation!J449*Calculation!L449*Calculation!N449*Calculation!O449*Calculation!Q449*Calculation!V449*Calculation!W449*Calculation!X449)</f>
        <v/>
      </c>
      <c r="J449" s="7" t="str">
        <f>IF('Used data'!I449="No","",Calculation!AE449*Calculation!G449*Calculation!I449*Calculation!K449*Calculation!M449*Calculation!N449*Calculation!O449*Calculation!P449*Calculation!R449*Calculation!V449*Calculation!W449*Calculation!Y449)</f>
        <v/>
      </c>
      <c r="K449" s="7" t="str">
        <f>IF('Used data'!I449="No","",Calculation!AF449*Calculation!G449*Calculation!I449*Calculation!K449*Calculation!M449*Calculation!N449*Calculation!O449*Calculation!P449*Calculation!R449*Calculation!V449*Calculation!W449*Calculation!Y449)</f>
        <v/>
      </c>
      <c r="L449" s="7" t="str">
        <f>IF('Used data'!I449="No","",SUM(I449:K449))</f>
        <v/>
      </c>
      <c r="M449" s="7" t="str">
        <f>IF('Used data'!I449="No","",Calculation!AG449*Calculation!G449*Calculation!I449*Calculation!J449*Calculation!L449*Calculation!N449*Calculation!O449*Calculation!S449*Calculation!V449*Calculation!W449*Calculation!Z449)</f>
        <v/>
      </c>
      <c r="N449" s="7" t="str">
        <f>IF('Used data'!I449="No","",Calculation!AH449*Calculation!G449*Calculation!I449*Calculation!J449*Calculation!L449*Calculation!N449*Calculation!O449*Calculation!T449*Calculation!V449*Calculation!W449*Calculation!AA449)</f>
        <v/>
      </c>
      <c r="O449" s="7" t="str">
        <f>IF('Used data'!I449="No","",Calculation!AI449*Calculation!G449*Calculation!I449*Calculation!J449*Calculation!L449*Calculation!N449*Calculation!O449*Calculation!U449*Calculation!V449*Calculation!W449*Calculation!AB449)</f>
        <v/>
      </c>
      <c r="P449" s="7" t="str">
        <f>IF('Used data'!I449="No","",SUM(M449:O449))</f>
        <v/>
      </c>
      <c r="Q449" s="9" t="str">
        <f>IF('Used data'!I449="No","",SUM(I449:J449)*740934+M449*29492829+N449*4654307+O449*608667)</f>
        <v/>
      </c>
    </row>
    <row r="450" spans="1:17" x14ac:dyDescent="0.3">
      <c r="A450" s="4" t="str">
        <f>IF('Input data'!A456="","",'Input data'!A456)</f>
        <v/>
      </c>
      <c r="B450" s="4" t="str">
        <f>IF('Input data'!B456="","",'Input data'!B456)</f>
        <v/>
      </c>
      <c r="C450" s="4" t="str">
        <f>IF('Input data'!C456="","",'Input data'!C456)</f>
        <v/>
      </c>
      <c r="D450" s="4" t="str">
        <f>IF('Input data'!D456="","",'Input data'!D456)</f>
        <v/>
      </c>
      <c r="E450" s="4" t="str">
        <f>IF('Input data'!E456="","",'Input data'!E456)</f>
        <v/>
      </c>
      <c r="F450" s="4" t="str">
        <f>IF('Input data'!F456="","",'Input data'!F456)</f>
        <v/>
      </c>
      <c r="G450" s="20" t="str">
        <f>IF('Input data'!G456=0,"",'Input data'!G456)</f>
        <v/>
      </c>
      <c r="H450" s="9" t="str">
        <f>IF('Input data'!H456="","",'Input data'!H456)</f>
        <v/>
      </c>
      <c r="I450" s="7" t="str">
        <f>IF('Used data'!I450="No","",Calculation!AD450*Calculation!G450*Calculation!I450*Calculation!J450*Calculation!L450*Calculation!N450*Calculation!O450*Calculation!Q450*Calculation!V450*Calculation!W450*Calculation!X450)</f>
        <v/>
      </c>
      <c r="J450" s="7" t="str">
        <f>IF('Used data'!I450="No","",Calculation!AE450*Calculation!G450*Calculation!I450*Calculation!K450*Calculation!M450*Calculation!N450*Calculation!O450*Calculation!P450*Calculation!R450*Calculation!V450*Calculation!W450*Calculation!Y450)</f>
        <v/>
      </c>
      <c r="K450" s="7" t="str">
        <f>IF('Used data'!I450="No","",Calculation!AF450*Calculation!G450*Calculation!I450*Calculation!K450*Calculation!M450*Calculation!N450*Calculation!O450*Calculation!P450*Calculation!R450*Calculation!V450*Calculation!W450*Calculation!Y450)</f>
        <v/>
      </c>
      <c r="L450" s="7" t="str">
        <f>IF('Used data'!I450="No","",SUM(I450:K450))</f>
        <v/>
      </c>
      <c r="M450" s="7" t="str">
        <f>IF('Used data'!I450="No","",Calculation!AG450*Calculation!G450*Calculation!I450*Calculation!J450*Calculation!L450*Calculation!N450*Calculation!O450*Calculation!S450*Calculation!V450*Calculation!W450*Calculation!Z450)</f>
        <v/>
      </c>
      <c r="N450" s="7" t="str">
        <f>IF('Used data'!I450="No","",Calculation!AH450*Calculation!G450*Calculation!I450*Calculation!J450*Calculation!L450*Calculation!N450*Calculation!O450*Calculation!T450*Calculation!V450*Calculation!W450*Calculation!AA450)</f>
        <v/>
      </c>
      <c r="O450" s="7" t="str">
        <f>IF('Used data'!I450="No","",Calculation!AI450*Calculation!G450*Calculation!I450*Calculation!J450*Calculation!L450*Calculation!N450*Calculation!O450*Calculation!U450*Calculation!V450*Calculation!W450*Calculation!AB450)</f>
        <v/>
      </c>
      <c r="P450" s="7" t="str">
        <f>IF('Used data'!I450="No","",SUM(M450:O450))</f>
        <v/>
      </c>
      <c r="Q450" s="9" t="str">
        <f>IF('Used data'!I450="No","",SUM(I450:J450)*740934+M450*29492829+N450*4654307+O450*608667)</f>
        <v/>
      </c>
    </row>
    <row r="451" spans="1:17" x14ac:dyDescent="0.3">
      <c r="A451" s="4" t="str">
        <f>IF('Input data'!A457="","",'Input data'!A457)</f>
        <v/>
      </c>
      <c r="B451" s="4" t="str">
        <f>IF('Input data'!B457="","",'Input data'!B457)</f>
        <v/>
      </c>
      <c r="C451" s="4" t="str">
        <f>IF('Input data'!C457="","",'Input data'!C457)</f>
        <v/>
      </c>
      <c r="D451" s="4" t="str">
        <f>IF('Input data'!D457="","",'Input data'!D457)</f>
        <v/>
      </c>
      <c r="E451" s="4" t="str">
        <f>IF('Input data'!E457="","",'Input data'!E457)</f>
        <v/>
      </c>
      <c r="F451" s="4" t="str">
        <f>IF('Input data'!F457="","",'Input data'!F457)</f>
        <v/>
      </c>
      <c r="G451" s="20" t="str">
        <f>IF('Input data'!G457=0,"",'Input data'!G457)</f>
        <v/>
      </c>
      <c r="H451" s="9" t="str">
        <f>IF('Input data'!H457="","",'Input data'!H457)</f>
        <v/>
      </c>
      <c r="I451" s="7" t="str">
        <f>IF('Used data'!I451="No","",Calculation!AD451*Calculation!G451*Calculation!I451*Calculation!J451*Calculation!L451*Calculation!N451*Calculation!O451*Calculation!Q451*Calculation!V451*Calculation!W451*Calculation!X451)</f>
        <v/>
      </c>
      <c r="J451" s="7" t="str">
        <f>IF('Used data'!I451="No","",Calculation!AE451*Calculation!G451*Calculation!I451*Calculation!K451*Calculation!M451*Calculation!N451*Calculation!O451*Calculation!P451*Calculation!R451*Calculation!V451*Calculation!W451*Calculation!Y451)</f>
        <v/>
      </c>
      <c r="K451" s="7" t="str">
        <f>IF('Used data'!I451="No","",Calculation!AF451*Calculation!G451*Calculation!I451*Calculation!K451*Calculation!M451*Calculation!N451*Calculation!O451*Calculation!P451*Calculation!R451*Calculation!V451*Calculation!W451*Calculation!Y451)</f>
        <v/>
      </c>
      <c r="L451" s="7" t="str">
        <f>IF('Used data'!I451="No","",SUM(I451:K451))</f>
        <v/>
      </c>
      <c r="M451" s="7" t="str">
        <f>IF('Used data'!I451="No","",Calculation!AG451*Calculation!G451*Calculation!I451*Calculation!J451*Calculation!L451*Calculation!N451*Calculation!O451*Calculation!S451*Calculation!V451*Calculation!W451*Calculation!Z451)</f>
        <v/>
      </c>
      <c r="N451" s="7" t="str">
        <f>IF('Used data'!I451="No","",Calculation!AH451*Calculation!G451*Calculation!I451*Calculation!J451*Calculation!L451*Calculation!N451*Calculation!O451*Calculation!T451*Calculation!V451*Calculation!W451*Calculation!AA451)</f>
        <v/>
      </c>
      <c r="O451" s="7" t="str">
        <f>IF('Used data'!I451="No","",Calculation!AI451*Calculation!G451*Calculation!I451*Calculation!J451*Calculation!L451*Calculation!N451*Calculation!O451*Calculation!U451*Calculation!V451*Calculation!W451*Calculation!AB451)</f>
        <v/>
      </c>
      <c r="P451" s="7" t="str">
        <f>IF('Used data'!I451="No","",SUM(M451:O451))</f>
        <v/>
      </c>
      <c r="Q451" s="9" t="str">
        <f>IF('Used data'!I451="No","",SUM(I451:J451)*740934+M451*29492829+N451*4654307+O451*608667)</f>
        <v/>
      </c>
    </row>
    <row r="452" spans="1:17" x14ac:dyDescent="0.3">
      <c r="A452" s="4" t="str">
        <f>IF('Input data'!A458="","",'Input data'!A458)</f>
        <v/>
      </c>
      <c r="B452" s="4" t="str">
        <f>IF('Input data'!B458="","",'Input data'!B458)</f>
        <v/>
      </c>
      <c r="C452" s="4" t="str">
        <f>IF('Input data'!C458="","",'Input data'!C458)</f>
        <v/>
      </c>
      <c r="D452" s="4" t="str">
        <f>IF('Input data'!D458="","",'Input data'!D458)</f>
        <v/>
      </c>
      <c r="E452" s="4" t="str">
        <f>IF('Input data'!E458="","",'Input data'!E458)</f>
        <v/>
      </c>
      <c r="F452" s="4" t="str">
        <f>IF('Input data'!F458="","",'Input data'!F458)</f>
        <v/>
      </c>
      <c r="G452" s="20" t="str">
        <f>IF('Input data'!G458=0,"",'Input data'!G458)</f>
        <v/>
      </c>
      <c r="H452" s="9" t="str">
        <f>IF('Input data'!H458="","",'Input data'!H458)</f>
        <v/>
      </c>
      <c r="I452" s="7" t="str">
        <f>IF('Used data'!I452="No","",Calculation!AD452*Calculation!G452*Calculation!I452*Calculation!J452*Calculation!L452*Calculation!N452*Calculation!O452*Calculation!Q452*Calculation!V452*Calculation!W452*Calculation!X452)</f>
        <v/>
      </c>
      <c r="J452" s="7" t="str">
        <f>IF('Used data'!I452="No","",Calculation!AE452*Calculation!G452*Calculation!I452*Calculation!K452*Calculation!M452*Calculation!N452*Calculation!O452*Calculation!P452*Calculation!R452*Calculation!V452*Calculation!W452*Calculation!Y452)</f>
        <v/>
      </c>
      <c r="K452" s="7" t="str">
        <f>IF('Used data'!I452="No","",Calculation!AF452*Calculation!G452*Calculation!I452*Calculation!K452*Calculation!M452*Calculation!N452*Calculation!O452*Calculation!P452*Calculation!R452*Calculation!V452*Calculation!W452*Calculation!Y452)</f>
        <v/>
      </c>
      <c r="L452" s="7" t="str">
        <f>IF('Used data'!I452="No","",SUM(I452:K452))</f>
        <v/>
      </c>
      <c r="M452" s="7" t="str">
        <f>IF('Used data'!I452="No","",Calculation!AG452*Calculation!G452*Calculation!I452*Calculation!J452*Calculation!L452*Calculation!N452*Calculation!O452*Calculation!S452*Calculation!V452*Calculation!W452*Calculation!Z452)</f>
        <v/>
      </c>
      <c r="N452" s="7" t="str">
        <f>IF('Used data'!I452="No","",Calculation!AH452*Calculation!G452*Calculation!I452*Calculation!J452*Calculation!L452*Calculation!N452*Calculation!O452*Calculation!T452*Calculation!V452*Calculation!W452*Calculation!AA452)</f>
        <v/>
      </c>
      <c r="O452" s="7" t="str">
        <f>IF('Used data'!I452="No","",Calculation!AI452*Calculation!G452*Calculation!I452*Calculation!J452*Calculation!L452*Calculation!N452*Calculation!O452*Calculation!U452*Calculation!V452*Calculation!W452*Calculation!AB452)</f>
        <v/>
      </c>
      <c r="P452" s="7" t="str">
        <f>IF('Used data'!I452="No","",SUM(M452:O452))</f>
        <v/>
      </c>
      <c r="Q452" s="9" t="str">
        <f>IF('Used data'!I452="No","",SUM(I452:J452)*740934+M452*29492829+N452*4654307+O452*608667)</f>
        <v/>
      </c>
    </row>
    <row r="453" spans="1:17" x14ac:dyDescent="0.3">
      <c r="A453" s="4" t="str">
        <f>IF('Input data'!A459="","",'Input data'!A459)</f>
        <v/>
      </c>
      <c r="B453" s="4" t="str">
        <f>IF('Input data'!B459="","",'Input data'!B459)</f>
        <v/>
      </c>
      <c r="C453" s="4" t="str">
        <f>IF('Input data'!C459="","",'Input data'!C459)</f>
        <v/>
      </c>
      <c r="D453" s="4" t="str">
        <f>IF('Input data'!D459="","",'Input data'!D459)</f>
        <v/>
      </c>
      <c r="E453" s="4" t="str">
        <f>IF('Input data'!E459="","",'Input data'!E459)</f>
        <v/>
      </c>
      <c r="F453" s="4" t="str">
        <f>IF('Input data'!F459="","",'Input data'!F459)</f>
        <v/>
      </c>
      <c r="G453" s="20" t="str">
        <f>IF('Input data'!G459=0,"",'Input data'!G459)</f>
        <v/>
      </c>
      <c r="H453" s="9" t="str">
        <f>IF('Input data'!H459="","",'Input data'!H459)</f>
        <v/>
      </c>
      <c r="I453" s="7" t="str">
        <f>IF('Used data'!I453="No","",Calculation!AD453*Calculation!G453*Calculation!I453*Calculation!J453*Calculation!L453*Calculation!N453*Calculation!O453*Calculation!Q453*Calculation!V453*Calculation!W453*Calculation!X453)</f>
        <v/>
      </c>
      <c r="J453" s="7" t="str">
        <f>IF('Used data'!I453="No","",Calculation!AE453*Calculation!G453*Calculation!I453*Calculation!K453*Calculation!M453*Calculation!N453*Calculation!O453*Calculation!P453*Calculation!R453*Calculation!V453*Calculation!W453*Calculation!Y453)</f>
        <v/>
      </c>
      <c r="K453" s="7" t="str">
        <f>IF('Used data'!I453="No","",Calculation!AF453*Calculation!G453*Calculation!I453*Calculation!K453*Calculation!M453*Calculation!N453*Calculation!O453*Calculation!P453*Calculation!R453*Calculation!V453*Calculation!W453*Calculation!Y453)</f>
        <v/>
      </c>
      <c r="L453" s="7" t="str">
        <f>IF('Used data'!I453="No","",SUM(I453:K453))</f>
        <v/>
      </c>
      <c r="M453" s="7" t="str">
        <f>IF('Used data'!I453="No","",Calculation!AG453*Calculation!G453*Calculation!I453*Calculation!J453*Calculation!L453*Calculation!N453*Calculation!O453*Calculation!S453*Calculation!V453*Calculation!W453*Calculation!Z453)</f>
        <v/>
      </c>
      <c r="N453" s="7" t="str">
        <f>IF('Used data'!I453="No","",Calculation!AH453*Calculation!G453*Calculation!I453*Calculation!J453*Calculation!L453*Calculation!N453*Calculation!O453*Calculation!T453*Calculation!V453*Calculation!W453*Calculation!AA453)</f>
        <v/>
      </c>
      <c r="O453" s="7" t="str">
        <f>IF('Used data'!I453="No","",Calculation!AI453*Calculation!G453*Calculation!I453*Calculation!J453*Calculation!L453*Calculation!N453*Calculation!O453*Calculation!U453*Calculation!V453*Calculation!W453*Calculation!AB453)</f>
        <v/>
      </c>
      <c r="P453" s="7" t="str">
        <f>IF('Used data'!I453="No","",SUM(M453:O453))</f>
        <v/>
      </c>
      <c r="Q453" s="9" t="str">
        <f>IF('Used data'!I453="No","",SUM(I453:J453)*740934+M453*29492829+N453*4654307+O453*608667)</f>
        <v/>
      </c>
    </row>
    <row r="454" spans="1:17" x14ac:dyDescent="0.3">
      <c r="A454" s="4" t="str">
        <f>IF('Input data'!A460="","",'Input data'!A460)</f>
        <v/>
      </c>
      <c r="B454" s="4" t="str">
        <f>IF('Input data'!B460="","",'Input data'!B460)</f>
        <v/>
      </c>
      <c r="C454" s="4" t="str">
        <f>IF('Input data'!C460="","",'Input data'!C460)</f>
        <v/>
      </c>
      <c r="D454" s="4" t="str">
        <f>IF('Input data'!D460="","",'Input data'!D460)</f>
        <v/>
      </c>
      <c r="E454" s="4" t="str">
        <f>IF('Input data'!E460="","",'Input data'!E460)</f>
        <v/>
      </c>
      <c r="F454" s="4" t="str">
        <f>IF('Input data'!F460="","",'Input data'!F460)</f>
        <v/>
      </c>
      <c r="G454" s="20" t="str">
        <f>IF('Input data'!G460=0,"",'Input data'!G460)</f>
        <v/>
      </c>
      <c r="H454" s="9" t="str">
        <f>IF('Input data'!H460="","",'Input data'!H460)</f>
        <v/>
      </c>
      <c r="I454" s="7" t="str">
        <f>IF('Used data'!I454="No","",Calculation!AD454*Calculation!G454*Calculation!I454*Calculation!J454*Calculation!L454*Calculation!N454*Calculation!O454*Calculation!Q454*Calculation!V454*Calculation!W454*Calculation!X454)</f>
        <v/>
      </c>
      <c r="J454" s="7" t="str">
        <f>IF('Used data'!I454="No","",Calculation!AE454*Calculation!G454*Calculation!I454*Calculation!K454*Calculation!M454*Calculation!N454*Calculation!O454*Calculation!P454*Calculation!R454*Calculation!V454*Calculation!W454*Calculation!Y454)</f>
        <v/>
      </c>
      <c r="K454" s="7" t="str">
        <f>IF('Used data'!I454="No","",Calculation!AF454*Calculation!G454*Calculation!I454*Calculation!K454*Calculation!M454*Calculation!N454*Calculation!O454*Calculation!P454*Calculation!R454*Calculation!V454*Calculation!W454*Calculation!Y454)</f>
        <v/>
      </c>
      <c r="L454" s="7" t="str">
        <f>IF('Used data'!I454="No","",SUM(I454:K454))</f>
        <v/>
      </c>
      <c r="M454" s="7" t="str">
        <f>IF('Used data'!I454="No","",Calculation!AG454*Calculation!G454*Calculation!I454*Calculation!J454*Calculation!L454*Calculation!N454*Calculation!O454*Calculation!S454*Calculation!V454*Calculation!W454*Calculation!Z454)</f>
        <v/>
      </c>
      <c r="N454" s="7" t="str">
        <f>IF('Used data'!I454="No","",Calculation!AH454*Calculation!G454*Calculation!I454*Calculation!J454*Calculation!L454*Calculation!N454*Calculation!O454*Calculation!T454*Calculation!V454*Calculation!W454*Calculation!AA454)</f>
        <v/>
      </c>
      <c r="O454" s="7" t="str">
        <f>IF('Used data'!I454="No","",Calculation!AI454*Calculation!G454*Calculation!I454*Calculation!J454*Calculation!L454*Calculation!N454*Calculation!O454*Calculation!U454*Calculation!V454*Calculation!W454*Calculation!AB454)</f>
        <v/>
      </c>
      <c r="P454" s="7" t="str">
        <f>IF('Used data'!I454="No","",SUM(M454:O454))</f>
        <v/>
      </c>
      <c r="Q454" s="9" t="str">
        <f>IF('Used data'!I454="No","",SUM(I454:J454)*740934+M454*29492829+N454*4654307+O454*608667)</f>
        <v/>
      </c>
    </row>
    <row r="455" spans="1:17" x14ac:dyDescent="0.3">
      <c r="A455" s="4" t="str">
        <f>IF('Input data'!A461="","",'Input data'!A461)</f>
        <v/>
      </c>
      <c r="B455" s="4" t="str">
        <f>IF('Input data'!B461="","",'Input data'!B461)</f>
        <v/>
      </c>
      <c r="C455" s="4" t="str">
        <f>IF('Input data'!C461="","",'Input data'!C461)</f>
        <v/>
      </c>
      <c r="D455" s="4" t="str">
        <f>IF('Input data'!D461="","",'Input data'!D461)</f>
        <v/>
      </c>
      <c r="E455" s="4" t="str">
        <f>IF('Input data'!E461="","",'Input data'!E461)</f>
        <v/>
      </c>
      <c r="F455" s="4" t="str">
        <f>IF('Input data'!F461="","",'Input data'!F461)</f>
        <v/>
      </c>
      <c r="G455" s="20" t="str">
        <f>IF('Input data'!G461=0,"",'Input data'!G461)</f>
        <v/>
      </c>
      <c r="H455" s="9" t="str">
        <f>IF('Input data'!H461="","",'Input data'!H461)</f>
        <v/>
      </c>
      <c r="I455" s="7" t="str">
        <f>IF('Used data'!I455="No","",Calculation!AD455*Calculation!G455*Calculation!I455*Calculation!J455*Calculation!L455*Calculation!N455*Calculation!O455*Calculation!Q455*Calculation!V455*Calculation!W455*Calculation!X455)</f>
        <v/>
      </c>
      <c r="J455" s="7" t="str">
        <f>IF('Used data'!I455="No","",Calculation!AE455*Calculation!G455*Calculation!I455*Calculation!K455*Calculation!M455*Calculation!N455*Calculation!O455*Calculation!P455*Calculation!R455*Calculation!V455*Calculation!W455*Calculation!Y455)</f>
        <v/>
      </c>
      <c r="K455" s="7" t="str">
        <f>IF('Used data'!I455="No","",Calculation!AF455*Calculation!G455*Calculation!I455*Calculation!K455*Calculation!M455*Calculation!N455*Calculation!O455*Calculation!P455*Calculation!R455*Calculation!V455*Calculation!W455*Calculation!Y455)</f>
        <v/>
      </c>
      <c r="L455" s="7" t="str">
        <f>IF('Used data'!I455="No","",SUM(I455:K455))</f>
        <v/>
      </c>
      <c r="M455" s="7" t="str">
        <f>IF('Used data'!I455="No","",Calculation!AG455*Calculation!G455*Calculation!I455*Calculation!J455*Calculation!L455*Calculation!N455*Calculation!O455*Calculation!S455*Calculation!V455*Calculation!W455*Calculation!Z455)</f>
        <v/>
      </c>
      <c r="N455" s="7" t="str">
        <f>IF('Used data'!I455="No","",Calculation!AH455*Calculation!G455*Calculation!I455*Calculation!J455*Calculation!L455*Calculation!N455*Calculation!O455*Calculation!T455*Calculation!V455*Calculation!W455*Calculation!AA455)</f>
        <v/>
      </c>
      <c r="O455" s="7" t="str">
        <f>IF('Used data'!I455="No","",Calculation!AI455*Calculation!G455*Calculation!I455*Calculation!J455*Calculation!L455*Calculation!N455*Calculation!O455*Calculation!U455*Calculation!V455*Calculation!W455*Calculation!AB455)</f>
        <v/>
      </c>
      <c r="P455" s="7" t="str">
        <f>IF('Used data'!I455="No","",SUM(M455:O455))</f>
        <v/>
      </c>
      <c r="Q455" s="9" t="str">
        <f>IF('Used data'!I455="No","",SUM(I455:J455)*740934+M455*29492829+N455*4654307+O455*608667)</f>
        <v/>
      </c>
    </row>
    <row r="456" spans="1:17" x14ac:dyDescent="0.3">
      <c r="A456" s="4" t="str">
        <f>IF('Input data'!A462="","",'Input data'!A462)</f>
        <v/>
      </c>
      <c r="B456" s="4" t="str">
        <f>IF('Input data'!B462="","",'Input data'!B462)</f>
        <v/>
      </c>
      <c r="C456" s="4" t="str">
        <f>IF('Input data'!C462="","",'Input data'!C462)</f>
        <v/>
      </c>
      <c r="D456" s="4" t="str">
        <f>IF('Input data'!D462="","",'Input data'!D462)</f>
        <v/>
      </c>
      <c r="E456" s="4" t="str">
        <f>IF('Input data'!E462="","",'Input data'!E462)</f>
        <v/>
      </c>
      <c r="F456" s="4" t="str">
        <f>IF('Input data'!F462="","",'Input data'!F462)</f>
        <v/>
      </c>
      <c r="G456" s="20" t="str">
        <f>IF('Input data'!G462=0,"",'Input data'!G462)</f>
        <v/>
      </c>
      <c r="H456" s="9" t="str">
        <f>IF('Input data'!H462="","",'Input data'!H462)</f>
        <v/>
      </c>
      <c r="I456" s="7" t="str">
        <f>IF('Used data'!I456="No","",Calculation!AD456*Calculation!G456*Calculation!I456*Calculation!J456*Calculation!L456*Calculation!N456*Calculation!O456*Calculation!Q456*Calculation!V456*Calculation!W456*Calculation!X456)</f>
        <v/>
      </c>
      <c r="J456" s="7" t="str">
        <f>IF('Used data'!I456="No","",Calculation!AE456*Calculation!G456*Calculation!I456*Calculation!K456*Calculation!M456*Calculation!N456*Calculation!O456*Calculation!P456*Calculation!R456*Calculation!V456*Calculation!W456*Calculation!Y456)</f>
        <v/>
      </c>
      <c r="K456" s="7" t="str">
        <f>IF('Used data'!I456="No","",Calculation!AF456*Calculation!G456*Calculation!I456*Calculation!K456*Calculation!M456*Calculation!N456*Calculation!O456*Calculation!P456*Calculation!R456*Calculation!V456*Calculation!W456*Calculation!Y456)</f>
        <v/>
      </c>
      <c r="L456" s="7" t="str">
        <f>IF('Used data'!I456="No","",SUM(I456:K456))</f>
        <v/>
      </c>
      <c r="M456" s="7" t="str">
        <f>IF('Used data'!I456="No","",Calculation!AG456*Calculation!G456*Calculation!I456*Calculation!J456*Calculation!L456*Calculation!N456*Calculation!O456*Calculation!S456*Calculation!V456*Calculation!W456*Calculation!Z456)</f>
        <v/>
      </c>
      <c r="N456" s="7" t="str">
        <f>IF('Used data'!I456="No","",Calculation!AH456*Calculation!G456*Calculation!I456*Calculation!J456*Calculation!L456*Calculation!N456*Calculation!O456*Calculation!T456*Calculation!V456*Calculation!W456*Calculation!AA456)</f>
        <v/>
      </c>
      <c r="O456" s="7" t="str">
        <f>IF('Used data'!I456="No","",Calculation!AI456*Calculation!G456*Calculation!I456*Calculation!J456*Calculation!L456*Calculation!N456*Calculation!O456*Calculation!U456*Calculation!V456*Calculation!W456*Calculation!AB456)</f>
        <v/>
      </c>
      <c r="P456" s="7" t="str">
        <f>IF('Used data'!I456="No","",SUM(M456:O456))</f>
        <v/>
      </c>
      <c r="Q456" s="9" t="str">
        <f>IF('Used data'!I456="No","",SUM(I456:J456)*740934+M456*29492829+N456*4654307+O456*608667)</f>
        <v/>
      </c>
    </row>
    <row r="457" spans="1:17" x14ac:dyDescent="0.3">
      <c r="A457" s="4" t="str">
        <f>IF('Input data'!A463="","",'Input data'!A463)</f>
        <v/>
      </c>
      <c r="B457" s="4" t="str">
        <f>IF('Input data'!B463="","",'Input data'!B463)</f>
        <v/>
      </c>
      <c r="C457" s="4" t="str">
        <f>IF('Input data'!C463="","",'Input data'!C463)</f>
        <v/>
      </c>
      <c r="D457" s="4" t="str">
        <f>IF('Input data'!D463="","",'Input data'!D463)</f>
        <v/>
      </c>
      <c r="E457" s="4" t="str">
        <f>IF('Input data'!E463="","",'Input data'!E463)</f>
        <v/>
      </c>
      <c r="F457" s="4" t="str">
        <f>IF('Input data'!F463="","",'Input data'!F463)</f>
        <v/>
      </c>
      <c r="G457" s="20" t="str">
        <f>IF('Input data'!G463=0,"",'Input data'!G463)</f>
        <v/>
      </c>
      <c r="H457" s="9" t="str">
        <f>IF('Input data'!H463="","",'Input data'!H463)</f>
        <v/>
      </c>
      <c r="I457" s="7" t="str">
        <f>IF('Used data'!I457="No","",Calculation!AD457*Calculation!G457*Calculation!I457*Calculation!J457*Calculation!L457*Calculation!N457*Calculation!O457*Calculation!Q457*Calculation!V457*Calculation!W457*Calculation!X457)</f>
        <v/>
      </c>
      <c r="J457" s="7" t="str">
        <f>IF('Used data'!I457="No","",Calculation!AE457*Calculation!G457*Calculation!I457*Calculation!K457*Calculation!M457*Calculation!N457*Calculation!O457*Calculation!P457*Calculation!R457*Calculation!V457*Calculation!W457*Calculation!Y457)</f>
        <v/>
      </c>
      <c r="K457" s="7" t="str">
        <f>IF('Used data'!I457="No","",Calculation!AF457*Calculation!G457*Calculation!I457*Calculation!K457*Calculation!M457*Calculation!N457*Calculation!O457*Calculation!P457*Calculation!R457*Calculation!V457*Calculation!W457*Calculation!Y457)</f>
        <v/>
      </c>
      <c r="L457" s="7" t="str">
        <f>IF('Used data'!I457="No","",SUM(I457:K457))</f>
        <v/>
      </c>
      <c r="M457" s="7" t="str">
        <f>IF('Used data'!I457="No","",Calculation!AG457*Calculation!G457*Calculation!I457*Calculation!J457*Calculation!L457*Calculation!N457*Calculation!O457*Calculation!S457*Calculation!V457*Calculation!W457*Calculation!Z457)</f>
        <v/>
      </c>
      <c r="N457" s="7" t="str">
        <f>IF('Used data'!I457="No","",Calculation!AH457*Calculation!G457*Calculation!I457*Calculation!J457*Calculation!L457*Calculation!N457*Calculation!O457*Calculation!T457*Calculation!V457*Calculation!W457*Calculation!AA457)</f>
        <v/>
      </c>
      <c r="O457" s="7" t="str">
        <f>IF('Used data'!I457="No","",Calculation!AI457*Calculation!G457*Calculation!I457*Calculation!J457*Calculation!L457*Calculation!N457*Calculation!O457*Calculation!U457*Calculation!V457*Calculation!W457*Calculation!AB457)</f>
        <v/>
      </c>
      <c r="P457" s="7" t="str">
        <f>IF('Used data'!I457="No","",SUM(M457:O457))</f>
        <v/>
      </c>
      <c r="Q457" s="9" t="str">
        <f>IF('Used data'!I457="No","",SUM(I457:J457)*740934+M457*29492829+N457*4654307+O457*608667)</f>
        <v/>
      </c>
    </row>
    <row r="458" spans="1:17" x14ac:dyDescent="0.3">
      <c r="A458" s="4" t="str">
        <f>IF('Input data'!A464="","",'Input data'!A464)</f>
        <v/>
      </c>
      <c r="B458" s="4" t="str">
        <f>IF('Input data'!B464="","",'Input data'!B464)</f>
        <v/>
      </c>
      <c r="C458" s="4" t="str">
        <f>IF('Input data'!C464="","",'Input data'!C464)</f>
        <v/>
      </c>
      <c r="D458" s="4" t="str">
        <f>IF('Input data'!D464="","",'Input data'!D464)</f>
        <v/>
      </c>
      <c r="E458" s="4" t="str">
        <f>IF('Input data'!E464="","",'Input data'!E464)</f>
        <v/>
      </c>
      <c r="F458" s="4" t="str">
        <f>IF('Input data'!F464="","",'Input data'!F464)</f>
        <v/>
      </c>
      <c r="G458" s="20" t="str">
        <f>IF('Input data'!G464=0,"",'Input data'!G464)</f>
        <v/>
      </c>
      <c r="H458" s="9" t="str">
        <f>IF('Input data'!H464="","",'Input data'!H464)</f>
        <v/>
      </c>
      <c r="I458" s="7" t="str">
        <f>IF('Used data'!I458="No","",Calculation!AD458*Calculation!G458*Calculation!I458*Calculation!J458*Calculation!L458*Calculation!N458*Calculation!O458*Calculation!Q458*Calculation!V458*Calculation!W458*Calculation!X458)</f>
        <v/>
      </c>
      <c r="J458" s="7" t="str">
        <f>IF('Used data'!I458="No","",Calculation!AE458*Calculation!G458*Calculation!I458*Calculation!K458*Calculation!M458*Calculation!N458*Calculation!O458*Calculation!P458*Calculation!R458*Calculation!V458*Calculation!W458*Calculation!Y458)</f>
        <v/>
      </c>
      <c r="K458" s="7" t="str">
        <f>IF('Used data'!I458="No","",Calculation!AF458*Calculation!G458*Calculation!I458*Calculation!K458*Calculation!M458*Calculation!N458*Calculation!O458*Calculation!P458*Calculation!R458*Calculation!V458*Calculation!W458*Calculation!Y458)</f>
        <v/>
      </c>
      <c r="L458" s="7" t="str">
        <f>IF('Used data'!I458="No","",SUM(I458:K458))</f>
        <v/>
      </c>
      <c r="M458" s="7" t="str">
        <f>IF('Used data'!I458="No","",Calculation!AG458*Calculation!G458*Calculation!I458*Calculation!J458*Calculation!L458*Calculation!N458*Calculation!O458*Calculation!S458*Calculation!V458*Calculation!W458*Calculation!Z458)</f>
        <v/>
      </c>
      <c r="N458" s="7" t="str">
        <f>IF('Used data'!I458="No","",Calculation!AH458*Calculation!G458*Calculation!I458*Calculation!J458*Calculation!L458*Calculation!N458*Calculation!O458*Calculation!T458*Calculation!V458*Calculation!W458*Calculation!AA458)</f>
        <v/>
      </c>
      <c r="O458" s="7" t="str">
        <f>IF('Used data'!I458="No","",Calculation!AI458*Calculation!G458*Calculation!I458*Calculation!J458*Calculation!L458*Calculation!N458*Calculation!O458*Calculation!U458*Calculation!V458*Calculation!W458*Calculation!AB458)</f>
        <v/>
      </c>
      <c r="P458" s="7" t="str">
        <f>IF('Used data'!I458="No","",SUM(M458:O458))</f>
        <v/>
      </c>
      <c r="Q458" s="9" t="str">
        <f>IF('Used data'!I458="No","",SUM(I458:J458)*740934+M458*29492829+N458*4654307+O458*608667)</f>
        <v/>
      </c>
    </row>
    <row r="459" spans="1:17" x14ac:dyDescent="0.3">
      <c r="A459" s="4" t="str">
        <f>IF('Input data'!A465="","",'Input data'!A465)</f>
        <v/>
      </c>
      <c r="B459" s="4" t="str">
        <f>IF('Input data'!B465="","",'Input data'!B465)</f>
        <v/>
      </c>
      <c r="C459" s="4" t="str">
        <f>IF('Input data'!C465="","",'Input data'!C465)</f>
        <v/>
      </c>
      <c r="D459" s="4" t="str">
        <f>IF('Input data'!D465="","",'Input data'!D465)</f>
        <v/>
      </c>
      <c r="E459" s="4" t="str">
        <f>IF('Input data'!E465="","",'Input data'!E465)</f>
        <v/>
      </c>
      <c r="F459" s="4" t="str">
        <f>IF('Input data'!F465="","",'Input data'!F465)</f>
        <v/>
      </c>
      <c r="G459" s="20" t="str">
        <f>IF('Input data'!G465=0,"",'Input data'!G465)</f>
        <v/>
      </c>
      <c r="H459" s="9" t="str">
        <f>IF('Input data'!H465="","",'Input data'!H465)</f>
        <v/>
      </c>
      <c r="I459" s="7" t="str">
        <f>IF('Used data'!I459="No","",Calculation!AD459*Calculation!G459*Calculation!I459*Calculation!J459*Calculation!L459*Calculation!N459*Calculation!O459*Calculation!Q459*Calculation!V459*Calculation!W459*Calculation!X459)</f>
        <v/>
      </c>
      <c r="J459" s="7" t="str">
        <f>IF('Used data'!I459="No","",Calculation!AE459*Calculation!G459*Calculation!I459*Calculation!K459*Calculation!M459*Calculation!N459*Calculation!O459*Calculation!P459*Calculation!R459*Calculation!V459*Calculation!W459*Calculation!Y459)</f>
        <v/>
      </c>
      <c r="K459" s="7" t="str">
        <f>IF('Used data'!I459="No","",Calculation!AF459*Calculation!G459*Calculation!I459*Calculation!K459*Calculation!M459*Calculation!N459*Calculation!O459*Calculation!P459*Calculation!R459*Calculation!V459*Calculation!W459*Calculation!Y459)</f>
        <v/>
      </c>
      <c r="L459" s="7" t="str">
        <f>IF('Used data'!I459="No","",SUM(I459:K459))</f>
        <v/>
      </c>
      <c r="M459" s="7" t="str">
        <f>IF('Used data'!I459="No","",Calculation!AG459*Calculation!G459*Calculation!I459*Calculation!J459*Calculation!L459*Calculation!N459*Calculation!O459*Calculation!S459*Calculation!V459*Calculation!W459*Calculation!Z459)</f>
        <v/>
      </c>
      <c r="N459" s="7" t="str">
        <f>IF('Used data'!I459="No","",Calculation!AH459*Calculation!G459*Calculation!I459*Calculation!J459*Calculation!L459*Calculation!N459*Calculation!O459*Calculation!T459*Calculation!V459*Calculation!W459*Calculation!AA459)</f>
        <v/>
      </c>
      <c r="O459" s="7" t="str">
        <f>IF('Used data'!I459="No","",Calculation!AI459*Calculation!G459*Calculation!I459*Calculation!J459*Calculation!L459*Calculation!N459*Calculation!O459*Calculation!U459*Calculation!V459*Calculation!W459*Calculation!AB459)</f>
        <v/>
      </c>
      <c r="P459" s="7" t="str">
        <f>IF('Used data'!I459="No","",SUM(M459:O459))</f>
        <v/>
      </c>
      <c r="Q459" s="9" t="str">
        <f>IF('Used data'!I459="No","",SUM(I459:J459)*740934+M459*29492829+N459*4654307+O459*608667)</f>
        <v/>
      </c>
    </row>
    <row r="460" spans="1:17" x14ac:dyDescent="0.3">
      <c r="A460" s="4" t="str">
        <f>IF('Input data'!A466="","",'Input data'!A466)</f>
        <v/>
      </c>
      <c r="B460" s="4" t="str">
        <f>IF('Input data'!B466="","",'Input data'!B466)</f>
        <v/>
      </c>
      <c r="C460" s="4" t="str">
        <f>IF('Input data'!C466="","",'Input data'!C466)</f>
        <v/>
      </c>
      <c r="D460" s="4" t="str">
        <f>IF('Input data'!D466="","",'Input data'!D466)</f>
        <v/>
      </c>
      <c r="E460" s="4" t="str">
        <f>IF('Input data'!E466="","",'Input data'!E466)</f>
        <v/>
      </c>
      <c r="F460" s="4" t="str">
        <f>IF('Input data'!F466="","",'Input data'!F466)</f>
        <v/>
      </c>
      <c r="G460" s="20" t="str">
        <f>IF('Input data'!G466=0,"",'Input data'!G466)</f>
        <v/>
      </c>
      <c r="H460" s="9" t="str">
        <f>IF('Input data'!H466="","",'Input data'!H466)</f>
        <v/>
      </c>
      <c r="I460" s="7" t="str">
        <f>IF('Used data'!I460="No","",Calculation!AD460*Calculation!G460*Calculation!I460*Calculation!J460*Calculation!L460*Calculation!N460*Calculation!O460*Calculation!Q460*Calculation!V460*Calculation!W460*Calculation!X460)</f>
        <v/>
      </c>
      <c r="J460" s="7" t="str">
        <f>IF('Used data'!I460="No","",Calculation!AE460*Calculation!G460*Calculation!I460*Calculation!K460*Calculation!M460*Calculation!N460*Calculation!O460*Calculation!P460*Calculation!R460*Calculation!V460*Calculation!W460*Calculation!Y460)</f>
        <v/>
      </c>
      <c r="K460" s="7" t="str">
        <f>IF('Used data'!I460="No","",Calculation!AF460*Calculation!G460*Calculation!I460*Calculation!K460*Calculation!M460*Calculation!N460*Calculation!O460*Calculation!P460*Calculation!R460*Calculation!V460*Calculation!W460*Calculation!Y460)</f>
        <v/>
      </c>
      <c r="L460" s="7" t="str">
        <f>IF('Used data'!I460="No","",SUM(I460:K460))</f>
        <v/>
      </c>
      <c r="M460" s="7" t="str">
        <f>IF('Used data'!I460="No","",Calculation!AG460*Calculation!G460*Calculation!I460*Calculation!J460*Calculation!L460*Calculation!N460*Calculation!O460*Calculation!S460*Calculation!V460*Calculation!W460*Calculation!Z460)</f>
        <v/>
      </c>
      <c r="N460" s="7" t="str">
        <f>IF('Used data'!I460="No","",Calculation!AH460*Calculation!G460*Calculation!I460*Calculation!J460*Calculation!L460*Calculation!N460*Calculation!O460*Calculation!T460*Calculation!V460*Calculation!W460*Calculation!AA460)</f>
        <v/>
      </c>
      <c r="O460" s="7" t="str">
        <f>IF('Used data'!I460="No","",Calculation!AI460*Calculation!G460*Calculation!I460*Calculation!J460*Calculation!L460*Calculation!N460*Calculation!O460*Calculation!U460*Calculation!V460*Calculation!W460*Calculation!AB460)</f>
        <v/>
      </c>
      <c r="P460" s="7" t="str">
        <f>IF('Used data'!I460="No","",SUM(M460:O460))</f>
        <v/>
      </c>
      <c r="Q460" s="9" t="str">
        <f>IF('Used data'!I460="No","",SUM(I460:J460)*740934+M460*29492829+N460*4654307+O460*608667)</f>
        <v/>
      </c>
    </row>
    <row r="461" spans="1:17" x14ac:dyDescent="0.3">
      <c r="A461" s="4" t="str">
        <f>IF('Input data'!A467="","",'Input data'!A467)</f>
        <v/>
      </c>
      <c r="B461" s="4" t="str">
        <f>IF('Input data'!B467="","",'Input data'!B467)</f>
        <v/>
      </c>
      <c r="C461" s="4" t="str">
        <f>IF('Input data'!C467="","",'Input data'!C467)</f>
        <v/>
      </c>
      <c r="D461" s="4" t="str">
        <f>IF('Input data'!D467="","",'Input data'!D467)</f>
        <v/>
      </c>
      <c r="E461" s="4" t="str">
        <f>IF('Input data'!E467="","",'Input data'!E467)</f>
        <v/>
      </c>
      <c r="F461" s="4" t="str">
        <f>IF('Input data'!F467="","",'Input data'!F467)</f>
        <v/>
      </c>
      <c r="G461" s="20" t="str">
        <f>IF('Input data'!G467=0,"",'Input data'!G467)</f>
        <v/>
      </c>
      <c r="H461" s="9" t="str">
        <f>IF('Input data'!H467="","",'Input data'!H467)</f>
        <v/>
      </c>
      <c r="I461" s="7" t="str">
        <f>IF('Used data'!I461="No","",Calculation!AD461*Calculation!G461*Calculation!I461*Calculation!J461*Calculation!L461*Calculation!N461*Calculation!O461*Calculation!Q461*Calculation!V461*Calculation!W461*Calculation!X461)</f>
        <v/>
      </c>
      <c r="J461" s="7" t="str">
        <f>IF('Used data'!I461="No","",Calculation!AE461*Calculation!G461*Calculation!I461*Calculation!K461*Calculation!M461*Calculation!N461*Calculation!O461*Calculation!P461*Calculation!R461*Calculation!V461*Calculation!W461*Calculation!Y461)</f>
        <v/>
      </c>
      <c r="K461" s="7" t="str">
        <f>IF('Used data'!I461="No","",Calculation!AF461*Calculation!G461*Calculation!I461*Calculation!K461*Calculation!M461*Calculation!N461*Calculation!O461*Calculation!P461*Calculation!R461*Calculation!V461*Calculation!W461*Calculation!Y461)</f>
        <v/>
      </c>
      <c r="L461" s="7" t="str">
        <f>IF('Used data'!I461="No","",SUM(I461:K461))</f>
        <v/>
      </c>
      <c r="M461" s="7" t="str">
        <f>IF('Used data'!I461="No","",Calculation!AG461*Calculation!G461*Calculation!I461*Calculation!J461*Calculation!L461*Calculation!N461*Calculation!O461*Calculation!S461*Calculation!V461*Calculation!W461*Calculation!Z461)</f>
        <v/>
      </c>
      <c r="N461" s="7" t="str">
        <f>IF('Used data'!I461="No","",Calculation!AH461*Calculation!G461*Calculation!I461*Calculation!J461*Calculation!L461*Calculation!N461*Calculation!O461*Calculation!T461*Calculation!V461*Calculation!W461*Calculation!AA461)</f>
        <v/>
      </c>
      <c r="O461" s="7" t="str">
        <f>IF('Used data'!I461="No","",Calculation!AI461*Calculation!G461*Calculation!I461*Calculation!J461*Calculation!L461*Calculation!N461*Calculation!O461*Calculation!U461*Calculation!V461*Calculation!W461*Calculation!AB461)</f>
        <v/>
      </c>
      <c r="P461" s="7" t="str">
        <f>IF('Used data'!I461="No","",SUM(M461:O461))</f>
        <v/>
      </c>
      <c r="Q461" s="9" t="str">
        <f>IF('Used data'!I461="No","",SUM(I461:J461)*740934+M461*29492829+N461*4654307+O461*608667)</f>
        <v/>
      </c>
    </row>
    <row r="462" spans="1:17" x14ac:dyDescent="0.3">
      <c r="A462" s="4" t="str">
        <f>IF('Input data'!A468="","",'Input data'!A468)</f>
        <v/>
      </c>
      <c r="B462" s="4" t="str">
        <f>IF('Input data'!B468="","",'Input data'!B468)</f>
        <v/>
      </c>
      <c r="C462" s="4" t="str">
        <f>IF('Input data'!C468="","",'Input data'!C468)</f>
        <v/>
      </c>
      <c r="D462" s="4" t="str">
        <f>IF('Input data'!D468="","",'Input data'!D468)</f>
        <v/>
      </c>
      <c r="E462" s="4" t="str">
        <f>IF('Input data'!E468="","",'Input data'!E468)</f>
        <v/>
      </c>
      <c r="F462" s="4" t="str">
        <f>IF('Input data'!F468="","",'Input data'!F468)</f>
        <v/>
      </c>
      <c r="G462" s="20" t="str">
        <f>IF('Input data'!G468=0,"",'Input data'!G468)</f>
        <v/>
      </c>
      <c r="H462" s="9" t="str">
        <f>IF('Input data'!H468="","",'Input data'!H468)</f>
        <v/>
      </c>
      <c r="I462" s="7" t="str">
        <f>IF('Used data'!I462="No","",Calculation!AD462*Calculation!G462*Calculation!I462*Calculation!J462*Calculation!L462*Calculation!N462*Calculation!O462*Calculation!Q462*Calculation!V462*Calculation!W462*Calculation!X462)</f>
        <v/>
      </c>
      <c r="J462" s="7" t="str">
        <f>IF('Used data'!I462="No","",Calculation!AE462*Calculation!G462*Calculation!I462*Calculation!K462*Calculation!M462*Calculation!N462*Calculation!O462*Calculation!P462*Calculation!R462*Calculation!V462*Calculation!W462*Calculation!Y462)</f>
        <v/>
      </c>
      <c r="K462" s="7" t="str">
        <f>IF('Used data'!I462="No","",Calculation!AF462*Calculation!G462*Calculation!I462*Calculation!K462*Calculation!M462*Calculation!N462*Calculation!O462*Calculation!P462*Calculation!R462*Calculation!V462*Calculation!W462*Calculation!Y462)</f>
        <v/>
      </c>
      <c r="L462" s="7" t="str">
        <f>IF('Used data'!I462="No","",SUM(I462:K462))</f>
        <v/>
      </c>
      <c r="M462" s="7" t="str">
        <f>IF('Used data'!I462="No","",Calculation!AG462*Calculation!G462*Calculation!I462*Calculation!J462*Calculation!L462*Calculation!N462*Calculation!O462*Calculation!S462*Calculation!V462*Calculation!W462*Calculation!Z462)</f>
        <v/>
      </c>
      <c r="N462" s="7" t="str">
        <f>IF('Used data'!I462="No","",Calculation!AH462*Calculation!G462*Calculation!I462*Calculation!J462*Calculation!L462*Calculation!N462*Calculation!O462*Calculation!T462*Calculation!V462*Calculation!W462*Calculation!AA462)</f>
        <v/>
      </c>
      <c r="O462" s="7" t="str">
        <f>IF('Used data'!I462="No","",Calculation!AI462*Calculation!G462*Calculation!I462*Calculation!J462*Calculation!L462*Calculation!N462*Calculation!O462*Calculation!U462*Calculation!V462*Calculation!W462*Calculation!AB462)</f>
        <v/>
      </c>
      <c r="P462" s="7" t="str">
        <f>IF('Used data'!I462="No","",SUM(M462:O462))</f>
        <v/>
      </c>
      <c r="Q462" s="9" t="str">
        <f>IF('Used data'!I462="No","",SUM(I462:J462)*740934+M462*29492829+N462*4654307+O462*608667)</f>
        <v/>
      </c>
    </row>
    <row r="463" spans="1:17" x14ac:dyDescent="0.3">
      <c r="A463" s="4" t="str">
        <f>IF('Input data'!A469="","",'Input data'!A469)</f>
        <v/>
      </c>
      <c r="B463" s="4" t="str">
        <f>IF('Input data'!B469="","",'Input data'!B469)</f>
        <v/>
      </c>
      <c r="C463" s="4" t="str">
        <f>IF('Input data'!C469="","",'Input data'!C469)</f>
        <v/>
      </c>
      <c r="D463" s="4" t="str">
        <f>IF('Input data'!D469="","",'Input data'!D469)</f>
        <v/>
      </c>
      <c r="E463" s="4" t="str">
        <f>IF('Input data'!E469="","",'Input data'!E469)</f>
        <v/>
      </c>
      <c r="F463" s="4" t="str">
        <f>IF('Input data'!F469="","",'Input data'!F469)</f>
        <v/>
      </c>
      <c r="G463" s="20" t="str">
        <f>IF('Input data'!G469=0,"",'Input data'!G469)</f>
        <v/>
      </c>
      <c r="H463" s="9" t="str">
        <f>IF('Input data'!H469="","",'Input data'!H469)</f>
        <v/>
      </c>
      <c r="I463" s="7" t="str">
        <f>IF('Used data'!I463="No","",Calculation!AD463*Calculation!G463*Calculation!I463*Calculation!J463*Calculation!L463*Calculation!N463*Calculation!O463*Calculation!Q463*Calculation!V463*Calculation!W463*Calculation!X463)</f>
        <v/>
      </c>
      <c r="J463" s="7" t="str">
        <f>IF('Used data'!I463="No","",Calculation!AE463*Calculation!G463*Calculation!I463*Calculation!K463*Calculation!M463*Calculation!N463*Calculation!O463*Calculation!P463*Calculation!R463*Calculation!V463*Calculation!W463*Calculation!Y463)</f>
        <v/>
      </c>
      <c r="K463" s="7" t="str">
        <f>IF('Used data'!I463="No","",Calculation!AF463*Calculation!G463*Calculation!I463*Calculation!K463*Calculation!M463*Calculation!N463*Calculation!O463*Calculation!P463*Calculation!R463*Calculation!V463*Calculation!W463*Calculation!Y463)</f>
        <v/>
      </c>
      <c r="L463" s="7" t="str">
        <f>IF('Used data'!I463="No","",SUM(I463:K463))</f>
        <v/>
      </c>
      <c r="M463" s="7" t="str">
        <f>IF('Used data'!I463="No","",Calculation!AG463*Calculation!G463*Calculation!I463*Calculation!J463*Calculation!L463*Calculation!N463*Calculation!O463*Calculation!S463*Calculation!V463*Calculation!W463*Calculation!Z463)</f>
        <v/>
      </c>
      <c r="N463" s="7" t="str">
        <f>IF('Used data'!I463="No","",Calculation!AH463*Calculation!G463*Calculation!I463*Calculation!J463*Calculation!L463*Calculation!N463*Calculation!O463*Calculation!T463*Calculation!V463*Calculation!W463*Calculation!AA463)</f>
        <v/>
      </c>
      <c r="O463" s="7" t="str">
        <f>IF('Used data'!I463="No","",Calculation!AI463*Calculation!G463*Calculation!I463*Calculation!J463*Calculation!L463*Calculation!N463*Calculation!O463*Calculation!U463*Calculation!V463*Calculation!W463*Calculation!AB463)</f>
        <v/>
      </c>
      <c r="P463" s="7" t="str">
        <f>IF('Used data'!I463="No","",SUM(M463:O463))</f>
        <v/>
      </c>
      <c r="Q463" s="9" t="str">
        <f>IF('Used data'!I463="No","",SUM(I463:J463)*740934+M463*29492829+N463*4654307+O463*608667)</f>
        <v/>
      </c>
    </row>
    <row r="464" spans="1:17" x14ac:dyDescent="0.3">
      <c r="A464" s="4" t="str">
        <f>IF('Input data'!A470="","",'Input data'!A470)</f>
        <v/>
      </c>
      <c r="B464" s="4" t="str">
        <f>IF('Input data'!B470="","",'Input data'!B470)</f>
        <v/>
      </c>
      <c r="C464" s="4" t="str">
        <f>IF('Input data'!C470="","",'Input data'!C470)</f>
        <v/>
      </c>
      <c r="D464" s="4" t="str">
        <f>IF('Input data'!D470="","",'Input data'!D470)</f>
        <v/>
      </c>
      <c r="E464" s="4" t="str">
        <f>IF('Input data'!E470="","",'Input data'!E470)</f>
        <v/>
      </c>
      <c r="F464" s="4" t="str">
        <f>IF('Input data'!F470="","",'Input data'!F470)</f>
        <v/>
      </c>
      <c r="G464" s="20" t="str">
        <f>IF('Input data'!G470=0,"",'Input data'!G470)</f>
        <v/>
      </c>
      <c r="H464" s="9" t="str">
        <f>IF('Input data'!H470="","",'Input data'!H470)</f>
        <v/>
      </c>
      <c r="I464" s="7" t="str">
        <f>IF('Used data'!I464="No","",Calculation!AD464*Calculation!G464*Calculation!I464*Calculation!J464*Calculation!L464*Calculation!N464*Calculation!O464*Calculation!Q464*Calculation!V464*Calculation!W464*Calculation!X464)</f>
        <v/>
      </c>
      <c r="J464" s="7" t="str">
        <f>IF('Used data'!I464="No","",Calculation!AE464*Calculation!G464*Calculation!I464*Calculation!K464*Calculation!M464*Calculation!N464*Calculation!O464*Calculation!P464*Calculation!R464*Calculation!V464*Calculation!W464*Calculation!Y464)</f>
        <v/>
      </c>
      <c r="K464" s="7" t="str">
        <f>IF('Used data'!I464="No","",Calculation!AF464*Calculation!G464*Calculation!I464*Calculation!K464*Calculation!M464*Calculation!N464*Calculation!O464*Calculation!P464*Calculation!R464*Calculation!V464*Calculation!W464*Calculation!Y464)</f>
        <v/>
      </c>
      <c r="L464" s="7" t="str">
        <f>IF('Used data'!I464="No","",SUM(I464:K464))</f>
        <v/>
      </c>
      <c r="M464" s="7" t="str">
        <f>IF('Used data'!I464="No","",Calculation!AG464*Calculation!G464*Calculation!I464*Calculation!J464*Calculation!L464*Calculation!N464*Calculation!O464*Calculation!S464*Calculation!V464*Calculation!W464*Calculation!Z464)</f>
        <v/>
      </c>
      <c r="N464" s="7" t="str">
        <f>IF('Used data'!I464="No","",Calculation!AH464*Calculation!G464*Calculation!I464*Calculation!J464*Calculation!L464*Calculation!N464*Calculation!O464*Calculation!T464*Calculation!V464*Calculation!W464*Calculation!AA464)</f>
        <v/>
      </c>
      <c r="O464" s="7" t="str">
        <f>IF('Used data'!I464="No","",Calculation!AI464*Calculation!G464*Calculation!I464*Calculation!J464*Calculation!L464*Calculation!N464*Calculation!O464*Calculation!U464*Calculation!V464*Calculation!W464*Calculation!AB464)</f>
        <v/>
      </c>
      <c r="P464" s="7" t="str">
        <f>IF('Used data'!I464="No","",SUM(M464:O464))</f>
        <v/>
      </c>
      <c r="Q464" s="9" t="str">
        <f>IF('Used data'!I464="No","",SUM(I464:J464)*740934+M464*29492829+N464*4654307+O464*608667)</f>
        <v/>
      </c>
    </row>
    <row r="465" spans="1:17" x14ac:dyDescent="0.3">
      <c r="A465" s="4" t="str">
        <f>IF('Input data'!A471="","",'Input data'!A471)</f>
        <v/>
      </c>
      <c r="B465" s="4" t="str">
        <f>IF('Input data'!B471="","",'Input data'!B471)</f>
        <v/>
      </c>
      <c r="C465" s="4" t="str">
        <f>IF('Input data'!C471="","",'Input data'!C471)</f>
        <v/>
      </c>
      <c r="D465" s="4" t="str">
        <f>IF('Input data'!D471="","",'Input data'!D471)</f>
        <v/>
      </c>
      <c r="E465" s="4" t="str">
        <f>IF('Input data'!E471="","",'Input data'!E471)</f>
        <v/>
      </c>
      <c r="F465" s="4" t="str">
        <f>IF('Input data'!F471="","",'Input data'!F471)</f>
        <v/>
      </c>
      <c r="G465" s="20" t="str">
        <f>IF('Input data'!G471=0,"",'Input data'!G471)</f>
        <v/>
      </c>
      <c r="H465" s="9" t="str">
        <f>IF('Input data'!H471="","",'Input data'!H471)</f>
        <v/>
      </c>
      <c r="I465" s="7" t="str">
        <f>IF('Used data'!I465="No","",Calculation!AD465*Calculation!G465*Calculation!I465*Calculation!J465*Calculation!L465*Calculation!N465*Calculation!O465*Calculation!Q465*Calculation!V465*Calculation!W465*Calculation!X465)</f>
        <v/>
      </c>
      <c r="J465" s="7" t="str">
        <f>IF('Used data'!I465="No","",Calculation!AE465*Calculation!G465*Calculation!I465*Calculation!K465*Calculation!M465*Calculation!N465*Calculation!O465*Calculation!P465*Calculation!R465*Calculation!V465*Calculation!W465*Calculation!Y465)</f>
        <v/>
      </c>
      <c r="K465" s="7" t="str">
        <f>IF('Used data'!I465="No","",Calculation!AF465*Calculation!G465*Calculation!I465*Calculation!K465*Calculation!M465*Calculation!N465*Calculation!O465*Calculation!P465*Calculation!R465*Calculation!V465*Calculation!W465*Calculation!Y465)</f>
        <v/>
      </c>
      <c r="L465" s="7" t="str">
        <f>IF('Used data'!I465="No","",SUM(I465:K465))</f>
        <v/>
      </c>
      <c r="M465" s="7" t="str">
        <f>IF('Used data'!I465="No","",Calculation!AG465*Calculation!G465*Calculation!I465*Calculation!J465*Calculation!L465*Calculation!N465*Calculation!O465*Calculation!S465*Calculation!V465*Calculation!W465*Calculation!Z465)</f>
        <v/>
      </c>
      <c r="N465" s="7" t="str">
        <f>IF('Used data'!I465="No","",Calculation!AH465*Calculation!G465*Calculation!I465*Calculation!J465*Calculation!L465*Calculation!N465*Calculation!O465*Calculation!T465*Calculation!V465*Calculation!W465*Calculation!AA465)</f>
        <v/>
      </c>
      <c r="O465" s="7" t="str">
        <f>IF('Used data'!I465="No","",Calculation!AI465*Calculation!G465*Calculation!I465*Calculation!J465*Calculation!L465*Calculation!N465*Calculation!O465*Calculation!U465*Calculation!V465*Calculation!W465*Calculation!AB465)</f>
        <v/>
      </c>
      <c r="P465" s="7" t="str">
        <f>IF('Used data'!I465="No","",SUM(M465:O465))</f>
        <v/>
      </c>
      <c r="Q465" s="9" t="str">
        <f>IF('Used data'!I465="No","",SUM(I465:J465)*740934+M465*29492829+N465*4654307+O465*608667)</f>
        <v/>
      </c>
    </row>
    <row r="466" spans="1:17" x14ac:dyDescent="0.3">
      <c r="A466" s="4" t="str">
        <f>IF('Input data'!A472="","",'Input data'!A472)</f>
        <v/>
      </c>
      <c r="B466" s="4" t="str">
        <f>IF('Input data'!B472="","",'Input data'!B472)</f>
        <v/>
      </c>
      <c r="C466" s="4" t="str">
        <f>IF('Input data'!C472="","",'Input data'!C472)</f>
        <v/>
      </c>
      <c r="D466" s="4" t="str">
        <f>IF('Input data'!D472="","",'Input data'!D472)</f>
        <v/>
      </c>
      <c r="E466" s="4" t="str">
        <f>IF('Input data'!E472="","",'Input data'!E472)</f>
        <v/>
      </c>
      <c r="F466" s="4" t="str">
        <f>IF('Input data'!F472="","",'Input data'!F472)</f>
        <v/>
      </c>
      <c r="G466" s="20" t="str">
        <f>IF('Input data'!G472=0,"",'Input data'!G472)</f>
        <v/>
      </c>
      <c r="H466" s="9" t="str">
        <f>IF('Input data'!H472="","",'Input data'!H472)</f>
        <v/>
      </c>
      <c r="I466" s="7" t="str">
        <f>IF('Used data'!I466="No","",Calculation!AD466*Calculation!G466*Calculation!I466*Calculation!J466*Calculation!L466*Calculation!N466*Calculation!O466*Calculation!Q466*Calculation!V466*Calculation!W466*Calculation!X466)</f>
        <v/>
      </c>
      <c r="J466" s="7" t="str">
        <f>IF('Used data'!I466="No","",Calculation!AE466*Calculation!G466*Calculation!I466*Calculation!K466*Calculation!M466*Calculation!N466*Calculation!O466*Calculation!P466*Calculation!R466*Calculation!V466*Calculation!W466*Calculation!Y466)</f>
        <v/>
      </c>
      <c r="K466" s="7" t="str">
        <f>IF('Used data'!I466="No","",Calculation!AF466*Calculation!G466*Calculation!I466*Calculation!K466*Calculation!M466*Calculation!N466*Calculation!O466*Calculation!P466*Calculation!R466*Calculation!V466*Calculation!W466*Calculation!Y466)</f>
        <v/>
      </c>
      <c r="L466" s="7" t="str">
        <f>IF('Used data'!I466="No","",SUM(I466:K466))</f>
        <v/>
      </c>
      <c r="M466" s="7" t="str">
        <f>IF('Used data'!I466="No","",Calculation!AG466*Calculation!G466*Calculation!I466*Calculation!J466*Calculation!L466*Calculation!N466*Calculation!O466*Calculation!S466*Calculation!V466*Calculation!W466*Calculation!Z466)</f>
        <v/>
      </c>
      <c r="N466" s="7" t="str">
        <f>IF('Used data'!I466="No","",Calculation!AH466*Calculation!G466*Calculation!I466*Calculation!J466*Calculation!L466*Calculation!N466*Calculation!O466*Calculation!T466*Calculation!V466*Calculation!W466*Calculation!AA466)</f>
        <v/>
      </c>
      <c r="O466" s="7" t="str">
        <f>IF('Used data'!I466="No","",Calculation!AI466*Calculation!G466*Calculation!I466*Calculation!J466*Calculation!L466*Calculation!N466*Calculation!O466*Calculation!U466*Calculation!V466*Calculation!W466*Calculation!AB466)</f>
        <v/>
      </c>
      <c r="P466" s="7" t="str">
        <f>IF('Used data'!I466="No","",SUM(M466:O466))</f>
        <v/>
      </c>
      <c r="Q466" s="9" t="str">
        <f>IF('Used data'!I466="No","",SUM(I466:J466)*740934+M466*29492829+N466*4654307+O466*608667)</f>
        <v/>
      </c>
    </row>
    <row r="467" spans="1:17" x14ac:dyDescent="0.3">
      <c r="A467" s="4" t="str">
        <f>IF('Input data'!A473="","",'Input data'!A473)</f>
        <v/>
      </c>
      <c r="B467" s="4" t="str">
        <f>IF('Input data'!B473="","",'Input data'!B473)</f>
        <v/>
      </c>
      <c r="C467" s="4" t="str">
        <f>IF('Input data'!C473="","",'Input data'!C473)</f>
        <v/>
      </c>
      <c r="D467" s="4" t="str">
        <f>IF('Input data'!D473="","",'Input data'!D473)</f>
        <v/>
      </c>
      <c r="E467" s="4" t="str">
        <f>IF('Input data'!E473="","",'Input data'!E473)</f>
        <v/>
      </c>
      <c r="F467" s="4" t="str">
        <f>IF('Input data'!F473="","",'Input data'!F473)</f>
        <v/>
      </c>
      <c r="G467" s="20" t="str">
        <f>IF('Input data'!G473=0,"",'Input data'!G473)</f>
        <v/>
      </c>
      <c r="H467" s="9" t="str">
        <f>IF('Input data'!H473="","",'Input data'!H473)</f>
        <v/>
      </c>
      <c r="I467" s="7" t="str">
        <f>IF('Used data'!I467="No","",Calculation!AD467*Calculation!G467*Calculation!I467*Calculation!J467*Calculation!L467*Calculation!N467*Calculation!O467*Calculation!Q467*Calculation!V467*Calculation!W467*Calculation!X467)</f>
        <v/>
      </c>
      <c r="J467" s="7" t="str">
        <f>IF('Used data'!I467="No","",Calculation!AE467*Calculation!G467*Calculation!I467*Calculation!K467*Calculation!M467*Calculation!N467*Calculation!O467*Calculation!P467*Calculation!R467*Calculation!V467*Calculation!W467*Calculation!Y467)</f>
        <v/>
      </c>
      <c r="K467" s="7" t="str">
        <f>IF('Used data'!I467="No","",Calculation!AF467*Calculation!G467*Calculation!I467*Calculation!K467*Calculation!M467*Calculation!N467*Calculation!O467*Calculation!P467*Calculation!R467*Calculation!V467*Calculation!W467*Calculation!Y467)</f>
        <v/>
      </c>
      <c r="L467" s="7" t="str">
        <f>IF('Used data'!I467="No","",SUM(I467:K467))</f>
        <v/>
      </c>
      <c r="M467" s="7" t="str">
        <f>IF('Used data'!I467="No","",Calculation!AG467*Calculation!G467*Calculation!I467*Calculation!J467*Calculation!L467*Calculation!N467*Calculation!O467*Calculation!S467*Calculation!V467*Calculation!W467*Calculation!Z467)</f>
        <v/>
      </c>
      <c r="N467" s="7" t="str">
        <f>IF('Used data'!I467="No","",Calculation!AH467*Calculation!G467*Calculation!I467*Calculation!J467*Calculation!L467*Calculation!N467*Calculation!O467*Calculation!T467*Calculation!V467*Calculation!W467*Calculation!AA467)</f>
        <v/>
      </c>
      <c r="O467" s="7" t="str">
        <f>IF('Used data'!I467="No","",Calculation!AI467*Calculation!G467*Calculation!I467*Calculation!J467*Calculation!L467*Calculation!N467*Calculation!O467*Calculation!U467*Calculation!V467*Calculation!W467*Calculation!AB467)</f>
        <v/>
      </c>
      <c r="P467" s="7" t="str">
        <f>IF('Used data'!I467="No","",SUM(M467:O467))</f>
        <v/>
      </c>
      <c r="Q467" s="9" t="str">
        <f>IF('Used data'!I467="No","",SUM(I467:J467)*740934+M467*29492829+N467*4654307+O467*608667)</f>
        <v/>
      </c>
    </row>
    <row r="468" spans="1:17" x14ac:dyDescent="0.3">
      <c r="A468" s="4" t="str">
        <f>IF('Input data'!A474="","",'Input data'!A474)</f>
        <v/>
      </c>
      <c r="B468" s="4" t="str">
        <f>IF('Input data'!B474="","",'Input data'!B474)</f>
        <v/>
      </c>
      <c r="C468" s="4" t="str">
        <f>IF('Input data'!C474="","",'Input data'!C474)</f>
        <v/>
      </c>
      <c r="D468" s="4" t="str">
        <f>IF('Input data'!D474="","",'Input data'!D474)</f>
        <v/>
      </c>
      <c r="E468" s="4" t="str">
        <f>IF('Input data'!E474="","",'Input data'!E474)</f>
        <v/>
      </c>
      <c r="F468" s="4" t="str">
        <f>IF('Input data'!F474="","",'Input data'!F474)</f>
        <v/>
      </c>
      <c r="G468" s="20" t="str">
        <f>IF('Input data'!G474=0,"",'Input data'!G474)</f>
        <v/>
      </c>
      <c r="H468" s="9" t="str">
        <f>IF('Input data'!H474="","",'Input data'!H474)</f>
        <v/>
      </c>
      <c r="I468" s="7" t="str">
        <f>IF('Used data'!I468="No","",Calculation!AD468*Calculation!G468*Calculation!I468*Calculation!J468*Calculation!L468*Calculation!N468*Calculation!O468*Calculation!Q468*Calculation!V468*Calculation!W468*Calculation!X468)</f>
        <v/>
      </c>
      <c r="J468" s="7" t="str">
        <f>IF('Used data'!I468="No","",Calculation!AE468*Calculation!G468*Calculation!I468*Calculation!K468*Calculation!M468*Calculation!N468*Calculation!O468*Calculation!P468*Calculation!R468*Calculation!V468*Calculation!W468*Calculation!Y468)</f>
        <v/>
      </c>
      <c r="K468" s="7" t="str">
        <f>IF('Used data'!I468="No","",Calculation!AF468*Calculation!G468*Calculation!I468*Calculation!K468*Calculation!M468*Calculation!N468*Calculation!O468*Calculation!P468*Calculation!R468*Calculation!V468*Calculation!W468*Calculation!Y468)</f>
        <v/>
      </c>
      <c r="L468" s="7" t="str">
        <f>IF('Used data'!I468="No","",SUM(I468:K468))</f>
        <v/>
      </c>
      <c r="M468" s="7" t="str">
        <f>IF('Used data'!I468="No","",Calculation!AG468*Calculation!G468*Calculation!I468*Calculation!J468*Calculation!L468*Calculation!N468*Calculation!O468*Calculation!S468*Calculation!V468*Calculation!W468*Calculation!Z468)</f>
        <v/>
      </c>
      <c r="N468" s="7" t="str">
        <f>IF('Used data'!I468="No","",Calculation!AH468*Calculation!G468*Calculation!I468*Calculation!J468*Calculation!L468*Calculation!N468*Calculation!O468*Calculation!T468*Calculation!V468*Calculation!W468*Calculation!AA468)</f>
        <v/>
      </c>
      <c r="O468" s="7" t="str">
        <f>IF('Used data'!I468="No","",Calculation!AI468*Calculation!G468*Calculation!I468*Calculation!J468*Calculation!L468*Calculation!N468*Calculation!O468*Calculation!U468*Calculation!V468*Calculation!W468*Calculation!AB468)</f>
        <v/>
      </c>
      <c r="P468" s="7" t="str">
        <f>IF('Used data'!I468="No","",SUM(M468:O468))</f>
        <v/>
      </c>
      <c r="Q468" s="9" t="str">
        <f>IF('Used data'!I468="No","",SUM(I468:J468)*740934+M468*29492829+N468*4654307+O468*608667)</f>
        <v/>
      </c>
    </row>
    <row r="469" spans="1:17" x14ac:dyDescent="0.3">
      <c r="A469" s="4" t="str">
        <f>IF('Input data'!A475="","",'Input data'!A475)</f>
        <v/>
      </c>
      <c r="B469" s="4" t="str">
        <f>IF('Input data'!B475="","",'Input data'!B475)</f>
        <v/>
      </c>
      <c r="C469" s="4" t="str">
        <f>IF('Input data'!C475="","",'Input data'!C475)</f>
        <v/>
      </c>
      <c r="D469" s="4" t="str">
        <f>IF('Input data'!D475="","",'Input data'!D475)</f>
        <v/>
      </c>
      <c r="E469" s="4" t="str">
        <f>IF('Input data'!E475="","",'Input data'!E475)</f>
        <v/>
      </c>
      <c r="F469" s="4" t="str">
        <f>IF('Input data'!F475="","",'Input data'!F475)</f>
        <v/>
      </c>
      <c r="G469" s="20" t="str">
        <f>IF('Input data'!G475=0,"",'Input data'!G475)</f>
        <v/>
      </c>
      <c r="H469" s="9" t="str">
        <f>IF('Input data'!H475="","",'Input data'!H475)</f>
        <v/>
      </c>
      <c r="I469" s="7" t="str">
        <f>IF('Used data'!I469="No","",Calculation!AD469*Calculation!G469*Calculation!I469*Calculation!J469*Calculation!L469*Calculation!N469*Calculation!O469*Calculation!Q469*Calculation!V469*Calculation!W469*Calculation!X469)</f>
        <v/>
      </c>
      <c r="J469" s="7" t="str">
        <f>IF('Used data'!I469="No","",Calculation!AE469*Calculation!G469*Calculation!I469*Calculation!K469*Calculation!M469*Calculation!N469*Calculation!O469*Calculation!P469*Calculation!R469*Calculation!V469*Calculation!W469*Calculation!Y469)</f>
        <v/>
      </c>
      <c r="K469" s="7" t="str">
        <f>IF('Used data'!I469="No","",Calculation!AF469*Calculation!G469*Calculation!I469*Calculation!K469*Calculation!M469*Calculation!N469*Calculation!O469*Calculation!P469*Calculation!R469*Calculation!V469*Calculation!W469*Calculation!Y469)</f>
        <v/>
      </c>
      <c r="L469" s="7" t="str">
        <f>IF('Used data'!I469="No","",SUM(I469:K469))</f>
        <v/>
      </c>
      <c r="M469" s="7" t="str">
        <f>IF('Used data'!I469="No","",Calculation!AG469*Calculation!G469*Calculation!I469*Calculation!J469*Calculation!L469*Calculation!N469*Calculation!O469*Calculation!S469*Calculation!V469*Calculation!W469*Calculation!Z469)</f>
        <v/>
      </c>
      <c r="N469" s="7" t="str">
        <f>IF('Used data'!I469="No","",Calculation!AH469*Calculation!G469*Calculation!I469*Calculation!J469*Calculation!L469*Calculation!N469*Calculation!O469*Calculation!T469*Calculation!V469*Calculation!W469*Calculation!AA469)</f>
        <v/>
      </c>
      <c r="O469" s="7" t="str">
        <f>IF('Used data'!I469="No","",Calculation!AI469*Calculation!G469*Calculation!I469*Calculation!J469*Calculation!L469*Calculation!N469*Calculation!O469*Calculation!U469*Calculation!V469*Calculation!W469*Calculation!AB469)</f>
        <v/>
      </c>
      <c r="P469" s="7" t="str">
        <f>IF('Used data'!I469="No","",SUM(M469:O469))</f>
        <v/>
      </c>
      <c r="Q469" s="9" t="str">
        <f>IF('Used data'!I469="No","",SUM(I469:J469)*740934+M469*29492829+N469*4654307+O469*608667)</f>
        <v/>
      </c>
    </row>
    <row r="470" spans="1:17" x14ac:dyDescent="0.3">
      <c r="A470" s="4" t="str">
        <f>IF('Input data'!A476="","",'Input data'!A476)</f>
        <v/>
      </c>
      <c r="B470" s="4" t="str">
        <f>IF('Input data'!B476="","",'Input data'!B476)</f>
        <v/>
      </c>
      <c r="C470" s="4" t="str">
        <f>IF('Input data'!C476="","",'Input data'!C476)</f>
        <v/>
      </c>
      <c r="D470" s="4" t="str">
        <f>IF('Input data'!D476="","",'Input data'!D476)</f>
        <v/>
      </c>
      <c r="E470" s="4" t="str">
        <f>IF('Input data'!E476="","",'Input data'!E476)</f>
        <v/>
      </c>
      <c r="F470" s="4" t="str">
        <f>IF('Input data'!F476="","",'Input data'!F476)</f>
        <v/>
      </c>
      <c r="G470" s="20" t="str">
        <f>IF('Input data'!G476=0,"",'Input data'!G476)</f>
        <v/>
      </c>
      <c r="H470" s="9" t="str">
        <f>IF('Input data'!H476="","",'Input data'!H476)</f>
        <v/>
      </c>
      <c r="I470" s="7" t="str">
        <f>IF('Used data'!I470="No","",Calculation!AD470*Calculation!G470*Calculation!I470*Calculation!J470*Calculation!L470*Calculation!N470*Calculation!O470*Calculation!Q470*Calculation!V470*Calculation!W470*Calculation!X470)</f>
        <v/>
      </c>
      <c r="J470" s="7" t="str">
        <f>IF('Used data'!I470="No","",Calculation!AE470*Calculation!G470*Calculation!I470*Calculation!K470*Calculation!M470*Calculation!N470*Calculation!O470*Calculation!P470*Calculation!R470*Calculation!V470*Calculation!W470*Calculation!Y470)</f>
        <v/>
      </c>
      <c r="K470" s="7" t="str">
        <f>IF('Used data'!I470="No","",Calculation!AF470*Calculation!G470*Calculation!I470*Calculation!K470*Calculation!M470*Calculation!N470*Calculation!O470*Calculation!P470*Calculation!R470*Calculation!V470*Calculation!W470*Calculation!Y470)</f>
        <v/>
      </c>
      <c r="L470" s="7" t="str">
        <f>IF('Used data'!I470="No","",SUM(I470:K470))</f>
        <v/>
      </c>
      <c r="M470" s="7" t="str">
        <f>IF('Used data'!I470="No","",Calculation!AG470*Calculation!G470*Calculation!I470*Calculation!J470*Calculation!L470*Calculation!N470*Calculation!O470*Calculation!S470*Calculation!V470*Calculation!W470*Calculation!Z470)</f>
        <v/>
      </c>
      <c r="N470" s="7" t="str">
        <f>IF('Used data'!I470="No","",Calculation!AH470*Calculation!G470*Calculation!I470*Calculation!J470*Calculation!L470*Calculation!N470*Calculation!O470*Calculation!T470*Calculation!V470*Calculation!W470*Calculation!AA470)</f>
        <v/>
      </c>
      <c r="O470" s="7" t="str">
        <f>IF('Used data'!I470="No","",Calculation!AI470*Calculation!G470*Calculation!I470*Calculation!J470*Calculation!L470*Calculation!N470*Calculation!O470*Calculation!U470*Calculation!V470*Calculation!W470*Calculation!AB470)</f>
        <v/>
      </c>
      <c r="P470" s="7" t="str">
        <f>IF('Used data'!I470="No","",SUM(M470:O470))</f>
        <v/>
      </c>
      <c r="Q470" s="9" t="str">
        <f>IF('Used data'!I470="No","",SUM(I470:J470)*740934+M470*29492829+N470*4654307+O470*608667)</f>
        <v/>
      </c>
    </row>
    <row r="471" spans="1:17" x14ac:dyDescent="0.3">
      <c r="A471" s="4" t="str">
        <f>IF('Input data'!A477="","",'Input data'!A477)</f>
        <v/>
      </c>
      <c r="B471" s="4" t="str">
        <f>IF('Input data'!B477="","",'Input data'!B477)</f>
        <v/>
      </c>
      <c r="C471" s="4" t="str">
        <f>IF('Input data'!C477="","",'Input data'!C477)</f>
        <v/>
      </c>
      <c r="D471" s="4" t="str">
        <f>IF('Input data'!D477="","",'Input data'!D477)</f>
        <v/>
      </c>
      <c r="E471" s="4" t="str">
        <f>IF('Input data'!E477="","",'Input data'!E477)</f>
        <v/>
      </c>
      <c r="F471" s="4" t="str">
        <f>IF('Input data'!F477="","",'Input data'!F477)</f>
        <v/>
      </c>
      <c r="G471" s="20" t="str">
        <f>IF('Input data'!G477=0,"",'Input data'!G477)</f>
        <v/>
      </c>
      <c r="H471" s="9" t="str">
        <f>IF('Input data'!H477="","",'Input data'!H477)</f>
        <v/>
      </c>
      <c r="I471" s="7" t="str">
        <f>IF('Used data'!I471="No","",Calculation!AD471*Calculation!G471*Calculation!I471*Calculation!J471*Calculation!L471*Calculation!N471*Calculation!O471*Calculation!Q471*Calculation!V471*Calculation!W471*Calculation!X471)</f>
        <v/>
      </c>
      <c r="J471" s="7" t="str">
        <f>IF('Used data'!I471="No","",Calculation!AE471*Calculation!G471*Calculation!I471*Calculation!K471*Calculation!M471*Calculation!N471*Calculation!O471*Calculation!P471*Calculation!R471*Calculation!V471*Calculation!W471*Calculation!Y471)</f>
        <v/>
      </c>
      <c r="K471" s="7" t="str">
        <f>IF('Used data'!I471="No","",Calculation!AF471*Calculation!G471*Calculation!I471*Calculation!K471*Calculation!M471*Calculation!N471*Calculation!O471*Calculation!P471*Calculation!R471*Calculation!V471*Calculation!W471*Calculation!Y471)</f>
        <v/>
      </c>
      <c r="L471" s="7" t="str">
        <f>IF('Used data'!I471="No","",SUM(I471:K471))</f>
        <v/>
      </c>
      <c r="M471" s="7" t="str">
        <f>IF('Used data'!I471="No","",Calculation!AG471*Calculation!G471*Calculation!I471*Calculation!J471*Calculation!L471*Calculation!N471*Calculation!O471*Calculation!S471*Calculation!V471*Calculation!W471*Calculation!Z471)</f>
        <v/>
      </c>
      <c r="N471" s="7" t="str">
        <f>IF('Used data'!I471="No","",Calculation!AH471*Calculation!G471*Calculation!I471*Calculation!J471*Calculation!L471*Calculation!N471*Calculation!O471*Calculation!T471*Calculation!V471*Calculation!W471*Calculation!AA471)</f>
        <v/>
      </c>
      <c r="O471" s="7" t="str">
        <f>IF('Used data'!I471="No","",Calculation!AI471*Calculation!G471*Calculation!I471*Calculation!J471*Calculation!L471*Calculation!N471*Calculation!O471*Calculation!U471*Calculation!V471*Calculation!W471*Calculation!AB471)</f>
        <v/>
      </c>
      <c r="P471" s="7" t="str">
        <f>IF('Used data'!I471="No","",SUM(M471:O471))</f>
        <v/>
      </c>
      <c r="Q471" s="9" t="str">
        <f>IF('Used data'!I471="No","",SUM(I471:J471)*740934+M471*29492829+N471*4654307+O471*608667)</f>
        <v/>
      </c>
    </row>
    <row r="472" spans="1:17" x14ac:dyDescent="0.3">
      <c r="A472" s="4" t="str">
        <f>IF('Input data'!A478="","",'Input data'!A478)</f>
        <v/>
      </c>
      <c r="B472" s="4" t="str">
        <f>IF('Input data'!B478="","",'Input data'!B478)</f>
        <v/>
      </c>
      <c r="C472" s="4" t="str">
        <f>IF('Input data'!C478="","",'Input data'!C478)</f>
        <v/>
      </c>
      <c r="D472" s="4" t="str">
        <f>IF('Input data'!D478="","",'Input data'!D478)</f>
        <v/>
      </c>
      <c r="E472" s="4" t="str">
        <f>IF('Input data'!E478="","",'Input data'!E478)</f>
        <v/>
      </c>
      <c r="F472" s="4" t="str">
        <f>IF('Input data'!F478="","",'Input data'!F478)</f>
        <v/>
      </c>
      <c r="G472" s="20" t="str">
        <f>IF('Input data'!G478=0,"",'Input data'!G478)</f>
        <v/>
      </c>
      <c r="H472" s="9" t="str">
        <f>IF('Input data'!H478="","",'Input data'!H478)</f>
        <v/>
      </c>
      <c r="I472" s="7" t="str">
        <f>IF('Used data'!I472="No","",Calculation!AD472*Calculation!G472*Calculation!I472*Calculation!J472*Calculation!L472*Calculation!N472*Calculation!O472*Calculation!Q472*Calculation!V472*Calculation!W472*Calculation!X472)</f>
        <v/>
      </c>
      <c r="J472" s="7" t="str">
        <f>IF('Used data'!I472="No","",Calculation!AE472*Calculation!G472*Calculation!I472*Calculation!K472*Calculation!M472*Calculation!N472*Calculation!O472*Calculation!P472*Calculation!R472*Calculation!V472*Calculation!W472*Calculation!Y472)</f>
        <v/>
      </c>
      <c r="K472" s="7" t="str">
        <f>IF('Used data'!I472="No","",Calculation!AF472*Calculation!G472*Calculation!I472*Calculation!K472*Calculation!M472*Calculation!N472*Calculation!O472*Calculation!P472*Calculation!R472*Calculation!V472*Calculation!W472*Calculation!Y472)</f>
        <v/>
      </c>
      <c r="L472" s="7" t="str">
        <f>IF('Used data'!I472="No","",SUM(I472:K472))</f>
        <v/>
      </c>
      <c r="M472" s="7" t="str">
        <f>IF('Used data'!I472="No","",Calculation!AG472*Calculation!G472*Calculation!I472*Calculation!J472*Calculation!L472*Calculation!N472*Calculation!O472*Calculation!S472*Calculation!V472*Calculation!W472*Calculation!Z472)</f>
        <v/>
      </c>
      <c r="N472" s="7" t="str">
        <f>IF('Used data'!I472="No","",Calculation!AH472*Calculation!G472*Calculation!I472*Calculation!J472*Calculation!L472*Calculation!N472*Calculation!O472*Calculation!T472*Calculation!V472*Calculation!W472*Calculation!AA472)</f>
        <v/>
      </c>
      <c r="O472" s="7" t="str">
        <f>IF('Used data'!I472="No","",Calculation!AI472*Calculation!G472*Calculation!I472*Calculation!J472*Calculation!L472*Calculation!N472*Calculation!O472*Calculation!U472*Calculation!V472*Calculation!W472*Calculation!AB472)</f>
        <v/>
      </c>
      <c r="P472" s="7" t="str">
        <f>IF('Used data'!I472="No","",SUM(M472:O472))</f>
        <v/>
      </c>
      <c r="Q472" s="9" t="str">
        <f>IF('Used data'!I472="No","",SUM(I472:J472)*740934+M472*29492829+N472*4654307+O472*608667)</f>
        <v/>
      </c>
    </row>
    <row r="473" spans="1:17" x14ac:dyDescent="0.3">
      <c r="A473" s="4" t="str">
        <f>IF('Input data'!A479="","",'Input data'!A479)</f>
        <v/>
      </c>
      <c r="B473" s="4" t="str">
        <f>IF('Input data'!B479="","",'Input data'!B479)</f>
        <v/>
      </c>
      <c r="C473" s="4" t="str">
        <f>IF('Input data'!C479="","",'Input data'!C479)</f>
        <v/>
      </c>
      <c r="D473" s="4" t="str">
        <f>IF('Input data'!D479="","",'Input data'!D479)</f>
        <v/>
      </c>
      <c r="E473" s="4" t="str">
        <f>IF('Input data'!E479="","",'Input data'!E479)</f>
        <v/>
      </c>
      <c r="F473" s="4" t="str">
        <f>IF('Input data'!F479="","",'Input data'!F479)</f>
        <v/>
      </c>
      <c r="G473" s="20" t="str">
        <f>IF('Input data'!G479=0,"",'Input data'!G479)</f>
        <v/>
      </c>
      <c r="H473" s="9" t="str">
        <f>IF('Input data'!H479="","",'Input data'!H479)</f>
        <v/>
      </c>
      <c r="I473" s="7" t="str">
        <f>IF('Used data'!I473="No","",Calculation!AD473*Calculation!G473*Calculation!I473*Calculation!J473*Calculation!L473*Calculation!N473*Calculation!O473*Calculation!Q473*Calculation!V473*Calculation!W473*Calculation!X473)</f>
        <v/>
      </c>
      <c r="J473" s="7" t="str">
        <f>IF('Used data'!I473="No","",Calculation!AE473*Calculation!G473*Calculation!I473*Calculation!K473*Calculation!M473*Calculation!N473*Calculation!O473*Calculation!P473*Calculation!R473*Calculation!V473*Calculation!W473*Calculation!Y473)</f>
        <v/>
      </c>
      <c r="K473" s="7" t="str">
        <f>IF('Used data'!I473="No","",Calculation!AF473*Calculation!G473*Calculation!I473*Calculation!K473*Calculation!M473*Calculation!N473*Calculation!O473*Calculation!P473*Calculation!R473*Calculation!V473*Calculation!W473*Calculation!Y473)</f>
        <v/>
      </c>
      <c r="L473" s="7" t="str">
        <f>IF('Used data'!I473="No","",SUM(I473:K473))</f>
        <v/>
      </c>
      <c r="M473" s="7" t="str">
        <f>IF('Used data'!I473="No","",Calculation!AG473*Calculation!G473*Calculation!I473*Calculation!J473*Calculation!L473*Calculation!N473*Calculation!O473*Calculation!S473*Calculation!V473*Calculation!W473*Calculation!Z473)</f>
        <v/>
      </c>
      <c r="N473" s="7" t="str">
        <f>IF('Used data'!I473="No","",Calculation!AH473*Calculation!G473*Calculation!I473*Calculation!J473*Calculation!L473*Calculation!N473*Calculation!O473*Calculation!T473*Calculation!V473*Calculation!W473*Calculation!AA473)</f>
        <v/>
      </c>
      <c r="O473" s="7" t="str">
        <f>IF('Used data'!I473="No","",Calculation!AI473*Calculation!G473*Calculation!I473*Calculation!J473*Calculation!L473*Calculation!N473*Calculation!O473*Calculation!U473*Calculation!V473*Calculation!W473*Calculation!AB473)</f>
        <v/>
      </c>
      <c r="P473" s="7" t="str">
        <f>IF('Used data'!I473="No","",SUM(M473:O473))</f>
        <v/>
      </c>
      <c r="Q473" s="9" t="str">
        <f>IF('Used data'!I473="No","",SUM(I473:J473)*740934+M473*29492829+N473*4654307+O473*608667)</f>
        <v/>
      </c>
    </row>
    <row r="474" spans="1:17" x14ac:dyDescent="0.3">
      <c r="A474" s="4" t="str">
        <f>IF('Input data'!A480="","",'Input data'!A480)</f>
        <v/>
      </c>
      <c r="B474" s="4" t="str">
        <f>IF('Input data'!B480="","",'Input data'!B480)</f>
        <v/>
      </c>
      <c r="C474" s="4" t="str">
        <f>IF('Input data'!C480="","",'Input data'!C480)</f>
        <v/>
      </c>
      <c r="D474" s="4" t="str">
        <f>IF('Input data'!D480="","",'Input data'!D480)</f>
        <v/>
      </c>
      <c r="E474" s="4" t="str">
        <f>IF('Input data'!E480="","",'Input data'!E480)</f>
        <v/>
      </c>
      <c r="F474" s="4" t="str">
        <f>IF('Input data'!F480="","",'Input data'!F480)</f>
        <v/>
      </c>
      <c r="G474" s="20" t="str">
        <f>IF('Input data'!G480=0,"",'Input data'!G480)</f>
        <v/>
      </c>
      <c r="H474" s="9" t="str">
        <f>IF('Input data'!H480="","",'Input data'!H480)</f>
        <v/>
      </c>
      <c r="I474" s="7" t="str">
        <f>IF('Used data'!I474="No","",Calculation!AD474*Calculation!G474*Calculation!I474*Calculation!J474*Calculation!L474*Calculation!N474*Calculation!O474*Calculation!Q474*Calculation!V474*Calculation!W474*Calculation!X474)</f>
        <v/>
      </c>
      <c r="J474" s="7" t="str">
        <f>IF('Used data'!I474="No","",Calculation!AE474*Calculation!G474*Calculation!I474*Calculation!K474*Calculation!M474*Calculation!N474*Calculation!O474*Calculation!P474*Calculation!R474*Calculation!V474*Calculation!W474*Calculation!Y474)</f>
        <v/>
      </c>
      <c r="K474" s="7" t="str">
        <f>IF('Used data'!I474="No","",Calculation!AF474*Calculation!G474*Calculation!I474*Calculation!K474*Calculation!M474*Calculation!N474*Calculation!O474*Calculation!P474*Calculation!R474*Calculation!V474*Calculation!W474*Calculation!Y474)</f>
        <v/>
      </c>
      <c r="L474" s="7" t="str">
        <f>IF('Used data'!I474="No","",SUM(I474:K474))</f>
        <v/>
      </c>
      <c r="M474" s="7" t="str">
        <f>IF('Used data'!I474="No","",Calculation!AG474*Calculation!G474*Calculation!I474*Calculation!J474*Calculation!L474*Calculation!N474*Calculation!O474*Calculation!S474*Calculation!V474*Calculation!W474*Calculation!Z474)</f>
        <v/>
      </c>
      <c r="N474" s="7" t="str">
        <f>IF('Used data'!I474="No","",Calculation!AH474*Calculation!G474*Calculation!I474*Calculation!J474*Calculation!L474*Calculation!N474*Calculation!O474*Calculation!T474*Calculation!V474*Calculation!W474*Calculation!AA474)</f>
        <v/>
      </c>
      <c r="O474" s="7" t="str">
        <f>IF('Used data'!I474="No","",Calculation!AI474*Calculation!G474*Calculation!I474*Calculation!J474*Calculation!L474*Calculation!N474*Calculation!O474*Calculation!U474*Calculation!V474*Calculation!W474*Calculation!AB474)</f>
        <v/>
      </c>
      <c r="P474" s="7" t="str">
        <f>IF('Used data'!I474="No","",SUM(M474:O474))</f>
        <v/>
      </c>
      <c r="Q474" s="9" t="str">
        <f>IF('Used data'!I474="No","",SUM(I474:J474)*740934+M474*29492829+N474*4654307+O474*608667)</f>
        <v/>
      </c>
    </row>
    <row r="475" spans="1:17" x14ac:dyDescent="0.3">
      <c r="A475" s="4" t="str">
        <f>IF('Input data'!A481="","",'Input data'!A481)</f>
        <v/>
      </c>
      <c r="B475" s="4" t="str">
        <f>IF('Input data'!B481="","",'Input data'!B481)</f>
        <v/>
      </c>
      <c r="C475" s="4" t="str">
        <f>IF('Input data'!C481="","",'Input data'!C481)</f>
        <v/>
      </c>
      <c r="D475" s="4" t="str">
        <f>IF('Input data'!D481="","",'Input data'!D481)</f>
        <v/>
      </c>
      <c r="E475" s="4" t="str">
        <f>IF('Input data'!E481="","",'Input data'!E481)</f>
        <v/>
      </c>
      <c r="F475" s="4" t="str">
        <f>IF('Input data'!F481="","",'Input data'!F481)</f>
        <v/>
      </c>
      <c r="G475" s="20" t="str">
        <f>IF('Input data'!G481=0,"",'Input data'!G481)</f>
        <v/>
      </c>
      <c r="H475" s="9" t="str">
        <f>IF('Input data'!H481="","",'Input data'!H481)</f>
        <v/>
      </c>
      <c r="I475" s="7" t="str">
        <f>IF('Used data'!I475="No","",Calculation!AD475*Calculation!G475*Calculation!I475*Calculation!J475*Calculation!L475*Calculation!N475*Calculation!O475*Calculation!Q475*Calculation!V475*Calculation!W475*Calculation!X475)</f>
        <v/>
      </c>
      <c r="J475" s="7" t="str">
        <f>IF('Used data'!I475="No","",Calculation!AE475*Calculation!G475*Calculation!I475*Calculation!K475*Calculation!M475*Calculation!N475*Calculation!O475*Calculation!P475*Calculation!R475*Calculation!V475*Calculation!W475*Calculation!Y475)</f>
        <v/>
      </c>
      <c r="K475" s="7" t="str">
        <f>IF('Used data'!I475="No","",Calculation!AF475*Calculation!G475*Calculation!I475*Calculation!K475*Calculation!M475*Calculation!N475*Calculation!O475*Calculation!P475*Calculation!R475*Calculation!V475*Calculation!W475*Calculation!Y475)</f>
        <v/>
      </c>
      <c r="L475" s="7" t="str">
        <f>IF('Used data'!I475="No","",SUM(I475:K475))</f>
        <v/>
      </c>
      <c r="M475" s="7" t="str">
        <f>IF('Used data'!I475="No","",Calculation!AG475*Calculation!G475*Calculation!I475*Calculation!J475*Calculation!L475*Calculation!N475*Calculation!O475*Calculation!S475*Calculation!V475*Calculation!W475*Calculation!Z475)</f>
        <v/>
      </c>
      <c r="N475" s="7" t="str">
        <f>IF('Used data'!I475="No","",Calculation!AH475*Calculation!G475*Calculation!I475*Calculation!J475*Calculation!L475*Calculation!N475*Calculation!O475*Calculation!T475*Calculation!V475*Calculation!W475*Calculation!AA475)</f>
        <v/>
      </c>
      <c r="O475" s="7" t="str">
        <f>IF('Used data'!I475="No","",Calculation!AI475*Calculation!G475*Calculation!I475*Calculation!J475*Calculation!L475*Calculation!N475*Calculation!O475*Calculation!U475*Calculation!V475*Calculation!W475*Calculation!AB475)</f>
        <v/>
      </c>
      <c r="P475" s="7" t="str">
        <f>IF('Used data'!I475="No","",SUM(M475:O475))</f>
        <v/>
      </c>
      <c r="Q475" s="9" t="str">
        <f>IF('Used data'!I475="No","",SUM(I475:J475)*740934+M475*29492829+N475*4654307+O475*608667)</f>
        <v/>
      </c>
    </row>
    <row r="476" spans="1:17" x14ac:dyDescent="0.3">
      <c r="A476" s="4" t="str">
        <f>IF('Input data'!A482="","",'Input data'!A482)</f>
        <v/>
      </c>
      <c r="B476" s="4" t="str">
        <f>IF('Input data'!B482="","",'Input data'!B482)</f>
        <v/>
      </c>
      <c r="C476" s="4" t="str">
        <f>IF('Input data'!C482="","",'Input data'!C482)</f>
        <v/>
      </c>
      <c r="D476" s="4" t="str">
        <f>IF('Input data'!D482="","",'Input data'!D482)</f>
        <v/>
      </c>
      <c r="E476" s="4" t="str">
        <f>IF('Input data'!E482="","",'Input data'!E482)</f>
        <v/>
      </c>
      <c r="F476" s="4" t="str">
        <f>IF('Input data'!F482="","",'Input data'!F482)</f>
        <v/>
      </c>
      <c r="G476" s="20" t="str">
        <f>IF('Input data'!G482=0,"",'Input data'!G482)</f>
        <v/>
      </c>
      <c r="H476" s="9" t="str">
        <f>IF('Input data'!H482="","",'Input data'!H482)</f>
        <v/>
      </c>
      <c r="I476" s="7" t="str">
        <f>IF('Used data'!I476="No","",Calculation!AD476*Calculation!G476*Calculation!I476*Calculation!J476*Calculation!L476*Calculation!N476*Calculation!O476*Calculation!Q476*Calculation!V476*Calculation!W476*Calculation!X476)</f>
        <v/>
      </c>
      <c r="J476" s="7" t="str">
        <f>IF('Used data'!I476="No","",Calculation!AE476*Calculation!G476*Calculation!I476*Calculation!K476*Calculation!M476*Calculation!N476*Calculation!O476*Calculation!P476*Calculation!R476*Calculation!V476*Calculation!W476*Calculation!Y476)</f>
        <v/>
      </c>
      <c r="K476" s="7" t="str">
        <f>IF('Used data'!I476="No","",Calculation!AF476*Calculation!G476*Calculation!I476*Calculation!K476*Calculation!M476*Calculation!N476*Calculation!O476*Calculation!P476*Calculation!R476*Calculation!V476*Calculation!W476*Calculation!Y476)</f>
        <v/>
      </c>
      <c r="L476" s="7" t="str">
        <f>IF('Used data'!I476="No","",SUM(I476:K476))</f>
        <v/>
      </c>
      <c r="M476" s="7" t="str">
        <f>IF('Used data'!I476="No","",Calculation!AG476*Calculation!G476*Calculation!I476*Calculation!J476*Calculation!L476*Calculation!N476*Calculation!O476*Calculation!S476*Calculation!V476*Calculation!W476*Calculation!Z476)</f>
        <v/>
      </c>
      <c r="N476" s="7" t="str">
        <f>IF('Used data'!I476="No","",Calculation!AH476*Calculation!G476*Calculation!I476*Calculation!J476*Calculation!L476*Calculation!N476*Calculation!O476*Calculation!T476*Calculation!V476*Calculation!W476*Calculation!AA476)</f>
        <v/>
      </c>
      <c r="O476" s="7" t="str">
        <f>IF('Used data'!I476="No","",Calculation!AI476*Calculation!G476*Calculation!I476*Calculation!J476*Calculation!L476*Calculation!N476*Calculation!O476*Calculation!U476*Calculation!V476*Calculation!W476*Calculation!AB476)</f>
        <v/>
      </c>
      <c r="P476" s="7" t="str">
        <f>IF('Used data'!I476="No","",SUM(M476:O476))</f>
        <v/>
      </c>
      <c r="Q476" s="9" t="str">
        <f>IF('Used data'!I476="No","",SUM(I476:J476)*740934+M476*29492829+N476*4654307+O476*608667)</f>
        <v/>
      </c>
    </row>
    <row r="477" spans="1:17" x14ac:dyDescent="0.3">
      <c r="A477" s="4" t="str">
        <f>IF('Input data'!A483="","",'Input data'!A483)</f>
        <v/>
      </c>
      <c r="B477" s="4" t="str">
        <f>IF('Input data'!B483="","",'Input data'!B483)</f>
        <v/>
      </c>
      <c r="C477" s="4" t="str">
        <f>IF('Input data'!C483="","",'Input data'!C483)</f>
        <v/>
      </c>
      <c r="D477" s="4" t="str">
        <f>IF('Input data'!D483="","",'Input data'!D483)</f>
        <v/>
      </c>
      <c r="E477" s="4" t="str">
        <f>IF('Input data'!E483="","",'Input data'!E483)</f>
        <v/>
      </c>
      <c r="F477" s="4" t="str">
        <f>IF('Input data'!F483="","",'Input data'!F483)</f>
        <v/>
      </c>
      <c r="G477" s="20" t="str">
        <f>IF('Input data'!G483=0,"",'Input data'!G483)</f>
        <v/>
      </c>
      <c r="H477" s="9" t="str">
        <f>IF('Input data'!H483="","",'Input data'!H483)</f>
        <v/>
      </c>
      <c r="I477" s="7" t="str">
        <f>IF('Used data'!I477="No","",Calculation!AD477*Calculation!G477*Calculation!I477*Calculation!J477*Calculation!L477*Calculation!N477*Calculation!O477*Calculation!Q477*Calculation!V477*Calculation!W477*Calculation!X477)</f>
        <v/>
      </c>
      <c r="J477" s="7" t="str">
        <f>IF('Used data'!I477="No","",Calculation!AE477*Calculation!G477*Calculation!I477*Calculation!K477*Calculation!M477*Calculation!N477*Calculation!O477*Calculation!P477*Calculation!R477*Calculation!V477*Calculation!W477*Calculation!Y477)</f>
        <v/>
      </c>
      <c r="K477" s="7" t="str">
        <f>IF('Used data'!I477="No","",Calculation!AF477*Calculation!G477*Calculation!I477*Calculation!K477*Calculation!M477*Calculation!N477*Calculation!O477*Calculation!P477*Calculation!R477*Calculation!V477*Calculation!W477*Calculation!Y477)</f>
        <v/>
      </c>
      <c r="L477" s="7" t="str">
        <f>IF('Used data'!I477="No","",SUM(I477:K477))</f>
        <v/>
      </c>
      <c r="M477" s="7" t="str">
        <f>IF('Used data'!I477="No","",Calculation!AG477*Calculation!G477*Calculation!I477*Calculation!J477*Calculation!L477*Calculation!N477*Calculation!O477*Calculation!S477*Calculation!V477*Calculation!W477*Calculation!Z477)</f>
        <v/>
      </c>
      <c r="N477" s="7" t="str">
        <f>IF('Used data'!I477="No","",Calculation!AH477*Calculation!G477*Calculation!I477*Calculation!J477*Calculation!L477*Calculation!N477*Calculation!O477*Calculation!T477*Calculation!V477*Calculation!W477*Calculation!AA477)</f>
        <v/>
      </c>
      <c r="O477" s="7" t="str">
        <f>IF('Used data'!I477="No","",Calculation!AI477*Calculation!G477*Calculation!I477*Calculation!J477*Calculation!L477*Calculation!N477*Calculation!O477*Calculation!U477*Calculation!V477*Calculation!W477*Calculation!AB477)</f>
        <v/>
      </c>
      <c r="P477" s="7" t="str">
        <f>IF('Used data'!I477="No","",SUM(M477:O477))</f>
        <v/>
      </c>
      <c r="Q477" s="9" t="str">
        <f>IF('Used data'!I477="No","",SUM(I477:J477)*740934+M477*29492829+N477*4654307+O477*608667)</f>
        <v/>
      </c>
    </row>
    <row r="478" spans="1:17" x14ac:dyDescent="0.3">
      <c r="A478" s="4" t="str">
        <f>IF('Input data'!A484="","",'Input data'!A484)</f>
        <v/>
      </c>
      <c r="B478" s="4" t="str">
        <f>IF('Input data'!B484="","",'Input data'!B484)</f>
        <v/>
      </c>
      <c r="C478" s="4" t="str">
        <f>IF('Input data'!C484="","",'Input data'!C484)</f>
        <v/>
      </c>
      <c r="D478" s="4" t="str">
        <f>IF('Input data'!D484="","",'Input data'!D484)</f>
        <v/>
      </c>
      <c r="E478" s="4" t="str">
        <f>IF('Input data'!E484="","",'Input data'!E484)</f>
        <v/>
      </c>
      <c r="F478" s="4" t="str">
        <f>IF('Input data'!F484="","",'Input data'!F484)</f>
        <v/>
      </c>
      <c r="G478" s="20" t="str">
        <f>IF('Input data'!G484=0,"",'Input data'!G484)</f>
        <v/>
      </c>
      <c r="H478" s="9" t="str">
        <f>IF('Input data'!H484="","",'Input data'!H484)</f>
        <v/>
      </c>
      <c r="I478" s="7" t="str">
        <f>IF('Used data'!I478="No","",Calculation!AD478*Calculation!G478*Calculation!I478*Calculation!J478*Calculation!L478*Calculation!N478*Calculation!O478*Calculation!Q478*Calculation!V478*Calculation!W478*Calculation!X478)</f>
        <v/>
      </c>
      <c r="J478" s="7" t="str">
        <f>IF('Used data'!I478="No","",Calculation!AE478*Calculation!G478*Calculation!I478*Calculation!K478*Calculation!M478*Calculation!N478*Calculation!O478*Calculation!P478*Calculation!R478*Calculation!V478*Calculation!W478*Calculation!Y478)</f>
        <v/>
      </c>
      <c r="K478" s="7" t="str">
        <f>IF('Used data'!I478="No","",Calculation!AF478*Calculation!G478*Calculation!I478*Calculation!K478*Calculation!M478*Calculation!N478*Calculation!O478*Calculation!P478*Calculation!R478*Calculation!V478*Calculation!W478*Calculation!Y478)</f>
        <v/>
      </c>
      <c r="L478" s="7" t="str">
        <f>IF('Used data'!I478="No","",SUM(I478:K478))</f>
        <v/>
      </c>
      <c r="M478" s="7" t="str">
        <f>IF('Used data'!I478="No","",Calculation!AG478*Calculation!G478*Calculation!I478*Calculation!J478*Calculation!L478*Calculation!N478*Calculation!O478*Calculation!S478*Calculation!V478*Calculation!W478*Calculation!Z478)</f>
        <v/>
      </c>
      <c r="N478" s="7" t="str">
        <f>IF('Used data'!I478="No","",Calculation!AH478*Calculation!G478*Calculation!I478*Calculation!J478*Calculation!L478*Calculation!N478*Calculation!O478*Calculation!T478*Calculation!V478*Calculation!W478*Calculation!AA478)</f>
        <v/>
      </c>
      <c r="O478" s="7" t="str">
        <f>IF('Used data'!I478="No","",Calculation!AI478*Calculation!G478*Calculation!I478*Calculation!J478*Calculation!L478*Calculation!N478*Calculation!O478*Calculation!U478*Calculation!V478*Calculation!W478*Calculation!AB478)</f>
        <v/>
      </c>
      <c r="P478" s="7" t="str">
        <f>IF('Used data'!I478="No","",SUM(M478:O478))</f>
        <v/>
      </c>
      <c r="Q478" s="9" t="str">
        <f>IF('Used data'!I478="No","",SUM(I478:J478)*740934+M478*29492829+N478*4654307+O478*608667)</f>
        <v/>
      </c>
    </row>
    <row r="479" spans="1:17" x14ac:dyDescent="0.3">
      <c r="A479" s="4" t="str">
        <f>IF('Input data'!A485="","",'Input data'!A485)</f>
        <v/>
      </c>
      <c r="B479" s="4" t="str">
        <f>IF('Input data'!B485="","",'Input data'!B485)</f>
        <v/>
      </c>
      <c r="C479" s="4" t="str">
        <f>IF('Input data'!C485="","",'Input data'!C485)</f>
        <v/>
      </c>
      <c r="D479" s="4" t="str">
        <f>IF('Input data'!D485="","",'Input data'!D485)</f>
        <v/>
      </c>
      <c r="E479" s="4" t="str">
        <f>IF('Input data'!E485="","",'Input data'!E485)</f>
        <v/>
      </c>
      <c r="F479" s="4" t="str">
        <f>IF('Input data'!F485="","",'Input data'!F485)</f>
        <v/>
      </c>
      <c r="G479" s="20" t="str">
        <f>IF('Input data'!G485=0,"",'Input data'!G485)</f>
        <v/>
      </c>
      <c r="H479" s="9" t="str">
        <f>IF('Input data'!H485="","",'Input data'!H485)</f>
        <v/>
      </c>
      <c r="I479" s="7" t="str">
        <f>IF('Used data'!I479="No","",Calculation!AD479*Calculation!G479*Calculation!I479*Calculation!J479*Calculation!L479*Calculation!N479*Calculation!O479*Calculation!Q479*Calculation!V479*Calculation!W479*Calculation!X479)</f>
        <v/>
      </c>
      <c r="J479" s="7" t="str">
        <f>IF('Used data'!I479="No","",Calculation!AE479*Calculation!G479*Calculation!I479*Calculation!K479*Calculation!M479*Calculation!N479*Calculation!O479*Calculation!P479*Calculation!R479*Calculation!V479*Calculation!W479*Calculation!Y479)</f>
        <v/>
      </c>
      <c r="K479" s="7" t="str">
        <f>IF('Used data'!I479="No","",Calculation!AF479*Calculation!G479*Calculation!I479*Calculation!K479*Calculation!M479*Calculation!N479*Calculation!O479*Calculation!P479*Calculation!R479*Calculation!V479*Calculation!W479*Calculation!Y479)</f>
        <v/>
      </c>
      <c r="L479" s="7" t="str">
        <f>IF('Used data'!I479="No","",SUM(I479:K479))</f>
        <v/>
      </c>
      <c r="M479" s="7" t="str">
        <f>IF('Used data'!I479="No","",Calculation!AG479*Calculation!G479*Calculation!I479*Calculation!J479*Calculation!L479*Calculation!N479*Calculation!O479*Calculation!S479*Calculation!V479*Calculation!W479*Calculation!Z479)</f>
        <v/>
      </c>
      <c r="N479" s="7" t="str">
        <f>IF('Used data'!I479="No","",Calculation!AH479*Calculation!G479*Calculation!I479*Calculation!J479*Calculation!L479*Calculation!N479*Calculation!O479*Calculation!T479*Calculation!V479*Calculation!W479*Calculation!AA479)</f>
        <v/>
      </c>
      <c r="O479" s="7" t="str">
        <f>IF('Used data'!I479="No","",Calculation!AI479*Calculation!G479*Calculation!I479*Calculation!J479*Calculation!L479*Calculation!N479*Calculation!O479*Calculation!U479*Calculation!V479*Calculation!W479*Calculation!AB479)</f>
        <v/>
      </c>
      <c r="P479" s="7" t="str">
        <f>IF('Used data'!I479="No","",SUM(M479:O479))</f>
        <v/>
      </c>
      <c r="Q479" s="9" t="str">
        <f>IF('Used data'!I479="No","",SUM(I479:J479)*740934+M479*29492829+N479*4654307+O479*608667)</f>
        <v/>
      </c>
    </row>
    <row r="480" spans="1:17" x14ac:dyDescent="0.3">
      <c r="A480" s="4" t="str">
        <f>IF('Input data'!A486="","",'Input data'!A486)</f>
        <v/>
      </c>
      <c r="B480" s="4" t="str">
        <f>IF('Input data'!B486="","",'Input data'!B486)</f>
        <v/>
      </c>
      <c r="C480" s="4" t="str">
        <f>IF('Input data'!C486="","",'Input data'!C486)</f>
        <v/>
      </c>
      <c r="D480" s="4" t="str">
        <f>IF('Input data'!D486="","",'Input data'!D486)</f>
        <v/>
      </c>
      <c r="E480" s="4" t="str">
        <f>IF('Input data'!E486="","",'Input data'!E486)</f>
        <v/>
      </c>
      <c r="F480" s="4" t="str">
        <f>IF('Input data'!F486="","",'Input data'!F486)</f>
        <v/>
      </c>
      <c r="G480" s="20" t="str">
        <f>IF('Input data'!G486=0,"",'Input data'!G486)</f>
        <v/>
      </c>
      <c r="H480" s="9" t="str">
        <f>IF('Input data'!H486="","",'Input data'!H486)</f>
        <v/>
      </c>
      <c r="I480" s="7" t="str">
        <f>IF('Used data'!I480="No","",Calculation!AD480*Calculation!G480*Calculation!I480*Calculation!J480*Calculation!L480*Calculation!N480*Calculation!O480*Calculation!Q480*Calculation!V480*Calculation!W480*Calculation!X480)</f>
        <v/>
      </c>
      <c r="J480" s="7" t="str">
        <f>IF('Used data'!I480="No","",Calculation!AE480*Calculation!G480*Calculation!I480*Calculation!K480*Calculation!M480*Calculation!N480*Calculation!O480*Calculation!P480*Calculation!R480*Calculation!V480*Calculation!W480*Calculation!Y480)</f>
        <v/>
      </c>
      <c r="K480" s="7" t="str">
        <f>IF('Used data'!I480="No","",Calculation!AF480*Calculation!G480*Calculation!I480*Calculation!K480*Calculation!M480*Calculation!N480*Calculation!O480*Calculation!P480*Calculation!R480*Calculation!V480*Calculation!W480*Calculation!Y480)</f>
        <v/>
      </c>
      <c r="L480" s="7" t="str">
        <f>IF('Used data'!I480="No","",SUM(I480:K480))</f>
        <v/>
      </c>
      <c r="M480" s="7" t="str">
        <f>IF('Used data'!I480="No","",Calculation!AG480*Calculation!G480*Calculation!I480*Calculation!J480*Calculation!L480*Calculation!N480*Calculation!O480*Calculation!S480*Calculation!V480*Calculation!W480*Calculation!Z480)</f>
        <v/>
      </c>
      <c r="N480" s="7" t="str">
        <f>IF('Used data'!I480="No","",Calculation!AH480*Calculation!G480*Calculation!I480*Calculation!J480*Calculation!L480*Calculation!N480*Calculation!O480*Calculation!T480*Calculation!V480*Calculation!W480*Calculation!AA480)</f>
        <v/>
      </c>
      <c r="O480" s="7" t="str">
        <f>IF('Used data'!I480="No","",Calculation!AI480*Calculation!G480*Calculation!I480*Calculation!J480*Calculation!L480*Calculation!N480*Calculation!O480*Calculation!U480*Calculation!V480*Calculation!W480*Calculation!AB480)</f>
        <v/>
      </c>
      <c r="P480" s="7" t="str">
        <f>IF('Used data'!I480="No","",SUM(M480:O480))</f>
        <v/>
      </c>
      <c r="Q480" s="9" t="str">
        <f>IF('Used data'!I480="No","",SUM(I480:J480)*740934+M480*29492829+N480*4654307+O480*608667)</f>
        <v/>
      </c>
    </row>
    <row r="481" spans="1:17" x14ac:dyDescent="0.3">
      <c r="A481" s="4" t="str">
        <f>IF('Input data'!A487="","",'Input data'!A487)</f>
        <v/>
      </c>
      <c r="B481" s="4" t="str">
        <f>IF('Input data'!B487="","",'Input data'!B487)</f>
        <v/>
      </c>
      <c r="C481" s="4" t="str">
        <f>IF('Input data'!C487="","",'Input data'!C487)</f>
        <v/>
      </c>
      <c r="D481" s="4" t="str">
        <f>IF('Input data'!D487="","",'Input data'!D487)</f>
        <v/>
      </c>
      <c r="E481" s="4" t="str">
        <f>IF('Input data'!E487="","",'Input data'!E487)</f>
        <v/>
      </c>
      <c r="F481" s="4" t="str">
        <f>IF('Input data'!F487="","",'Input data'!F487)</f>
        <v/>
      </c>
      <c r="G481" s="20" t="str">
        <f>IF('Input data'!G487=0,"",'Input data'!G487)</f>
        <v/>
      </c>
      <c r="H481" s="9" t="str">
        <f>IF('Input data'!H487="","",'Input data'!H487)</f>
        <v/>
      </c>
      <c r="I481" s="7" t="str">
        <f>IF('Used data'!I481="No","",Calculation!AD481*Calculation!G481*Calculation!I481*Calculation!J481*Calculation!L481*Calculation!N481*Calculation!O481*Calculation!Q481*Calculation!V481*Calculation!W481*Calculation!X481)</f>
        <v/>
      </c>
      <c r="J481" s="7" t="str">
        <f>IF('Used data'!I481="No","",Calculation!AE481*Calculation!G481*Calculation!I481*Calculation!K481*Calculation!M481*Calculation!N481*Calculation!O481*Calculation!P481*Calculation!R481*Calculation!V481*Calculation!W481*Calculation!Y481)</f>
        <v/>
      </c>
      <c r="K481" s="7" t="str">
        <f>IF('Used data'!I481="No","",Calculation!AF481*Calculation!G481*Calculation!I481*Calculation!K481*Calculation!M481*Calculation!N481*Calculation!O481*Calculation!P481*Calculation!R481*Calculation!V481*Calculation!W481*Calculation!Y481)</f>
        <v/>
      </c>
      <c r="L481" s="7" t="str">
        <f>IF('Used data'!I481="No","",SUM(I481:K481))</f>
        <v/>
      </c>
      <c r="M481" s="7" t="str">
        <f>IF('Used data'!I481="No","",Calculation!AG481*Calculation!G481*Calculation!I481*Calculation!J481*Calculation!L481*Calculation!N481*Calculation!O481*Calculation!S481*Calculation!V481*Calculation!W481*Calculation!Z481)</f>
        <v/>
      </c>
      <c r="N481" s="7" t="str">
        <f>IF('Used data'!I481="No","",Calculation!AH481*Calculation!G481*Calculation!I481*Calculation!J481*Calculation!L481*Calculation!N481*Calculation!O481*Calculation!T481*Calculation!V481*Calculation!W481*Calculation!AA481)</f>
        <v/>
      </c>
      <c r="O481" s="7" t="str">
        <f>IF('Used data'!I481="No","",Calculation!AI481*Calculation!G481*Calculation!I481*Calculation!J481*Calculation!L481*Calculation!N481*Calculation!O481*Calculation!U481*Calculation!V481*Calculation!W481*Calculation!AB481)</f>
        <v/>
      </c>
      <c r="P481" s="7" t="str">
        <f>IF('Used data'!I481="No","",SUM(M481:O481))</f>
        <v/>
      </c>
      <c r="Q481" s="9" t="str">
        <f>IF('Used data'!I481="No","",SUM(I481:J481)*740934+M481*29492829+N481*4654307+O481*608667)</f>
        <v/>
      </c>
    </row>
    <row r="482" spans="1:17" x14ac:dyDescent="0.3">
      <c r="A482" s="4" t="str">
        <f>IF('Input data'!A488="","",'Input data'!A488)</f>
        <v/>
      </c>
      <c r="B482" s="4" t="str">
        <f>IF('Input data'!B488="","",'Input data'!B488)</f>
        <v/>
      </c>
      <c r="C482" s="4" t="str">
        <f>IF('Input data'!C488="","",'Input data'!C488)</f>
        <v/>
      </c>
      <c r="D482" s="4" t="str">
        <f>IF('Input data'!D488="","",'Input data'!D488)</f>
        <v/>
      </c>
      <c r="E482" s="4" t="str">
        <f>IF('Input data'!E488="","",'Input data'!E488)</f>
        <v/>
      </c>
      <c r="F482" s="4" t="str">
        <f>IF('Input data'!F488="","",'Input data'!F488)</f>
        <v/>
      </c>
      <c r="G482" s="20" t="str">
        <f>IF('Input data'!G488=0,"",'Input data'!G488)</f>
        <v/>
      </c>
      <c r="H482" s="9" t="str">
        <f>IF('Input data'!H488="","",'Input data'!H488)</f>
        <v/>
      </c>
      <c r="I482" s="7" t="str">
        <f>IF('Used data'!I482="No","",Calculation!AD482*Calculation!G482*Calculation!I482*Calculation!J482*Calculation!L482*Calculation!N482*Calculation!O482*Calculation!Q482*Calculation!V482*Calculation!W482*Calculation!X482)</f>
        <v/>
      </c>
      <c r="J482" s="7" t="str">
        <f>IF('Used data'!I482="No","",Calculation!AE482*Calculation!G482*Calculation!I482*Calculation!K482*Calculation!M482*Calculation!N482*Calculation!O482*Calculation!P482*Calculation!R482*Calculation!V482*Calculation!W482*Calculation!Y482)</f>
        <v/>
      </c>
      <c r="K482" s="7" t="str">
        <f>IF('Used data'!I482="No","",Calculation!AF482*Calculation!G482*Calculation!I482*Calculation!K482*Calculation!M482*Calculation!N482*Calculation!O482*Calculation!P482*Calculation!R482*Calculation!V482*Calculation!W482*Calculation!Y482)</f>
        <v/>
      </c>
      <c r="L482" s="7" t="str">
        <f>IF('Used data'!I482="No","",SUM(I482:K482))</f>
        <v/>
      </c>
      <c r="M482" s="7" t="str">
        <f>IF('Used data'!I482="No","",Calculation!AG482*Calculation!G482*Calculation!I482*Calculation!J482*Calculation!L482*Calculation!N482*Calculation!O482*Calculation!S482*Calculation!V482*Calculation!W482*Calculation!Z482)</f>
        <v/>
      </c>
      <c r="N482" s="7" t="str">
        <f>IF('Used data'!I482="No","",Calculation!AH482*Calculation!G482*Calculation!I482*Calculation!J482*Calculation!L482*Calculation!N482*Calculation!O482*Calculation!T482*Calculation!V482*Calculation!W482*Calculation!AA482)</f>
        <v/>
      </c>
      <c r="O482" s="7" t="str">
        <f>IF('Used data'!I482="No","",Calculation!AI482*Calculation!G482*Calculation!I482*Calculation!J482*Calculation!L482*Calculation!N482*Calculation!O482*Calculation!U482*Calculation!V482*Calculation!W482*Calculation!AB482)</f>
        <v/>
      </c>
      <c r="P482" s="7" t="str">
        <f>IF('Used data'!I482="No","",SUM(M482:O482))</f>
        <v/>
      </c>
      <c r="Q482" s="9" t="str">
        <f>IF('Used data'!I482="No","",SUM(I482:J482)*740934+M482*29492829+N482*4654307+O482*608667)</f>
        <v/>
      </c>
    </row>
    <row r="483" spans="1:17" x14ac:dyDescent="0.3">
      <c r="A483" s="4" t="str">
        <f>IF('Input data'!A489="","",'Input data'!A489)</f>
        <v/>
      </c>
      <c r="B483" s="4" t="str">
        <f>IF('Input data'!B489="","",'Input data'!B489)</f>
        <v/>
      </c>
      <c r="C483" s="4" t="str">
        <f>IF('Input data'!C489="","",'Input data'!C489)</f>
        <v/>
      </c>
      <c r="D483" s="4" t="str">
        <f>IF('Input data'!D489="","",'Input data'!D489)</f>
        <v/>
      </c>
      <c r="E483" s="4" t="str">
        <f>IF('Input data'!E489="","",'Input data'!E489)</f>
        <v/>
      </c>
      <c r="F483" s="4" t="str">
        <f>IF('Input data'!F489="","",'Input data'!F489)</f>
        <v/>
      </c>
      <c r="G483" s="20" t="str">
        <f>IF('Input data'!G489=0,"",'Input data'!G489)</f>
        <v/>
      </c>
      <c r="H483" s="9" t="str">
        <f>IF('Input data'!H489="","",'Input data'!H489)</f>
        <v/>
      </c>
      <c r="I483" s="7" t="str">
        <f>IF('Used data'!I483="No","",Calculation!AD483*Calculation!G483*Calculation!I483*Calculation!J483*Calculation!L483*Calculation!N483*Calculation!O483*Calculation!Q483*Calculation!V483*Calculation!W483*Calculation!X483)</f>
        <v/>
      </c>
      <c r="J483" s="7" t="str">
        <f>IF('Used data'!I483="No","",Calculation!AE483*Calculation!G483*Calculation!I483*Calculation!K483*Calculation!M483*Calculation!N483*Calculation!O483*Calculation!P483*Calculation!R483*Calculation!V483*Calculation!W483*Calculation!Y483)</f>
        <v/>
      </c>
      <c r="K483" s="7" t="str">
        <f>IF('Used data'!I483="No","",Calculation!AF483*Calculation!G483*Calculation!I483*Calculation!K483*Calculation!M483*Calculation!N483*Calculation!O483*Calculation!P483*Calculation!R483*Calculation!V483*Calculation!W483*Calculation!Y483)</f>
        <v/>
      </c>
      <c r="L483" s="7" t="str">
        <f>IF('Used data'!I483="No","",SUM(I483:K483))</f>
        <v/>
      </c>
      <c r="M483" s="7" t="str">
        <f>IF('Used data'!I483="No","",Calculation!AG483*Calculation!G483*Calculation!I483*Calculation!J483*Calculation!L483*Calculation!N483*Calculation!O483*Calculation!S483*Calculation!V483*Calculation!W483*Calculation!Z483)</f>
        <v/>
      </c>
      <c r="N483" s="7" t="str">
        <f>IF('Used data'!I483="No","",Calculation!AH483*Calculation!G483*Calculation!I483*Calculation!J483*Calculation!L483*Calculation!N483*Calculation!O483*Calculation!T483*Calculation!V483*Calculation!W483*Calculation!AA483)</f>
        <v/>
      </c>
      <c r="O483" s="7" t="str">
        <f>IF('Used data'!I483="No","",Calculation!AI483*Calculation!G483*Calculation!I483*Calculation!J483*Calculation!L483*Calculation!N483*Calculation!O483*Calculation!U483*Calculation!V483*Calculation!W483*Calculation!AB483)</f>
        <v/>
      </c>
      <c r="P483" s="7" t="str">
        <f>IF('Used data'!I483="No","",SUM(M483:O483))</f>
        <v/>
      </c>
      <c r="Q483" s="9" t="str">
        <f>IF('Used data'!I483="No","",SUM(I483:J483)*740934+M483*29492829+N483*4654307+O483*608667)</f>
        <v/>
      </c>
    </row>
    <row r="484" spans="1:17" x14ac:dyDescent="0.3">
      <c r="A484" s="4" t="str">
        <f>IF('Input data'!A490="","",'Input data'!A490)</f>
        <v/>
      </c>
      <c r="B484" s="4" t="str">
        <f>IF('Input data'!B490="","",'Input data'!B490)</f>
        <v/>
      </c>
      <c r="C484" s="4" t="str">
        <f>IF('Input data'!C490="","",'Input data'!C490)</f>
        <v/>
      </c>
      <c r="D484" s="4" t="str">
        <f>IF('Input data'!D490="","",'Input data'!D490)</f>
        <v/>
      </c>
      <c r="E484" s="4" t="str">
        <f>IF('Input data'!E490="","",'Input data'!E490)</f>
        <v/>
      </c>
      <c r="F484" s="4" t="str">
        <f>IF('Input data'!F490="","",'Input data'!F490)</f>
        <v/>
      </c>
      <c r="G484" s="20" t="str">
        <f>IF('Input data'!G490=0,"",'Input data'!G490)</f>
        <v/>
      </c>
      <c r="H484" s="9" t="str">
        <f>IF('Input data'!H490="","",'Input data'!H490)</f>
        <v/>
      </c>
      <c r="I484" s="7" t="str">
        <f>IF('Used data'!I484="No","",Calculation!AD484*Calculation!G484*Calculation!I484*Calculation!J484*Calculation!L484*Calculation!N484*Calculation!O484*Calculation!Q484*Calculation!V484*Calculation!W484*Calculation!X484)</f>
        <v/>
      </c>
      <c r="J484" s="7" t="str">
        <f>IF('Used data'!I484="No","",Calculation!AE484*Calculation!G484*Calculation!I484*Calculation!K484*Calculation!M484*Calculation!N484*Calculation!O484*Calculation!P484*Calculation!R484*Calculation!V484*Calculation!W484*Calculation!Y484)</f>
        <v/>
      </c>
      <c r="K484" s="7" t="str">
        <f>IF('Used data'!I484="No","",Calculation!AF484*Calculation!G484*Calculation!I484*Calculation!K484*Calculation!M484*Calculation!N484*Calculation!O484*Calculation!P484*Calculation!R484*Calculation!V484*Calculation!W484*Calculation!Y484)</f>
        <v/>
      </c>
      <c r="L484" s="7" t="str">
        <f>IF('Used data'!I484="No","",SUM(I484:K484))</f>
        <v/>
      </c>
      <c r="M484" s="7" t="str">
        <f>IF('Used data'!I484="No","",Calculation!AG484*Calculation!G484*Calculation!I484*Calculation!J484*Calculation!L484*Calculation!N484*Calculation!O484*Calculation!S484*Calculation!V484*Calculation!W484*Calculation!Z484)</f>
        <v/>
      </c>
      <c r="N484" s="7" t="str">
        <f>IF('Used data'!I484="No","",Calculation!AH484*Calculation!G484*Calculation!I484*Calculation!J484*Calculation!L484*Calculation!N484*Calculation!O484*Calculation!T484*Calculation!V484*Calculation!W484*Calculation!AA484)</f>
        <v/>
      </c>
      <c r="O484" s="7" t="str">
        <f>IF('Used data'!I484="No","",Calculation!AI484*Calculation!G484*Calculation!I484*Calculation!J484*Calculation!L484*Calculation!N484*Calculation!O484*Calculation!U484*Calculation!V484*Calculation!W484*Calculation!AB484)</f>
        <v/>
      </c>
      <c r="P484" s="7" t="str">
        <f>IF('Used data'!I484="No","",SUM(M484:O484))</f>
        <v/>
      </c>
      <c r="Q484" s="9" t="str">
        <f>IF('Used data'!I484="No","",SUM(I484:J484)*740934+M484*29492829+N484*4654307+O484*608667)</f>
        <v/>
      </c>
    </row>
    <row r="485" spans="1:17" x14ac:dyDescent="0.3">
      <c r="A485" s="4" t="str">
        <f>IF('Input data'!A491="","",'Input data'!A491)</f>
        <v/>
      </c>
      <c r="B485" s="4" t="str">
        <f>IF('Input data'!B491="","",'Input data'!B491)</f>
        <v/>
      </c>
      <c r="C485" s="4" t="str">
        <f>IF('Input data'!C491="","",'Input data'!C491)</f>
        <v/>
      </c>
      <c r="D485" s="4" t="str">
        <f>IF('Input data'!D491="","",'Input data'!D491)</f>
        <v/>
      </c>
      <c r="E485" s="4" t="str">
        <f>IF('Input data'!E491="","",'Input data'!E491)</f>
        <v/>
      </c>
      <c r="F485" s="4" t="str">
        <f>IF('Input data'!F491="","",'Input data'!F491)</f>
        <v/>
      </c>
      <c r="G485" s="20" t="str">
        <f>IF('Input data'!G491=0,"",'Input data'!G491)</f>
        <v/>
      </c>
      <c r="H485" s="9" t="str">
        <f>IF('Input data'!H491="","",'Input data'!H491)</f>
        <v/>
      </c>
      <c r="I485" s="7" t="str">
        <f>IF('Used data'!I485="No","",Calculation!AD485*Calculation!G485*Calculation!I485*Calculation!J485*Calculation!L485*Calculation!N485*Calculation!O485*Calculation!Q485*Calculation!V485*Calculation!W485*Calculation!X485)</f>
        <v/>
      </c>
      <c r="J485" s="7" t="str">
        <f>IF('Used data'!I485="No","",Calculation!AE485*Calculation!G485*Calculation!I485*Calculation!K485*Calculation!M485*Calculation!N485*Calculation!O485*Calculation!P485*Calculation!R485*Calculation!V485*Calculation!W485*Calculation!Y485)</f>
        <v/>
      </c>
      <c r="K485" s="7" t="str">
        <f>IF('Used data'!I485="No","",Calculation!AF485*Calculation!G485*Calculation!I485*Calculation!K485*Calculation!M485*Calculation!N485*Calculation!O485*Calculation!P485*Calculation!R485*Calculation!V485*Calculation!W485*Calculation!Y485)</f>
        <v/>
      </c>
      <c r="L485" s="7" t="str">
        <f>IF('Used data'!I485="No","",SUM(I485:K485))</f>
        <v/>
      </c>
      <c r="M485" s="7" t="str">
        <f>IF('Used data'!I485="No","",Calculation!AG485*Calculation!G485*Calculation!I485*Calculation!J485*Calculation!L485*Calculation!N485*Calculation!O485*Calculation!S485*Calculation!V485*Calculation!W485*Calculation!Z485)</f>
        <v/>
      </c>
      <c r="N485" s="7" t="str">
        <f>IF('Used data'!I485="No","",Calculation!AH485*Calculation!G485*Calculation!I485*Calculation!J485*Calculation!L485*Calculation!N485*Calculation!O485*Calculation!T485*Calculation!V485*Calculation!W485*Calculation!AA485)</f>
        <v/>
      </c>
      <c r="O485" s="7" t="str">
        <f>IF('Used data'!I485="No","",Calculation!AI485*Calculation!G485*Calculation!I485*Calculation!J485*Calculation!L485*Calculation!N485*Calculation!O485*Calculation!U485*Calculation!V485*Calculation!W485*Calculation!AB485)</f>
        <v/>
      </c>
      <c r="P485" s="7" t="str">
        <f>IF('Used data'!I485="No","",SUM(M485:O485))</f>
        <v/>
      </c>
      <c r="Q485" s="9" t="str">
        <f>IF('Used data'!I485="No","",SUM(I485:J485)*740934+M485*29492829+N485*4654307+O485*608667)</f>
        <v/>
      </c>
    </row>
    <row r="486" spans="1:17" x14ac:dyDescent="0.3">
      <c r="A486" s="4" t="str">
        <f>IF('Input data'!A492="","",'Input data'!A492)</f>
        <v/>
      </c>
      <c r="B486" s="4" t="str">
        <f>IF('Input data'!B492="","",'Input data'!B492)</f>
        <v/>
      </c>
      <c r="C486" s="4" t="str">
        <f>IF('Input data'!C492="","",'Input data'!C492)</f>
        <v/>
      </c>
      <c r="D486" s="4" t="str">
        <f>IF('Input data'!D492="","",'Input data'!D492)</f>
        <v/>
      </c>
      <c r="E486" s="4" t="str">
        <f>IF('Input data'!E492="","",'Input data'!E492)</f>
        <v/>
      </c>
      <c r="F486" s="4" t="str">
        <f>IF('Input data'!F492="","",'Input data'!F492)</f>
        <v/>
      </c>
      <c r="G486" s="20" t="str">
        <f>IF('Input data'!G492=0,"",'Input data'!G492)</f>
        <v/>
      </c>
      <c r="H486" s="9" t="str">
        <f>IF('Input data'!H492="","",'Input data'!H492)</f>
        <v/>
      </c>
      <c r="I486" s="7" t="str">
        <f>IF('Used data'!I486="No","",Calculation!AD486*Calculation!G486*Calculation!I486*Calculation!J486*Calculation!L486*Calculation!N486*Calculation!O486*Calculation!Q486*Calculation!V486*Calculation!W486*Calculation!X486)</f>
        <v/>
      </c>
      <c r="J486" s="7" t="str">
        <f>IF('Used data'!I486="No","",Calculation!AE486*Calculation!G486*Calculation!I486*Calculation!K486*Calculation!M486*Calculation!N486*Calculation!O486*Calculation!P486*Calculation!R486*Calculation!V486*Calculation!W486*Calculation!Y486)</f>
        <v/>
      </c>
      <c r="K486" s="7" t="str">
        <f>IF('Used data'!I486="No","",Calculation!AF486*Calculation!G486*Calculation!I486*Calculation!K486*Calculation!M486*Calculation!N486*Calculation!O486*Calculation!P486*Calculation!R486*Calculation!V486*Calculation!W486*Calculation!Y486)</f>
        <v/>
      </c>
      <c r="L486" s="7" t="str">
        <f>IF('Used data'!I486="No","",SUM(I486:K486))</f>
        <v/>
      </c>
      <c r="M486" s="7" t="str">
        <f>IF('Used data'!I486="No","",Calculation!AG486*Calculation!G486*Calculation!I486*Calculation!J486*Calculation!L486*Calculation!N486*Calculation!O486*Calculation!S486*Calculation!V486*Calculation!W486*Calculation!Z486)</f>
        <v/>
      </c>
      <c r="N486" s="7" t="str">
        <f>IF('Used data'!I486="No","",Calculation!AH486*Calculation!G486*Calculation!I486*Calculation!J486*Calculation!L486*Calculation!N486*Calculation!O486*Calculation!T486*Calculation!V486*Calculation!W486*Calculation!AA486)</f>
        <v/>
      </c>
      <c r="O486" s="7" t="str">
        <f>IF('Used data'!I486="No","",Calculation!AI486*Calculation!G486*Calculation!I486*Calculation!J486*Calculation!L486*Calculation!N486*Calculation!O486*Calculation!U486*Calculation!V486*Calculation!W486*Calculation!AB486)</f>
        <v/>
      </c>
      <c r="P486" s="7" t="str">
        <f>IF('Used data'!I486="No","",SUM(M486:O486))</f>
        <v/>
      </c>
      <c r="Q486" s="9" t="str">
        <f>IF('Used data'!I486="No","",SUM(I486:J486)*740934+M486*29492829+N486*4654307+O486*608667)</f>
        <v/>
      </c>
    </row>
    <row r="487" spans="1:17" x14ac:dyDescent="0.3">
      <c r="A487" s="4" t="str">
        <f>IF('Input data'!A493="","",'Input data'!A493)</f>
        <v/>
      </c>
      <c r="B487" s="4" t="str">
        <f>IF('Input data'!B493="","",'Input data'!B493)</f>
        <v/>
      </c>
      <c r="C487" s="4" t="str">
        <f>IF('Input data'!C493="","",'Input data'!C493)</f>
        <v/>
      </c>
      <c r="D487" s="4" t="str">
        <f>IF('Input data'!D493="","",'Input data'!D493)</f>
        <v/>
      </c>
      <c r="E487" s="4" t="str">
        <f>IF('Input data'!E493="","",'Input data'!E493)</f>
        <v/>
      </c>
      <c r="F487" s="4" t="str">
        <f>IF('Input data'!F493="","",'Input data'!F493)</f>
        <v/>
      </c>
      <c r="G487" s="20" t="str">
        <f>IF('Input data'!G493=0,"",'Input data'!G493)</f>
        <v/>
      </c>
      <c r="H487" s="9" t="str">
        <f>IF('Input data'!H493="","",'Input data'!H493)</f>
        <v/>
      </c>
      <c r="I487" s="7" t="str">
        <f>IF('Used data'!I487="No","",Calculation!AD487*Calculation!G487*Calculation!I487*Calculation!J487*Calculation!L487*Calculation!N487*Calculation!O487*Calculation!Q487*Calculation!V487*Calculation!W487*Calculation!X487)</f>
        <v/>
      </c>
      <c r="J487" s="7" t="str">
        <f>IF('Used data'!I487="No","",Calculation!AE487*Calculation!G487*Calculation!I487*Calculation!K487*Calculation!M487*Calculation!N487*Calculation!O487*Calculation!P487*Calculation!R487*Calculation!V487*Calculation!W487*Calculation!Y487)</f>
        <v/>
      </c>
      <c r="K487" s="7" t="str">
        <f>IF('Used data'!I487="No","",Calculation!AF487*Calculation!G487*Calculation!I487*Calculation!K487*Calculation!M487*Calculation!N487*Calculation!O487*Calculation!P487*Calculation!R487*Calculation!V487*Calculation!W487*Calculation!Y487)</f>
        <v/>
      </c>
      <c r="L487" s="7" t="str">
        <f>IF('Used data'!I487="No","",SUM(I487:K487))</f>
        <v/>
      </c>
      <c r="M487" s="7" t="str">
        <f>IF('Used data'!I487="No","",Calculation!AG487*Calculation!G487*Calculation!I487*Calculation!J487*Calculation!L487*Calculation!N487*Calculation!O487*Calculation!S487*Calculation!V487*Calculation!W487*Calculation!Z487)</f>
        <v/>
      </c>
      <c r="N487" s="7" t="str">
        <f>IF('Used data'!I487="No","",Calculation!AH487*Calculation!G487*Calculation!I487*Calculation!J487*Calculation!L487*Calculation!N487*Calculation!O487*Calculation!T487*Calculation!V487*Calculation!W487*Calculation!AA487)</f>
        <v/>
      </c>
      <c r="O487" s="7" t="str">
        <f>IF('Used data'!I487="No","",Calculation!AI487*Calculation!G487*Calculation!I487*Calculation!J487*Calculation!L487*Calculation!N487*Calculation!O487*Calculation!U487*Calculation!V487*Calculation!W487*Calculation!AB487)</f>
        <v/>
      </c>
      <c r="P487" s="7" t="str">
        <f>IF('Used data'!I487="No","",SUM(M487:O487))</f>
        <v/>
      </c>
      <c r="Q487" s="9" t="str">
        <f>IF('Used data'!I487="No","",SUM(I487:J487)*740934+M487*29492829+N487*4654307+O487*608667)</f>
        <v/>
      </c>
    </row>
    <row r="488" spans="1:17" x14ac:dyDescent="0.3">
      <c r="A488" s="4" t="str">
        <f>IF('Input data'!A494="","",'Input data'!A494)</f>
        <v/>
      </c>
      <c r="B488" s="4" t="str">
        <f>IF('Input data'!B494="","",'Input data'!B494)</f>
        <v/>
      </c>
      <c r="C488" s="4" t="str">
        <f>IF('Input data'!C494="","",'Input data'!C494)</f>
        <v/>
      </c>
      <c r="D488" s="4" t="str">
        <f>IF('Input data'!D494="","",'Input data'!D494)</f>
        <v/>
      </c>
      <c r="E488" s="4" t="str">
        <f>IF('Input data'!E494="","",'Input data'!E494)</f>
        <v/>
      </c>
      <c r="F488" s="4" t="str">
        <f>IF('Input data'!F494="","",'Input data'!F494)</f>
        <v/>
      </c>
      <c r="G488" s="20" t="str">
        <f>IF('Input data'!G494=0,"",'Input data'!G494)</f>
        <v/>
      </c>
      <c r="H488" s="9" t="str">
        <f>IF('Input data'!H494="","",'Input data'!H494)</f>
        <v/>
      </c>
      <c r="I488" s="7" t="str">
        <f>IF('Used data'!I488="No","",Calculation!AD488*Calculation!G488*Calculation!I488*Calculation!J488*Calculation!L488*Calculation!N488*Calculation!O488*Calculation!Q488*Calculation!V488*Calculation!W488*Calculation!X488)</f>
        <v/>
      </c>
      <c r="J488" s="7" t="str">
        <f>IF('Used data'!I488="No","",Calculation!AE488*Calculation!G488*Calculation!I488*Calculation!K488*Calculation!M488*Calculation!N488*Calculation!O488*Calculation!P488*Calculation!R488*Calculation!V488*Calculation!W488*Calculation!Y488)</f>
        <v/>
      </c>
      <c r="K488" s="7" t="str">
        <f>IF('Used data'!I488="No","",Calculation!AF488*Calculation!G488*Calculation!I488*Calculation!K488*Calculation!M488*Calculation!N488*Calculation!O488*Calculation!P488*Calculation!R488*Calculation!V488*Calculation!W488*Calculation!Y488)</f>
        <v/>
      </c>
      <c r="L488" s="7" t="str">
        <f>IF('Used data'!I488="No","",SUM(I488:K488))</f>
        <v/>
      </c>
      <c r="M488" s="7" t="str">
        <f>IF('Used data'!I488="No","",Calculation!AG488*Calculation!G488*Calculation!I488*Calculation!J488*Calculation!L488*Calculation!N488*Calculation!O488*Calculation!S488*Calculation!V488*Calculation!W488*Calculation!Z488)</f>
        <v/>
      </c>
      <c r="N488" s="7" t="str">
        <f>IF('Used data'!I488="No","",Calculation!AH488*Calculation!G488*Calculation!I488*Calculation!J488*Calculation!L488*Calculation!N488*Calculation!O488*Calculation!T488*Calculation!V488*Calculation!W488*Calculation!AA488)</f>
        <v/>
      </c>
      <c r="O488" s="7" t="str">
        <f>IF('Used data'!I488="No","",Calculation!AI488*Calculation!G488*Calculation!I488*Calculation!J488*Calculation!L488*Calculation!N488*Calculation!O488*Calculation!U488*Calculation!V488*Calculation!W488*Calculation!AB488)</f>
        <v/>
      </c>
      <c r="P488" s="7" t="str">
        <f>IF('Used data'!I488="No","",SUM(M488:O488))</f>
        <v/>
      </c>
      <c r="Q488" s="9" t="str">
        <f>IF('Used data'!I488="No","",SUM(I488:J488)*740934+M488*29492829+N488*4654307+O488*608667)</f>
        <v/>
      </c>
    </row>
    <row r="489" spans="1:17" x14ac:dyDescent="0.3">
      <c r="A489" s="4" t="str">
        <f>IF('Input data'!A495="","",'Input data'!A495)</f>
        <v/>
      </c>
      <c r="B489" s="4" t="str">
        <f>IF('Input data'!B495="","",'Input data'!B495)</f>
        <v/>
      </c>
      <c r="C489" s="4" t="str">
        <f>IF('Input data'!C495="","",'Input data'!C495)</f>
        <v/>
      </c>
      <c r="D489" s="4" t="str">
        <f>IF('Input data'!D495="","",'Input data'!D495)</f>
        <v/>
      </c>
      <c r="E489" s="4" t="str">
        <f>IF('Input data'!E495="","",'Input data'!E495)</f>
        <v/>
      </c>
      <c r="F489" s="4" t="str">
        <f>IF('Input data'!F495="","",'Input data'!F495)</f>
        <v/>
      </c>
      <c r="G489" s="20" t="str">
        <f>IF('Input data'!G495=0,"",'Input data'!G495)</f>
        <v/>
      </c>
      <c r="H489" s="9" t="str">
        <f>IF('Input data'!H495="","",'Input data'!H495)</f>
        <v/>
      </c>
      <c r="I489" s="7" t="str">
        <f>IF('Used data'!I489="No","",Calculation!AD489*Calculation!G489*Calculation!I489*Calculation!J489*Calculation!L489*Calculation!N489*Calculation!O489*Calculation!Q489*Calculation!V489*Calculation!W489*Calculation!X489)</f>
        <v/>
      </c>
      <c r="J489" s="7" t="str">
        <f>IF('Used data'!I489="No","",Calculation!AE489*Calculation!G489*Calculation!I489*Calculation!K489*Calculation!M489*Calculation!N489*Calculation!O489*Calculation!P489*Calculation!R489*Calculation!V489*Calculation!W489*Calculation!Y489)</f>
        <v/>
      </c>
      <c r="K489" s="7" t="str">
        <f>IF('Used data'!I489="No","",Calculation!AF489*Calculation!G489*Calculation!I489*Calculation!K489*Calculation!M489*Calculation!N489*Calculation!O489*Calculation!P489*Calculation!R489*Calculation!V489*Calculation!W489*Calculation!Y489)</f>
        <v/>
      </c>
      <c r="L489" s="7" t="str">
        <f>IF('Used data'!I489="No","",SUM(I489:K489))</f>
        <v/>
      </c>
      <c r="M489" s="7" t="str">
        <f>IF('Used data'!I489="No","",Calculation!AG489*Calculation!G489*Calculation!I489*Calculation!J489*Calculation!L489*Calculation!N489*Calculation!O489*Calculation!S489*Calculation!V489*Calculation!W489*Calculation!Z489)</f>
        <v/>
      </c>
      <c r="N489" s="7" t="str">
        <f>IF('Used data'!I489="No","",Calculation!AH489*Calculation!G489*Calculation!I489*Calculation!J489*Calculation!L489*Calculation!N489*Calculation!O489*Calculation!T489*Calculation!V489*Calculation!W489*Calculation!AA489)</f>
        <v/>
      </c>
      <c r="O489" s="7" t="str">
        <f>IF('Used data'!I489="No","",Calculation!AI489*Calculation!G489*Calculation!I489*Calculation!J489*Calculation!L489*Calculation!N489*Calculation!O489*Calculation!U489*Calculation!V489*Calculation!W489*Calculation!AB489)</f>
        <v/>
      </c>
      <c r="P489" s="7" t="str">
        <f>IF('Used data'!I489="No","",SUM(M489:O489))</f>
        <v/>
      </c>
      <c r="Q489" s="9" t="str">
        <f>IF('Used data'!I489="No","",SUM(I489:J489)*740934+M489*29492829+N489*4654307+O489*608667)</f>
        <v/>
      </c>
    </row>
    <row r="490" spans="1:17" x14ac:dyDescent="0.3">
      <c r="A490" s="4" t="str">
        <f>IF('Input data'!A496="","",'Input data'!A496)</f>
        <v/>
      </c>
      <c r="B490" s="4" t="str">
        <f>IF('Input data'!B496="","",'Input data'!B496)</f>
        <v/>
      </c>
      <c r="C490" s="4" t="str">
        <f>IF('Input data'!C496="","",'Input data'!C496)</f>
        <v/>
      </c>
      <c r="D490" s="4" t="str">
        <f>IF('Input data'!D496="","",'Input data'!D496)</f>
        <v/>
      </c>
      <c r="E490" s="4" t="str">
        <f>IF('Input data'!E496="","",'Input data'!E496)</f>
        <v/>
      </c>
      <c r="F490" s="4" t="str">
        <f>IF('Input data'!F496="","",'Input data'!F496)</f>
        <v/>
      </c>
      <c r="G490" s="20" t="str">
        <f>IF('Input data'!G496=0,"",'Input data'!G496)</f>
        <v/>
      </c>
      <c r="H490" s="9" t="str">
        <f>IF('Input data'!H496="","",'Input data'!H496)</f>
        <v/>
      </c>
      <c r="I490" s="7" t="str">
        <f>IF('Used data'!I490="No","",Calculation!AD490*Calculation!G490*Calculation!I490*Calculation!J490*Calculation!L490*Calculation!N490*Calculation!O490*Calculation!Q490*Calculation!V490*Calculation!W490*Calculation!X490)</f>
        <v/>
      </c>
      <c r="J490" s="7" t="str">
        <f>IF('Used data'!I490="No","",Calculation!AE490*Calculation!G490*Calculation!I490*Calculation!K490*Calculation!M490*Calculation!N490*Calculation!O490*Calculation!P490*Calculation!R490*Calculation!V490*Calculation!W490*Calculation!Y490)</f>
        <v/>
      </c>
      <c r="K490" s="7" t="str">
        <f>IF('Used data'!I490="No","",Calculation!AF490*Calculation!G490*Calculation!I490*Calculation!K490*Calculation!M490*Calculation!N490*Calculation!O490*Calculation!P490*Calculation!R490*Calculation!V490*Calculation!W490*Calculation!Y490)</f>
        <v/>
      </c>
      <c r="L490" s="7" t="str">
        <f>IF('Used data'!I490="No","",SUM(I490:K490))</f>
        <v/>
      </c>
      <c r="M490" s="7" t="str">
        <f>IF('Used data'!I490="No","",Calculation!AG490*Calculation!G490*Calculation!I490*Calculation!J490*Calculation!L490*Calculation!N490*Calculation!O490*Calculation!S490*Calculation!V490*Calculation!W490*Calculation!Z490)</f>
        <v/>
      </c>
      <c r="N490" s="7" t="str">
        <f>IF('Used data'!I490="No","",Calculation!AH490*Calculation!G490*Calculation!I490*Calculation!J490*Calculation!L490*Calculation!N490*Calculation!O490*Calculation!T490*Calculation!V490*Calculation!W490*Calculation!AA490)</f>
        <v/>
      </c>
      <c r="O490" s="7" t="str">
        <f>IF('Used data'!I490="No","",Calculation!AI490*Calculation!G490*Calculation!I490*Calculation!J490*Calculation!L490*Calculation!N490*Calculation!O490*Calculation!U490*Calculation!V490*Calculation!W490*Calculation!AB490)</f>
        <v/>
      </c>
      <c r="P490" s="7" t="str">
        <f>IF('Used data'!I490="No","",SUM(M490:O490))</f>
        <v/>
      </c>
      <c r="Q490" s="9" t="str">
        <f>IF('Used data'!I490="No","",SUM(I490:J490)*740934+M490*29492829+N490*4654307+O490*608667)</f>
        <v/>
      </c>
    </row>
    <row r="491" spans="1:17" x14ac:dyDescent="0.3">
      <c r="A491" s="4" t="str">
        <f>IF('Input data'!A497="","",'Input data'!A497)</f>
        <v/>
      </c>
      <c r="B491" s="4" t="str">
        <f>IF('Input data'!B497="","",'Input data'!B497)</f>
        <v/>
      </c>
      <c r="C491" s="4" t="str">
        <f>IF('Input data'!C497="","",'Input data'!C497)</f>
        <v/>
      </c>
      <c r="D491" s="4" t="str">
        <f>IF('Input data'!D497="","",'Input data'!D497)</f>
        <v/>
      </c>
      <c r="E491" s="4" t="str">
        <f>IF('Input data'!E497="","",'Input data'!E497)</f>
        <v/>
      </c>
      <c r="F491" s="4" t="str">
        <f>IF('Input data'!F497="","",'Input data'!F497)</f>
        <v/>
      </c>
      <c r="G491" s="20" t="str">
        <f>IF('Input data'!G497=0,"",'Input data'!G497)</f>
        <v/>
      </c>
      <c r="H491" s="9" t="str">
        <f>IF('Input data'!H497="","",'Input data'!H497)</f>
        <v/>
      </c>
      <c r="I491" s="7" t="str">
        <f>IF('Used data'!I491="No","",Calculation!AD491*Calculation!G491*Calculation!I491*Calculation!J491*Calculation!L491*Calculation!N491*Calculation!O491*Calculation!Q491*Calculation!V491*Calculation!W491*Calculation!X491)</f>
        <v/>
      </c>
      <c r="J491" s="7" t="str">
        <f>IF('Used data'!I491="No","",Calculation!AE491*Calculation!G491*Calculation!I491*Calculation!K491*Calculation!M491*Calculation!N491*Calculation!O491*Calculation!P491*Calculation!R491*Calculation!V491*Calculation!W491*Calculation!Y491)</f>
        <v/>
      </c>
      <c r="K491" s="7" t="str">
        <f>IF('Used data'!I491="No","",Calculation!AF491*Calculation!G491*Calculation!I491*Calculation!K491*Calculation!M491*Calculation!N491*Calculation!O491*Calculation!P491*Calculation!R491*Calculation!V491*Calculation!W491*Calculation!Y491)</f>
        <v/>
      </c>
      <c r="L491" s="7" t="str">
        <f>IF('Used data'!I491="No","",SUM(I491:K491))</f>
        <v/>
      </c>
      <c r="M491" s="7" t="str">
        <f>IF('Used data'!I491="No","",Calculation!AG491*Calculation!G491*Calculation!I491*Calculation!J491*Calculation!L491*Calculation!N491*Calculation!O491*Calculation!S491*Calculation!V491*Calculation!W491*Calculation!Z491)</f>
        <v/>
      </c>
      <c r="N491" s="7" t="str">
        <f>IF('Used data'!I491="No","",Calculation!AH491*Calculation!G491*Calculation!I491*Calculation!J491*Calculation!L491*Calculation!N491*Calculation!O491*Calculation!T491*Calculation!V491*Calculation!W491*Calculation!AA491)</f>
        <v/>
      </c>
      <c r="O491" s="7" t="str">
        <f>IF('Used data'!I491="No","",Calculation!AI491*Calculation!G491*Calculation!I491*Calculation!J491*Calculation!L491*Calculation!N491*Calculation!O491*Calculation!U491*Calculation!V491*Calculation!W491*Calculation!AB491)</f>
        <v/>
      </c>
      <c r="P491" s="7" t="str">
        <f>IF('Used data'!I491="No","",SUM(M491:O491))</f>
        <v/>
      </c>
      <c r="Q491" s="9" t="str">
        <f>IF('Used data'!I491="No","",SUM(I491:J491)*740934+M491*29492829+N491*4654307+O491*608667)</f>
        <v/>
      </c>
    </row>
    <row r="492" spans="1:17" x14ac:dyDescent="0.3">
      <c r="A492" s="4" t="str">
        <f>IF('Input data'!A498="","",'Input data'!A498)</f>
        <v/>
      </c>
      <c r="B492" s="4" t="str">
        <f>IF('Input data'!B498="","",'Input data'!B498)</f>
        <v/>
      </c>
      <c r="C492" s="4" t="str">
        <f>IF('Input data'!C498="","",'Input data'!C498)</f>
        <v/>
      </c>
      <c r="D492" s="4" t="str">
        <f>IF('Input data'!D498="","",'Input data'!D498)</f>
        <v/>
      </c>
      <c r="E492" s="4" t="str">
        <f>IF('Input data'!E498="","",'Input data'!E498)</f>
        <v/>
      </c>
      <c r="F492" s="4" t="str">
        <f>IF('Input data'!F498="","",'Input data'!F498)</f>
        <v/>
      </c>
      <c r="G492" s="20" t="str">
        <f>IF('Input data'!G498=0,"",'Input data'!G498)</f>
        <v/>
      </c>
      <c r="H492" s="9" t="str">
        <f>IF('Input data'!H498="","",'Input data'!H498)</f>
        <v/>
      </c>
      <c r="I492" s="7" t="str">
        <f>IF('Used data'!I492="No","",Calculation!AD492*Calculation!G492*Calculation!I492*Calculation!J492*Calculation!L492*Calculation!N492*Calculation!O492*Calculation!Q492*Calculation!V492*Calculation!W492*Calculation!X492)</f>
        <v/>
      </c>
      <c r="J492" s="7" t="str">
        <f>IF('Used data'!I492="No","",Calculation!AE492*Calculation!G492*Calculation!I492*Calculation!K492*Calculation!M492*Calculation!N492*Calculation!O492*Calculation!P492*Calculation!R492*Calculation!V492*Calculation!W492*Calculation!Y492)</f>
        <v/>
      </c>
      <c r="K492" s="7" t="str">
        <f>IF('Used data'!I492="No","",Calculation!AF492*Calculation!G492*Calculation!I492*Calculation!K492*Calculation!M492*Calculation!N492*Calculation!O492*Calculation!P492*Calculation!R492*Calculation!V492*Calculation!W492*Calculation!Y492)</f>
        <v/>
      </c>
      <c r="L492" s="7" t="str">
        <f>IF('Used data'!I492="No","",SUM(I492:K492))</f>
        <v/>
      </c>
      <c r="M492" s="7" t="str">
        <f>IF('Used data'!I492="No","",Calculation!AG492*Calculation!G492*Calculation!I492*Calculation!J492*Calculation!L492*Calculation!N492*Calculation!O492*Calculation!S492*Calculation!V492*Calculation!W492*Calculation!Z492)</f>
        <v/>
      </c>
      <c r="N492" s="7" t="str">
        <f>IF('Used data'!I492="No","",Calculation!AH492*Calculation!G492*Calculation!I492*Calculation!J492*Calculation!L492*Calculation!N492*Calculation!O492*Calculation!T492*Calculation!V492*Calculation!W492*Calculation!AA492)</f>
        <v/>
      </c>
      <c r="O492" s="7" t="str">
        <f>IF('Used data'!I492="No","",Calculation!AI492*Calculation!G492*Calculation!I492*Calculation!J492*Calculation!L492*Calculation!N492*Calculation!O492*Calculation!U492*Calculation!V492*Calculation!W492*Calculation!AB492)</f>
        <v/>
      </c>
      <c r="P492" s="7" t="str">
        <f>IF('Used data'!I492="No","",SUM(M492:O492))</f>
        <v/>
      </c>
      <c r="Q492" s="9" t="str">
        <f>IF('Used data'!I492="No","",SUM(I492:J492)*740934+M492*29492829+N492*4654307+O492*608667)</f>
        <v/>
      </c>
    </row>
    <row r="493" spans="1:17" x14ac:dyDescent="0.3">
      <c r="A493" s="4" t="str">
        <f>IF('Input data'!A499="","",'Input data'!A499)</f>
        <v/>
      </c>
      <c r="B493" s="4" t="str">
        <f>IF('Input data'!B499="","",'Input data'!B499)</f>
        <v/>
      </c>
      <c r="C493" s="4" t="str">
        <f>IF('Input data'!C499="","",'Input data'!C499)</f>
        <v/>
      </c>
      <c r="D493" s="4" t="str">
        <f>IF('Input data'!D499="","",'Input data'!D499)</f>
        <v/>
      </c>
      <c r="E493" s="4" t="str">
        <f>IF('Input data'!E499="","",'Input data'!E499)</f>
        <v/>
      </c>
      <c r="F493" s="4" t="str">
        <f>IF('Input data'!F499="","",'Input data'!F499)</f>
        <v/>
      </c>
      <c r="G493" s="20" t="str">
        <f>IF('Input data'!G499=0,"",'Input data'!G499)</f>
        <v/>
      </c>
      <c r="H493" s="9" t="str">
        <f>IF('Input data'!H499="","",'Input data'!H499)</f>
        <v/>
      </c>
      <c r="I493" s="7" t="str">
        <f>IF('Used data'!I493="No","",Calculation!AD493*Calculation!G493*Calculation!I493*Calculation!J493*Calculation!L493*Calculation!N493*Calculation!O493*Calculation!Q493*Calculation!V493*Calculation!W493*Calculation!X493)</f>
        <v/>
      </c>
      <c r="J493" s="7" t="str">
        <f>IF('Used data'!I493="No","",Calculation!AE493*Calculation!G493*Calculation!I493*Calculation!K493*Calculation!M493*Calculation!N493*Calculation!O493*Calculation!P493*Calculation!R493*Calculation!V493*Calculation!W493*Calculation!Y493)</f>
        <v/>
      </c>
      <c r="K493" s="7" t="str">
        <f>IF('Used data'!I493="No","",Calculation!AF493*Calculation!G493*Calculation!I493*Calculation!K493*Calculation!M493*Calculation!N493*Calculation!O493*Calculation!P493*Calculation!R493*Calculation!V493*Calculation!W493*Calculation!Y493)</f>
        <v/>
      </c>
      <c r="L493" s="7" t="str">
        <f>IF('Used data'!I493="No","",SUM(I493:K493))</f>
        <v/>
      </c>
      <c r="M493" s="7" t="str">
        <f>IF('Used data'!I493="No","",Calculation!AG493*Calculation!G493*Calculation!I493*Calculation!J493*Calculation!L493*Calculation!N493*Calculation!O493*Calculation!S493*Calculation!V493*Calculation!W493*Calculation!Z493)</f>
        <v/>
      </c>
      <c r="N493" s="7" t="str">
        <f>IF('Used data'!I493="No","",Calculation!AH493*Calculation!G493*Calculation!I493*Calculation!J493*Calculation!L493*Calculation!N493*Calculation!O493*Calculation!T493*Calculation!V493*Calculation!W493*Calculation!AA493)</f>
        <v/>
      </c>
      <c r="O493" s="7" t="str">
        <f>IF('Used data'!I493="No","",Calculation!AI493*Calculation!G493*Calculation!I493*Calculation!J493*Calculation!L493*Calculation!N493*Calculation!O493*Calculation!U493*Calculation!V493*Calculation!W493*Calculation!AB493)</f>
        <v/>
      </c>
      <c r="P493" s="7" t="str">
        <f>IF('Used data'!I493="No","",SUM(M493:O493))</f>
        <v/>
      </c>
      <c r="Q493" s="9" t="str">
        <f>IF('Used data'!I493="No","",SUM(I493:J493)*740934+M493*29492829+N493*4654307+O493*608667)</f>
        <v/>
      </c>
    </row>
    <row r="494" spans="1:17" x14ac:dyDescent="0.3">
      <c r="A494" s="4" t="str">
        <f>IF('Input data'!A500="","",'Input data'!A500)</f>
        <v/>
      </c>
      <c r="B494" s="4" t="str">
        <f>IF('Input data'!B500="","",'Input data'!B500)</f>
        <v/>
      </c>
      <c r="C494" s="4" t="str">
        <f>IF('Input data'!C500="","",'Input data'!C500)</f>
        <v/>
      </c>
      <c r="D494" s="4" t="str">
        <f>IF('Input data'!D500="","",'Input data'!D500)</f>
        <v/>
      </c>
      <c r="E494" s="4" t="str">
        <f>IF('Input data'!E500="","",'Input data'!E500)</f>
        <v/>
      </c>
      <c r="F494" s="4" t="str">
        <f>IF('Input data'!F500="","",'Input data'!F500)</f>
        <v/>
      </c>
      <c r="G494" s="20" t="str">
        <f>IF('Input data'!G500=0,"",'Input data'!G500)</f>
        <v/>
      </c>
      <c r="H494" s="9" t="str">
        <f>IF('Input data'!H500="","",'Input data'!H500)</f>
        <v/>
      </c>
      <c r="I494" s="7" t="str">
        <f>IF('Used data'!I494="No","",Calculation!AD494*Calculation!G494*Calculation!I494*Calculation!J494*Calculation!L494*Calculation!N494*Calculation!O494*Calculation!Q494*Calculation!V494*Calculation!W494*Calculation!X494)</f>
        <v/>
      </c>
      <c r="J494" s="7" t="str">
        <f>IF('Used data'!I494="No","",Calculation!AE494*Calculation!G494*Calculation!I494*Calculation!K494*Calculation!M494*Calculation!N494*Calculation!O494*Calculation!P494*Calculation!R494*Calculation!V494*Calculation!W494*Calculation!Y494)</f>
        <v/>
      </c>
      <c r="K494" s="7" t="str">
        <f>IF('Used data'!I494="No","",Calculation!AF494*Calculation!G494*Calculation!I494*Calculation!K494*Calculation!M494*Calculation!N494*Calculation!O494*Calculation!P494*Calculation!R494*Calculation!V494*Calculation!W494*Calculation!Y494)</f>
        <v/>
      </c>
      <c r="L494" s="7" t="str">
        <f>IF('Used data'!I494="No","",SUM(I494:K494))</f>
        <v/>
      </c>
      <c r="M494" s="7" t="str">
        <f>IF('Used data'!I494="No","",Calculation!AG494*Calculation!G494*Calculation!I494*Calculation!J494*Calculation!L494*Calculation!N494*Calculation!O494*Calculation!S494*Calculation!V494*Calculation!W494*Calculation!Z494)</f>
        <v/>
      </c>
      <c r="N494" s="7" t="str">
        <f>IF('Used data'!I494="No","",Calculation!AH494*Calculation!G494*Calculation!I494*Calculation!J494*Calculation!L494*Calculation!N494*Calculation!O494*Calculation!T494*Calculation!V494*Calculation!W494*Calculation!AA494)</f>
        <v/>
      </c>
      <c r="O494" s="7" t="str">
        <f>IF('Used data'!I494="No","",Calculation!AI494*Calculation!G494*Calculation!I494*Calculation!J494*Calculation!L494*Calculation!N494*Calculation!O494*Calculation!U494*Calculation!V494*Calculation!W494*Calculation!AB494)</f>
        <v/>
      </c>
      <c r="P494" s="7" t="str">
        <f>IF('Used data'!I494="No","",SUM(M494:O494))</f>
        <v/>
      </c>
      <c r="Q494" s="9" t="str">
        <f>IF('Used data'!I494="No","",SUM(I494:J494)*740934+M494*29492829+N494*4654307+O494*608667)</f>
        <v/>
      </c>
    </row>
    <row r="495" spans="1:17" x14ac:dyDescent="0.3">
      <c r="A495" s="4" t="str">
        <f>IF('Input data'!A501="","",'Input data'!A501)</f>
        <v/>
      </c>
      <c r="B495" s="4" t="str">
        <f>IF('Input data'!B501="","",'Input data'!B501)</f>
        <v/>
      </c>
      <c r="C495" s="4" t="str">
        <f>IF('Input data'!C501="","",'Input data'!C501)</f>
        <v/>
      </c>
      <c r="D495" s="4" t="str">
        <f>IF('Input data'!D501="","",'Input data'!D501)</f>
        <v/>
      </c>
      <c r="E495" s="4" t="str">
        <f>IF('Input data'!E501="","",'Input data'!E501)</f>
        <v/>
      </c>
      <c r="F495" s="4" t="str">
        <f>IF('Input data'!F501="","",'Input data'!F501)</f>
        <v/>
      </c>
      <c r="G495" s="20" t="str">
        <f>IF('Input data'!G501=0,"",'Input data'!G501)</f>
        <v/>
      </c>
      <c r="H495" s="9" t="str">
        <f>IF('Input data'!H501="","",'Input data'!H501)</f>
        <v/>
      </c>
      <c r="I495" s="7" t="str">
        <f>IF('Used data'!I495="No","",Calculation!AD495*Calculation!G495*Calculation!I495*Calculation!J495*Calculation!L495*Calculation!N495*Calculation!O495*Calculation!Q495*Calculation!V495*Calculation!W495*Calculation!X495)</f>
        <v/>
      </c>
      <c r="J495" s="7" t="str">
        <f>IF('Used data'!I495="No","",Calculation!AE495*Calculation!G495*Calculation!I495*Calculation!K495*Calculation!M495*Calculation!N495*Calculation!O495*Calculation!P495*Calculation!R495*Calculation!V495*Calculation!W495*Calculation!Y495)</f>
        <v/>
      </c>
      <c r="K495" s="7" t="str">
        <f>IF('Used data'!I495="No","",Calculation!AF495*Calculation!G495*Calculation!I495*Calculation!K495*Calculation!M495*Calculation!N495*Calculation!O495*Calculation!P495*Calculation!R495*Calculation!V495*Calculation!W495*Calculation!Y495)</f>
        <v/>
      </c>
      <c r="L495" s="7" t="str">
        <f>IF('Used data'!I495="No","",SUM(I495:K495))</f>
        <v/>
      </c>
      <c r="M495" s="7" t="str">
        <f>IF('Used data'!I495="No","",Calculation!AG495*Calculation!G495*Calculation!I495*Calculation!J495*Calculation!L495*Calculation!N495*Calculation!O495*Calculation!S495*Calculation!V495*Calculation!W495*Calculation!Z495)</f>
        <v/>
      </c>
      <c r="N495" s="7" t="str">
        <f>IF('Used data'!I495="No","",Calculation!AH495*Calculation!G495*Calculation!I495*Calculation!J495*Calculation!L495*Calculation!N495*Calculation!O495*Calculation!T495*Calculation!V495*Calculation!W495*Calculation!AA495)</f>
        <v/>
      </c>
      <c r="O495" s="7" t="str">
        <f>IF('Used data'!I495="No","",Calculation!AI495*Calculation!G495*Calculation!I495*Calculation!J495*Calculation!L495*Calculation!N495*Calculation!O495*Calculation!U495*Calculation!V495*Calculation!W495*Calculation!AB495)</f>
        <v/>
      </c>
      <c r="P495" s="7" t="str">
        <f>IF('Used data'!I495="No","",SUM(M495:O495))</f>
        <v/>
      </c>
      <c r="Q495" s="9" t="str">
        <f>IF('Used data'!I495="No","",SUM(I495:J495)*740934+M495*29492829+N495*4654307+O495*608667)</f>
        <v/>
      </c>
    </row>
    <row r="496" spans="1:17" x14ac:dyDescent="0.3">
      <c r="A496" s="4" t="str">
        <f>IF('Input data'!A502="","",'Input data'!A502)</f>
        <v/>
      </c>
      <c r="B496" s="4" t="str">
        <f>IF('Input data'!B502="","",'Input data'!B502)</f>
        <v/>
      </c>
      <c r="C496" s="4" t="str">
        <f>IF('Input data'!C502="","",'Input data'!C502)</f>
        <v/>
      </c>
      <c r="D496" s="4" t="str">
        <f>IF('Input data'!D502="","",'Input data'!D502)</f>
        <v/>
      </c>
      <c r="E496" s="4" t="str">
        <f>IF('Input data'!E502="","",'Input data'!E502)</f>
        <v/>
      </c>
      <c r="F496" s="4" t="str">
        <f>IF('Input data'!F502="","",'Input data'!F502)</f>
        <v/>
      </c>
      <c r="G496" s="20" t="str">
        <f>IF('Input data'!G502=0,"",'Input data'!G502)</f>
        <v/>
      </c>
      <c r="H496" s="9" t="str">
        <f>IF('Input data'!H502="","",'Input data'!H502)</f>
        <v/>
      </c>
      <c r="I496" s="7" t="str">
        <f>IF('Used data'!I496="No","",Calculation!AD496*Calculation!G496*Calculation!I496*Calculation!J496*Calculation!L496*Calculation!N496*Calculation!O496*Calculation!Q496*Calculation!V496*Calculation!W496*Calculation!X496)</f>
        <v/>
      </c>
      <c r="J496" s="7" t="str">
        <f>IF('Used data'!I496="No","",Calculation!AE496*Calculation!G496*Calculation!I496*Calculation!K496*Calculation!M496*Calculation!N496*Calculation!O496*Calculation!P496*Calculation!R496*Calculation!V496*Calculation!W496*Calculation!Y496)</f>
        <v/>
      </c>
      <c r="K496" s="7" t="str">
        <f>IF('Used data'!I496="No","",Calculation!AF496*Calculation!G496*Calculation!I496*Calculation!K496*Calculation!M496*Calculation!N496*Calculation!O496*Calculation!P496*Calculation!R496*Calculation!V496*Calculation!W496*Calculation!Y496)</f>
        <v/>
      </c>
      <c r="L496" s="7" t="str">
        <f>IF('Used data'!I496="No","",SUM(I496:K496))</f>
        <v/>
      </c>
      <c r="M496" s="7" t="str">
        <f>IF('Used data'!I496="No","",Calculation!AG496*Calculation!G496*Calculation!I496*Calculation!J496*Calculation!L496*Calculation!N496*Calculation!O496*Calculation!S496*Calculation!V496*Calculation!W496*Calculation!Z496)</f>
        <v/>
      </c>
      <c r="N496" s="7" t="str">
        <f>IF('Used data'!I496="No","",Calculation!AH496*Calculation!G496*Calculation!I496*Calculation!J496*Calculation!L496*Calculation!N496*Calculation!O496*Calculation!T496*Calculation!V496*Calculation!W496*Calculation!AA496)</f>
        <v/>
      </c>
      <c r="O496" s="7" t="str">
        <f>IF('Used data'!I496="No","",Calculation!AI496*Calculation!G496*Calculation!I496*Calculation!J496*Calculation!L496*Calculation!N496*Calculation!O496*Calculation!U496*Calculation!V496*Calculation!W496*Calculation!AB496)</f>
        <v/>
      </c>
      <c r="P496" s="7" t="str">
        <f>IF('Used data'!I496="No","",SUM(M496:O496))</f>
        <v/>
      </c>
      <c r="Q496" s="9" t="str">
        <f>IF('Used data'!I496="No","",SUM(I496:J496)*740934+M496*29492829+N496*4654307+O496*608667)</f>
        <v/>
      </c>
    </row>
    <row r="497" spans="1:17" x14ac:dyDescent="0.3">
      <c r="A497" s="4" t="str">
        <f>IF('Input data'!A503="","",'Input data'!A503)</f>
        <v/>
      </c>
      <c r="B497" s="4" t="str">
        <f>IF('Input data'!B503="","",'Input data'!B503)</f>
        <v/>
      </c>
      <c r="C497" s="4" t="str">
        <f>IF('Input data'!C503="","",'Input data'!C503)</f>
        <v/>
      </c>
      <c r="D497" s="4" t="str">
        <f>IF('Input data'!D503="","",'Input data'!D503)</f>
        <v/>
      </c>
      <c r="E497" s="4" t="str">
        <f>IF('Input data'!E503="","",'Input data'!E503)</f>
        <v/>
      </c>
      <c r="F497" s="4" t="str">
        <f>IF('Input data'!F503="","",'Input data'!F503)</f>
        <v/>
      </c>
      <c r="G497" s="20" t="str">
        <f>IF('Input data'!G503=0,"",'Input data'!G503)</f>
        <v/>
      </c>
      <c r="H497" s="9" t="str">
        <f>IF('Input data'!H503="","",'Input data'!H503)</f>
        <v/>
      </c>
      <c r="I497" s="7" t="str">
        <f>IF('Used data'!I497="No","",Calculation!AD497*Calculation!G497*Calculation!I497*Calculation!J497*Calculation!L497*Calculation!N497*Calculation!O497*Calculation!Q497*Calculation!V497*Calculation!W497*Calculation!X497)</f>
        <v/>
      </c>
      <c r="J497" s="7" t="str">
        <f>IF('Used data'!I497="No","",Calculation!AE497*Calculation!G497*Calculation!I497*Calculation!K497*Calculation!M497*Calculation!N497*Calculation!O497*Calculation!P497*Calculation!R497*Calculation!V497*Calculation!W497*Calculation!Y497)</f>
        <v/>
      </c>
      <c r="K497" s="7" t="str">
        <f>IF('Used data'!I497="No","",Calculation!AF497*Calculation!G497*Calculation!I497*Calculation!K497*Calculation!M497*Calculation!N497*Calculation!O497*Calculation!P497*Calculation!R497*Calculation!V497*Calculation!W497*Calculation!Y497)</f>
        <v/>
      </c>
      <c r="L497" s="7" t="str">
        <f>IF('Used data'!I497="No","",SUM(I497:K497))</f>
        <v/>
      </c>
      <c r="M497" s="7" t="str">
        <f>IF('Used data'!I497="No","",Calculation!AG497*Calculation!G497*Calculation!I497*Calculation!J497*Calculation!L497*Calculation!N497*Calculation!O497*Calculation!S497*Calculation!V497*Calculation!W497*Calculation!Z497)</f>
        <v/>
      </c>
      <c r="N497" s="7" t="str">
        <f>IF('Used data'!I497="No","",Calculation!AH497*Calculation!G497*Calculation!I497*Calculation!J497*Calculation!L497*Calculation!N497*Calculation!O497*Calculation!T497*Calculation!V497*Calculation!W497*Calculation!AA497)</f>
        <v/>
      </c>
      <c r="O497" s="7" t="str">
        <f>IF('Used data'!I497="No","",Calculation!AI497*Calculation!G497*Calculation!I497*Calculation!J497*Calculation!L497*Calculation!N497*Calculation!O497*Calculation!U497*Calculation!V497*Calculation!W497*Calculation!AB497)</f>
        <v/>
      </c>
      <c r="P497" s="7" t="str">
        <f>IF('Used data'!I497="No","",SUM(M497:O497))</f>
        <v/>
      </c>
      <c r="Q497" s="9" t="str">
        <f>IF('Used data'!I497="No","",SUM(I497:J497)*740934+M497*29492829+N497*4654307+O497*608667)</f>
        <v/>
      </c>
    </row>
    <row r="498" spans="1:17" x14ac:dyDescent="0.3">
      <c r="A498" s="4" t="str">
        <f>IF('Input data'!A504="","",'Input data'!A504)</f>
        <v/>
      </c>
      <c r="B498" s="4" t="str">
        <f>IF('Input data'!B504="","",'Input data'!B504)</f>
        <v/>
      </c>
      <c r="C498" s="4" t="str">
        <f>IF('Input data'!C504="","",'Input data'!C504)</f>
        <v/>
      </c>
      <c r="D498" s="4" t="str">
        <f>IF('Input data'!D504="","",'Input data'!D504)</f>
        <v/>
      </c>
      <c r="E498" s="4" t="str">
        <f>IF('Input data'!E504="","",'Input data'!E504)</f>
        <v/>
      </c>
      <c r="F498" s="4" t="str">
        <f>IF('Input data'!F504="","",'Input data'!F504)</f>
        <v/>
      </c>
      <c r="G498" s="20" t="str">
        <f>IF('Input data'!G504=0,"",'Input data'!G504)</f>
        <v/>
      </c>
      <c r="H498" s="9" t="str">
        <f>IF('Input data'!H504="","",'Input data'!H504)</f>
        <v/>
      </c>
      <c r="I498" s="7" t="str">
        <f>IF('Used data'!I498="No","",Calculation!AD498*Calculation!G498*Calculation!I498*Calculation!J498*Calculation!L498*Calculation!N498*Calculation!O498*Calculation!Q498*Calculation!V498*Calculation!W498*Calculation!X498)</f>
        <v/>
      </c>
      <c r="J498" s="7" t="str">
        <f>IF('Used data'!I498="No","",Calculation!AE498*Calculation!G498*Calculation!I498*Calculation!K498*Calculation!M498*Calculation!N498*Calculation!O498*Calculation!P498*Calculation!R498*Calculation!V498*Calculation!W498*Calculation!Y498)</f>
        <v/>
      </c>
      <c r="K498" s="7" t="str">
        <f>IF('Used data'!I498="No","",Calculation!AF498*Calculation!G498*Calculation!I498*Calculation!K498*Calculation!M498*Calculation!N498*Calculation!O498*Calculation!P498*Calculation!R498*Calculation!V498*Calculation!W498*Calculation!Y498)</f>
        <v/>
      </c>
      <c r="L498" s="7" t="str">
        <f>IF('Used data'!I498="No","",SUM(I498:K498))</f>
        <v/>
      </c>
      <c r="M498" s="7" t="str">
        <f>IF('Used data'!I498="No","",Calculation!AG498*Calculation!G498*Calculation!I498*Calculation!J498*Calculation!L498*Calculation!N498*Calculation!O498*Calculation!S498*Calculation!V498*Calculation!W498*Calculation!Z498)</f>
        <v/>
      </c>
      <c r="N498" s="7" t="str">
        <f>IF('Used data'!I498="No","",Calculation!AH498*Calculation!G498*Calculation!I498*Calculation!J498*Calculation!L498*Calculation!N498*Calculation!O498*Calculation!T498*Calculation!V498*Calculation!W498*Calculation!AA498)</f>
        <v/>
      </c>
      <c r="O498" s="7" t="str">
        <f>IF('Used data'!I498="No","",Calculation!AI498*Calculation!G498*Calculation!I498*Calculation!J498*Calculation!L498*Calculation!N498*Calculation!O498*Calculation!U498*Calculation!V498*Calculation!W498*Calculation!AB498)</f>
        <v/>
      </c>
      <c r="P498" s="7" t="str">
        <f>IF('Used data'!I498="No","",SUM(M498:O498))</f>
        <v/>
      </c>
      <c r="Q498" s="9" t="str">
        <f>IF('Used data'!I498="No","",SUM(I498:J498)*740934+M498*29492829+N498*4654307+O498*608667)</f>
        <v/>
      </c>
    </row>
    <row r="499" spans="1:17" x14ac:dyDescent="0.3">
      <c r="A499" s="4" t="str">
        <f>IF('Input data'!A505="","",'Input data'!A505)</f>
        <v/>
      </c>
      <c r="B499" s="4" t="str">
        <f>IF('Input data'!B505="","",'Input data'!B505)</f>
        <v/>
      </c>
      <c r="C499" s="4" t="str">
        <f>IF('Input data'!C505="","",'Input data'!C505)</f>
        <v/>
      </c>
      <c r="D499" s="4" t="str">
        <f>IF('Input data'!D505="","",'Input data'!D505)</f>
        <v/>
      </c>
      <c r="E499" s="4" t="str">
        <f>IF('Input data'!E505="","",'Input data'!E505)</f>
        <v/>
      </c>
      <c r="F499" s="4" t="str">
        <f>IF('Input data'!F505="","",'Input data'!F505)</f>
        <v/>
      </c>
      <c r="G499" s="20" t="str">
        <f>IF('Input data'!G505=0,"",'Input data'!G505)</f>
        <v/>
      </c>
      <c r="H499" s="9" t="str">
        <f>IF('Input data'!H505="","",'Input data'!H505)</f>
        <v/>
      </c>
      <c r="I499" s="7" t="str">
        <f>IF('Used data'!I499="No","",Calculation!AD499*Calculation!G499*Calculation!I499*Calculation!J499*Calculation!L499*Calculation!N499*Calculation!O499*Calculation!Q499*Calculation!V499*Calculation!W499*Calculation!X499)</f>
        <v/>
      </c>
      <c r="J499" s="7" t="str">
        <f>IF('Used data'!I499="No","",Calculation!AE499*Calculation!G499*Calculation!I499*Calculation!K499*Calculation!M499*Calculation!N499*Calculation!O499*Calculation!P499*Calculation!R499*Calculation!V499*Calculation!W499*Calculation!Y499)</f>
        <v/>
      </c>
      <c r="K499" s="7" t="str">
        <f>IF('Used data'!I499="No","",Calculation!AF499*Calculation!G499*Calculation!I499*Calculation!K499*Calculation!M499*Calculation!N499*Calculation!O499*Calculation!P499*Calculation!R499*Calculation!V499*Calculation!W499*Calculation!Y499)</f>
        <v/>
      </c>
      <c r="L499" s="7" t="str">
        <f>IF('Used data'!I499="No","",SUM(I499:K499))</f>
        <v/>
      </c>
      <c r="M499" s="7" t="str">
        <f>IF('Used data'!I499="No","",Calculation!AG499*Calculation!G499*Calculation!I499*Calculation!J499*Calculation!L499*Calculation!N499*Calculation!O499*Calculation!S499*Calculation!V499*Calculation!W499*Calculation!Z499)</f>
        <v/>
      </c>
      <c r="N499" s="7" t="str">
        <f>IF('Used data'!I499="No","",Calculation!AH499*Calculation!G499*Calculation!I499*Calculation!J499*Calculation!L499*Calculation!N499*Calculation!O499*Calculation!T499*Calculation!V499*Calculation!W499*Calculation!AA499)</f>
        <v/>
      </c>
      <c r="O499" s="7" t="str">
        <f>IF('Used data'!I499="No","",Calculation!AI499*Calculation!G499*Calculation!I499*Calculation!J499*Calculation!L499*Calculation!N499*Calculation!O499*Calculation!U499*Calculation!V499*Calculation!W499*Calculation!AB499)</f>
        <v/>
      </c>
      <c r="P499" s="7" t="str">
        <f>IF('Used data'!I499="No","",SUM(M499:O499))</f>
        <v/>
      </c>
      <c r="Q499" s="9" t="str">
        <f>IF('Used data'!I499="No","",SUM(I499:J499)*740934+M499*29492829+N499*4654307+O499*608667)</f>
        <v/>
      </c>
    </row>
    <row r="500" spans="1:17" x14ac:dyDescent="0.3">
      <c r="A500" s="4" t="str">
        <f>IF('Input data'!A506="","",'Input data'!A506)</f>
        <v/>
      </c>
      <c r="B500" s="4" t="str">
        <f>IF('Input data'!B506="","",'Input data'!B506)</f>
        <v/>
      </c>
      <c r="C500" s="4" t="str">
        <f>IF('Input data'!C506="","",'Input data'!C506)</f>
        <v/>
      </c>
      <c r="D500" s="4" t="str">
        <f>IF('Input data'!D506="","",'Input data'!D506)</f>
        <v/>
      </c>
      <c r="E500" s="4" t="str">
        <f>IF('Input data'!E506="","",'Input data'!E506)</f>
        <v/>
      </c>
      <c r="F500" s="4" t="str">
        <f>IF('Input data'!F506="","",'Input data'!F506)</f>
        <v/>
      </c>
      <c r="G500" s="20" t="str">
        <f>IF('Input data'!G506=0,"",'Input data'!G506)</f>
        <v/>
      </c>
      <c r="H500" s="9" t="str">
        <f>IF('Input data'!H506="","",'Input data'!H506)</f>
        <v/>
      </c>
      <c r="I500" s="7" t="str">
        <f>IF('Used data'!I500="No","",Calculation!AD500*Calculation!G500*Calculation!I500*Calculation!J500*Calculation!L500*Calculation!N500*Calculation!O500*Calculation!Q500*Calculation!V500*Calculation!W500*Calculation!X500)</f>
        <v/>
      </c>
      <c r="J500" s="7" t="str">
        <f>IF('Used data'!I500="No","",Calculation!AE500*Calculation!G500*Calculation!I500*Calculation!K500*Calculation!M500*Calculation!N500*Calculation!O500*Calculation!P500*Calculation!R500*Calculation!V500*Calculation!W500*Calculation!Y500)</f>
        <v/>
      </c>
      <c r="K500" s="7" t="str">
        <f>IF('Used data'!I500="No","",Calculation!AF500*Calculation!G500*Calculation!I500*Calculation!K500*Calculation!M500*Calculation!N500*Calculation!O500*Calculation!P500*Calculation!R500*Calculation!V500*Calculation!W500*Calculation!Y500)</f>
        <v/>
      </c>
      <c r="L500" s="7" t="str">
        <f>IF('Used data'!I500="No","",SUM(I500:K500))</f>
        <v/>
      </c>
      <c r="M500" s="7" t="str">
        <f>IF('Used data'!I500="No","",Calculation!AG500*Calculation!G500*Calculation!I500*Calculation!J500*Calculation!L500*Calculation!N500*Calculation!O500*Calculation!S500*Calculation!V500*Calculation!W500*Calculation!Z500)</f>
        <v/>
      </c>
      <c r="N500" s="7" t="str">
        <f>IF('Used data'!I500="No","",Calculation!AH500*Calculation!G500*Calculation!I500*Calculation!J500*Calculation!L500*Calculation!N500*Calculation!O500*Calculation!T500*Calculation!V500*Calculation!W500*Calculation!AA500)</f>
        <v/>
      </c>
      <c r="O500" s="7" t="str">
        <f>IF('Used data'!I500="No","",Calculation!AI500*Calculation!G500*Calculation!I500*Calculation!J500*Calculation!L500*Calculation!N500*Calculation!O500*Calculation!U500*Calculation!V500*Calculation!W500*Calculation!AB500)</f>
        <v/>
      </c>
      <c r="P500" s="7" t="str">
        <f>IF('Used data'!I500="No","",SUM(M500:O500))</f>
        <v/>
      </c>
      <c r="Q500" s="9" t="str">
        <f>IF('Used data'!I500="No","",SUM(I500:J500)*740934+M500*29492829+N500*4654307+O500*608667)</f>
        <v/>
      </c>
    </row>
    <row r="501" spans="1:17" x14ac:dyDescent="0.3">
      <c r="A501" s="4" t="str">
        <f>IF('Input data'!A507="","",'Input data'!A507)</f>
        <v/>
      </c>
      <c r="B501" s="4" t="str">
        <f>IF('Input data'!B507="","",'Input data'!B507)</f>
        <v/>
      </c>
      <c r="C501" s="4" t="str">
        <f>IF('Input data'!C507="","",'Input data'!C507)</f>
        <v/>
      </c>
      <c r="D501" s="4" t="str">
        <f>IF('Input data'!D507="","",'Input data'!D507)</f>
        <v/>
      </c>
      <c r="E501" s="4" t="str">
        <f>IF('Input data'!E507="","",'Input data'!E507)</f>
        <v/>
      </c>
      <c r="F501" s="4" t="str">
        <f>IF('Input data'!F507="","",'Input data'!F507)</f>
        <v/>
      </c>
      <c r="G501" s="20" t="str">
        <f>IF('Input data'!G507=0,"",'Input data'!G507)</f>
        <v/>
      </c>
      <c r="H501" s="9" t="str">
        <f>IF('Input data'!H507="","",'Input data'!H507)</f>
        <v/>
      </c>
      <c r="I501" s="7" t="str">
        <f>IF('Used data'!I501="No","",Calculation!AD501*Calculation!G501*Calculation!I501*Calculation!J501*Calculation!L501*Calculation!N501*Calculation!O501*Calculation!Q501*Calculation!V501*Calculation!W501*Calculation!X501)</f>
        <v/>
      </c>
      <c r="J501" s="7" t="str">
        <f>IF('Used data'!I501="No","",Calculation!AE501*Calculation!G501*Calculation!I501*Calculation!K501*Calculation!M501*Calculation!N501*Calculation!O501*Calculation!P501*Calculation!R501*Calculation!V501*Calculation!W501*Calculation!Y501)</f>
        <v/>
      </c>
      <c r="K501" s="7" t="str">
        <f>IF('Used data'!I501="No","",Calculation!AF501*Calculation!G501*Calculation!I501*Calculation!K501*Calculation!M501*Calculation!N501*Calculation!O501*Calculation!P501*Calculation!R501*Calculation!V501*Calculation!W501*Calculation!Y501)</f>
        <v/>
      </c>
      <c r="L501" s="7" t="str">
        <f>IF('Used data'!I501="No","",SUM(I501:K501))</f>
        <v/>
      </c>
      <c r="M501" s="7" t="str">
        <f>IF('Used data'!I501="No","",Calculation!AG501*Calculation!G501*Calculation!I501*Calculation!J501*Calculation!L501*Calculation!N501*Calculation!O501*Calculation!S501*Calculation!V501*Calculation!W501*Calculation!Z501)</f>
        <v/>
      </c>
      <c r="N501" s="7" t="str">
        <f>IF('Used data'!I501="No","",Calculation!AH501*Calculation!G501*Calculation!I501*Calculation!J501*Calculation!L501*Calculation!N501*Calculation!O501*Calculation!T501*Calculation!V501*Calculation!W501*Calculation!AA501)</f>
        <v/>
      </c>
      <c r="O501" s="7" t="str">
        <f>IF('Used data'!I501="No","",Calculation!AI501*Calculation!G501*Calculation!I501*Calculation!J501*Calculation!L501*Calculation!N501*Calculation!O501*Calculation!U501*Calculation!V501*Calculation!W501*Calculation!AB501)</f>
        <v/>
      </c>
      <c r="P501" s="7" t="str">
        <f>IF('Used data'!I501="No","",SUM(M501:O501))</f>
        <v/>
      </c>
      <c r="Q501" s="9" t="str">
        <f>IF('Used data'!I501="No","",SUM(I501:J501)*740934+M501*29492829+N501*4654307+O501*608667)</f>
        <v/>
      </c>
    </row>
    <row r="502" spans="1:17" x14ac:dyDescent="0.3">
      <c r="A502" s="4" t="str">
        <f>IF('Input data'!A508="","",'Input data'!A508)</f>
        <v/>
      </c>
      <c r="B502" s="4" t="str">
        <f>IF('Input data'!B508="","",'Input data'!B508)</f>
        <v/>
      </c>
      <c r="C502" s="4" t="str">
        <f>IF('Input data'!C508="","",'Input data'!C508)</f>
        <v/>
      </c>
      <c r="D502" s="4" t="str">
        <f>IF('Input data'!D508="","",'Input data'!D508)</f>
        <v/>
      </c>
      <c r="E502" s="4" t="str">
        <f>IF('Input data'!E508="","",'Input data'!E508)</f>
        <v/>
      </c>
      <c r="F502" s="4" t="str">
        <f>IF('Input data'!F508="","",'Input data'!F508)</f>
        <v/>
      </c>
      <c r="G502" s="20" t="str">
        <f>IF('Input data'!G508=0,"",'Input data'!G508)</f>
        <v/>
      </c>
      <c r="H502" s="9" t="str">
        <f>IF('Input data'!H508="","",'Input data'!H508)</f>
        <v/>
      </c>
      <c r="I502" s="7" t="str">
        <f>IF('Used data'!I502="No","",Calculation!AD502*Calculation!G502*Calculation!I502*Calculation!J502*Calculation!L502*Calculation!N502*Calculation!O502*Calculation!Q502*Calculation!V502*Calculation!W502*Calculation!X502)</f>
        <v/>
      </c>
      <c r="J502" s="7" t="str">
        <f>IF('Used data'!I502="No","",Calculation!AE502*Calculation!G502*Calculation!I502*Calculation!K502*Calculation!M502*Calculation!N502*Calculation!O502*Calculation!P502*Calculation!R502*Calculation!V502*Calculation!W502*Calculation!Y502)</f>
        <v/>
      </c>
      <c r="K502" s="7" t="str">
        <f>IF('Used data'!I502="No","",Calculation!AF502*Calculation!G502*Calculation!I502*Calculation!K502*Calculation!M502*Calculation!N502*Calculation!O502*Calculation!P502*Calculation!R502*Calculation!V502*Calculation!W502*Calculation!Y502)</f>
        <v/>
      </c>
      <c r="L502" s="7" t="str">
        <f>IF('Used data'!I502="No","",SUM(I502:K502))</f>
        <v/>
      </c>
      <c r="M502" s="7" t="str">
        <f>IF('Used data'!I502="No","",Calculation!AG502*Calculation!G502*Calculation!I502*Calculation!J502*Calculation!L502*Calculation!N502*Calculation!O502*Calculation!S502*Calculation!V502*Calculation!W502*Calculation!Z502)</f>
        <v/>
      </c>
      <c r="N502" s="7" t="str">
        <f>IF('Used data'!I502="No","",Calculation!AH502*Calculation!G502*Calculation!I502*Calculation!J502*Calculation!L502*Calculation!N502*Calculation!O502*Calculation!T502*Calculation!V502*Calculation!W502*Calculation!AA502)</f>
        <v/>
      </c>
      <c r="O502" s="7" t="str">
        <f>IF('Used data'!I502="No","",Calculation!AI502*Calculation!G502*Calculation!I502*Calculation!J502*Calculation!L502*Calculation!N502*Calculation!O502*Calculation!U502*Calculation!V502*Calculation!W502*Calculation!AB502)</f>
        <v/>
      </c>
      <c r="P502" s="7" t="str">
        <f>IF('Used data'!I502="No","",SUM(M502:O502))</f>
        <v/>
      </c>
      <c r="Q502" s="9" t="str">
        <f>IF('Used data'!I502="No","",SUM(I502:J502)*740934+M502*29492829+N502*4654307+O502*608667)</f>
        <v/>
      </c>
    </row>
    <row r="503" spans="1:17" x14ac:dyDescent="0.3">
      <c r="A503" s="4" t="str">
        <f>IF('Input data'!A509="","",'Input data'!A509)</f>
        <v/>
      </c>
      <c r="B503" s="4" t="str">
        <f>IF('Input data'!B509="","",'Input data'!B509)</f>
        <v/>
      </c>
      <c r="C503" s="4" t="str">
        <f>IF('Input data'!C509="","",'Input data'!C509)</f>
        <v/>
      </c>
      <c r="D503" s="4" t="str">
        <f>IF('Input data'!D509="","",'Input data'!D509)</f>
        <v/>
      </c>
      <c r="E503" s="4" t="str">
        <f>IF('Input data'!E509="","",'Input data'!E509)</f>
        <v/>
      </c>
      <c r="F503" s="4" t="str">
        <f>IF('Input data'!F509="","",'Input data'!F509)</f>
        <v/>
      </c>
      <c r="G503" s="20" t="str">
        <f>IF('Input data'!G509=0,"",'Input data'!G509)</f>
        <v/>
      </c>
      <c r="H503" s="9" t="str">
        <f>IF('Input data'!H509="","",'Input data'!H509)</f>
        <v/>
      </c>
      <c r="I503" s="7" t="str">
        <f>IF('Used data'!I503="No","",Calculation!AD503*Calculation!G503*Calculation!I503*Calculation!J503*Calculation!L503*Calculation!N503*Calculation!O503*Calculation!Q503*Calculation!V503*Calculation!W503*Calculation!X503)</f>
        <v/>
      </c>
      <c r="J503" s="7" t="str">
        <f>IF('Used data'!I503="No","",Calculation!AE503*Calculation!G503*Calculation!I503*Calculation!K503*Calculation!M503*Calculation!N503*Calculation!O503*Calculation!P503*Calculation!R503*Calculation!V503*Calculation!W503*Calculation!Y503)</f>
        <v/>
      </c>
      <c r="K503" s="7" t="str">
        <f>IF('Used data'!I503="No","",Calculation!AF503*Calculation!G503*Calculation!I503*Calculation!K503*Calculation!M503*Calculation!N503*Calculation!O503*Calculation!P503*Calculation!R503*Calculation!V503*Calculation!W503*Calculation!Y503)</f>
        <v/>
      </c>
      <c r="L503" s="7" t="str">
        <f>IF('Used data'!I503="No","",SUM(I503:K503))</f>
        <v/>
      </c>
      <c r="M503" s="7" t="str">
        <f>IF('Used data'!I503="No","",Calculation!AG503*Calculation!G503*Calculation!I503*Calculation!J503*Calculation!L503*Calculation!N503*Calculation!O503*Calculation!S503*Calculation!V503*Calculation!W503*Calculation!Z503)</f>
        <v/>
      </c>
      <c r="N503" s="7" t="str">
        <f>IF('Used data'!I503="No","",Calculation!AH503*Calculation!G503*Calculation!I503*Calculation!J503*Calculation!L503*Calculation!N503*Calculation!O503*Calculation!T503*Calculation!V503*Calculation!W503*Calculation!AA503)</f>
        <v/>
      </c>
      <c r="O503" s="7" t="str">
        <f>IF('Used data'!I503="No","",Calculation!AI503*Calculation!G503*Calculation!I503*Calculation!J503*Calculation!L503*Calculation!N503*Calculation!O503*Calculation!U503*Calculation!V503*Calculation!W503*Calculation!AB503)</f>
        <v/>
      </c>
      <c r="P503" s="7" t="str">
        <f>IF('Used data'!I503="No","",SUM(M503:O503))</f>
        <v/>
      </c>
      <c r="Q503" s="9" t="str">
        <f>IF('Used data'!I503="No","",SUM(I503:J503)*740934+M503*29492829+N503*4654307+O503*608667)</f>
        <v/>
      </c>
    </row>
    <row r="504" spans="1:17" x14ac:dyDescent="0.3">
      <c r="A504" s="4" t="str">
        <f>IF('Input data'!A510="","",'Input data'!A510)</f>
        <v/>
      </c>
      <c r="B504" s="4" t="str">
        <f>IF('Input data'!B510="","",'Input data'!B510)</f>
        <v/>
      </c>
      <c r="C504" s="4" t="str">
        <f>IF('Input data'!C510="","",'Input data'!C510)</f>
        <v/>
      </c>
      <c r="D504" s="4" t="str">
        <f>IF('Input data'!D510="","",'Input data'!D510)</f>
        <v/>
      </c>
      <c r="E504" s="4" t="str">
        <f>IF('Input data'!E510="","",'Input data'!E510)</f>
        <v/>
      </c>
      <c r="F504" s="4" t="str">
        <f>IF('Input data'!F510="","",'Input data'!F510)</f>
        <v/>
      </c>
      <c r="G504" s="20" t="str">
        <f>IF('Input data'!G510=0,"",'Input data'!G510)</f>
        <v/>
      </c>
      <c r="H504" s="9" t="str">
        <f>IF('Input data'!H510="","",'Input data'!H510)</f>
        <v/>
      </c>
      <c r="I504" s="7" t="str">
        <f>IF('Used data'!I504="No","",Calculation!AD504*Calculation!G504*Calculation!I504*Calculation!J504*Calculation!L504*Calculation!N504*Calculation!O504*Calculation!Q504*Calculation!V504*Calculation!W504*Calculation!X504)</f>
        <v/>
      </c>
      <c r="J504" s="7" t="str">
        <f>IF('Used data'!I504="No","",Calculation!AE504*Calculation!G504*Calculation!I504*Calculation!K504*Calculation!M504*Calculation!N504*Calculation!O504*Calculation!P504*Calculation!R504*Calculation!V504*Calculation!W504*Calculation!Y504)</f>
        <v/>
      </c>
      <c r="K504" s="7" t="str">
        <f>IF('Used data'!I504="No","",Calculation!AF504*Calculation!G504*Calculation!I504*Calculation!K504*Calculation!M504*Calculation!N504*Calculation!O504*Calculation!P504*Calculation!R504*Calculation!V504*Calculation!W504*Calculation!Y504)</f>
        <v/>
      </c>
      <c r="L504" s="7" t="str">
        <f>IF('Used data'!I504="No","",SUM(I504:K504))</f>
        <v/>
      </c>
      <c r="M504" s="7" t="str">
        <f>IF('Used data'!I504="No","",Calculation!AG504*Calculation!G504*Calculation!I504*Calculation!J504*Calculation!L504*Calculation!N504*Calculation!O504*Calculation!S504*Calculation!V504*Calculation!W504*Calculation!Z504)</f>
        <v/>
      </c>
      <c r="N504" s="7" t="str">
        <f>IF('Used data'!I504="No","",Calculation!AH504*Calculation!G504*Calculation!I504*Calculation!J504*Calculation!L504*Calculation!N504*Calculation!O504*Calculation!T504*Calculation!V504*Calculation!W504*Calculation!AA504)</f>
        <v/>
      </c>
      <c r="O504" s="7" t="str">
        <f>IF('Used data'!I504="No","",Calculation!AI504*Calculation!G504*Calculation!I504*Calculation!J504*Calculation!L504*Calculation!N504*Calculation!O504*Calculation!U504*Calculation!V504*Calculation!W504*Calculation!AB504)</f>
        <v/>
      </c>
      <c r="P504" s="7" t="str">
        <f>IF('Used data'!I504="No","",SUM(M504:O504))</f>
        <v/>
      </c>
      <c r="Q504" s="9" t="str">
        <f>IF('Used data'!I504="No","",SUM(I504:J504)*740934+M504*29492829+N504*4654307+O504*608667)</f>
        <v/>
      </c>
    </row>
    <row r="505" spans="1:17" x14ac:dyDescent="0.3">
      <c r="A505" s="4" t="str">
        <f>IF('Input data'!A511="","",'Input data'!A511)</f>
        <v/>
      </c>
      <c r="B505" s="4" t="str">
        <f>IF('Input data'!B511="","",'Input data'!B511)</f>
        <v/>
      </c>
      <c r="C505" s="4" t="str">
        <f>IF('Input data'!C511="","",'Input data'!C511)</f>
        <v/>
      </c>
      <c r="D505" s="4" t="str">
        <f>IF('Input data'!D511="","",'Input data'!D511)</f>
        <v/>
      </c>
      <c r="E505" s="4" t="str">
        <f>IF('Input data'!E511="","",'Input data'!E511)</f>
        <v/>
      </c>
      <c r="F505" s="4" t="str">
        <f>IF('Input data'!F511="","",'Input data'!F511)</f>
        <v/>
      </c>
      <c r="G505" s="20" t="str">
        <f>IF('Input data'!G511=0,"",'Input data'!G511)</f>
        <v/>
      </c>
      <c r="H505" s="9" t="str">
        <f>IF('Input data'!H511="","",'Input data'!H511)</f>
        <v/>
      </c>
      <c r="I505" s="7" t="str">
        <f>IF('Used data'!I505="No","",Calculation!AD505*Calculation!G505*Calculation!I505*Calculation!J505*Calculation!L505*Calculation!N505*Calculation!O505*Calculation!Q505*Calculation!V505*Calculation!W505*Calculation!X505)</f>
        <v/>
      </c>
      <c r="J505" s="7" t="str">
        <f>IF('Used data'!I505="No","",Calculation!AE505*Calculation!G505*Calculation!I505*Calculation!K505*Calculation!M505*Calculation!N505*Calculation!O505*Calculation!P505*Calculation!R505*Calculation!V505*Calculation!W505*Calculation!Y505)</f>
        <v/>
      </c>
      <c r="K505" s="7" t="str">
        <f>IF('Used data'!I505="No","",Calculation!AF505*Calculation!G505*Calculation!I505*Calculation!K505*Calculation!M505*Calculation!N505*Calculation!O505*Calculation!P505*Calculation!R505*Calculation!V505*Calculation!W505*Calculation!Y505)</f>
        <v/>
      </c>
      <c r="L505" s="7" t="str">
        <f>IF('Used data'!I505="No","",SUM(I505:K505))</f>
        <v/>
      </c>
      <c r="M505" s="7" t="str">
        <f>IF('Used data'!I505="No","",Calculation!AG505*Calculation!G505*Calculation!I505*Calculation!J505*Calculation!L505*Calculation!N505*Calculation!O505*Calculation!S505*Calculation!V505*Calculation!W505*Calculation!Z505)</f>
        <v/>
      </c>
      <c r="N505" s="7" t="str">
        <f>IF('Used data'!I505="No","",Calculation!AH505*Calculation!G505*Calculation!I505*Calculation!J505*Calculation!L505*Calculation!N505*Calculation!O505*Calculation!T505*Calculation!V505*Calculation!W505*Calculation!AA505)</f>
        <v/>
      </c>
      <c r="O505" s="7" t="str">
        <f>IF('Used data'!I505="No","",Calculation!AI505*Calculation!G505*Calculation!I505*Calculation!J505*Calculation!L505*Calculation!N505*Calculation!O505*Calculation!U505*Calculation!V505*Calculation!W505*Calculation!AB505)</f>
        <v/>
      </c>
      <c r="P505" s="7" t="str">
        <f>IF('Used data'!I505="No","",SUM(M505:O505))</f>
        <v/>
      </c>
      <c r="Q505" s="9" t="str">
        <f>IF('Used data'!I505="No","",SUM(I505:J505)*740934+M505*29492829+N505*4654307+O505*608667)</f>
        <v/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Input data</vt:lpstr>
      <vt:lpstr>Used data</vt:lpstr>
      <vt:lpstr>Calculation</vt:lpstr>
      <vt:lpstr>Results 2011-2016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Underlien Jensen</dc:creator>
  <cp:keywords/>
  <dc:description/>
  <cp:lastModifiedBy>Søren Underlien Jensen</cp:lastModifiedBy>
  <cp:revision/>
  <dcterms:created xsi:type="dcterms:W3CDTF">2015-06-15T08:40:53Z</dcterms:created>
  <dcterms:modified xsi:type="dcterms:W3CDTF">2018-11-09T13:40:00Z</dcterms:modified>
  <cp:category/>
  <cp:contentStatus/>
</cp:coreProperties>
</file>